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HP\Downloads\Excel-Sales-Dashboard\"/>
    </mc:Choice>
  </mc:AlternateContent>
  <xr:revisionPtr revIDLastSave="0" documentId="13_ncr:1_{12B805D2-3F87-4322-AB5D-1556AFAB2689}" xr6:coauthVersionLast="47" xr6:coauthVersionMax="47" xr10:uidLastSave="{00000000-0000-0000-0000-000000000000}"/>
  <bookViews>
    <workbookView xWindow="-120" yWindow="-120" windowWidth="20730" windowHeight="11160" activeTab="1" xr2:uid="{00000000-000D-0000-FFFF-FFFF00000000}"/>
  </bookViews>
  <sheets>
    <sheet name="KPLCards" sheetId="5" r:id="rId1"/>
    <sheet name="Dashboard" sheetId="15" r:id="rId2"/>
    <sheet name="month wise trend" sheetId="6" r:id="rId3"/>
    <sheet name="year wise trend" sheetId="7" r:id="rId4"/>
    <sheet name="product wise netS" sheetId="8" r:id="rId5"/>
    <sheet name="name- sales" sheetId="9" r:id="rId6"/>
    <sheet name="NS" sheetId="10" r:id="rId7"/>
    <sheet name="cobmo" sheetId="11" r:id="rId8"/>
    <sheet name="margin% cate" sheetId="12" r:id="rId9"/>
    <sheet name="NP" sheetId="13" r:id="rId10"/>
    <sheet name="sales_data" sheetId="1" r:id="rId11"/>
  </sheets>
  <definedNames>
    <definedName name="_xlcn.WorksheetConnection_sales_dataaa.xlsxSalesData1" hidden="1">SalesData[]</definedName>
    <definedName name="Slicer_category">#N/A</definedName>
    <definedName name="Slicer_Month">#N/A</definedName>
    <definedName name="Slicer_state">#N/A</definedName>
    <definedName name="Slicer_Year">#N/A</definedName>
  </definedNames>
  <calcPr calcId="191029"/>
  <pivotCaches>
    <pivotCache cacheId="0" r:id="rId12"/>
    <pivotCache cacheId="1" r:id="rId13"/>
  </pivotCaches>
  <extLs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alesData" name="SalesData" connection="WorksheetConnection_sales_dataaa.xlsx!Sales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8" i="1" l="1" a="1"/>
  <c r="K8" i="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Q576" i="1"/>
  <c r="Q618" i="1"/>
  <c r="Q650" i="1"/>
  <c r="Q682" i="1"/>
  <c r="Q714" i="1"/>
  <c r="Q746" i="1"/>
  <c r="Q778" i="1"/>
  <c r="Q810" i="1"/>
  <c r="Q842" i="1"/>
  <c r="Q874" i="1"/>
  <c r="Q906" i="1"/>
  <c r="Q938" i="1"/>
  <c r="Q970" i="1"/>
  <c r="Q1002" i="1"/>
  <c r="Q1034" i="1"/>
  <c r="Q1066" i="1"/>
  <c r="Q1098" i="1"/>
  <c r="Q1134" i="1"/>
  <c r="Q1166" i="1"/>
  <c r="Q1198" i="1"/>
  <c r="Q1230" i="1"/>
  <c r="Q1262" i="1"/>
  <c r="Q1294" i="1"/>
  <c r="Q1326" i="1"/>
  <c r="Q1358" i="1"/>
  <c r="Q1390" i="1"/>
  <c r="Q1422" i="1"/>
  <c r="Q1679" i="1"/>
  <c r="Q1743" i="1"/>
  <c r="Q1807" i="1"/>
  <c r="Q1871" i="1"/>
  <c r="Q1935" i="1"/>
  <c r="Q1999" i="1"/>
  <c r="P2" i="1"/>
  <c r="Q2" i="1" s="1"/>
  <c r="P3" i="1"/>
  <c r="Q3" i="1" s="1"/>
  <c r="P4" i="1"/>
  <c r="Q4" i="1" s="1"/>
  <c r="P5" i="1"/>
  <c r="Q5" i="1" s="1"/>
  <c r="P6" i="1"/>
  <c r="Q6" i="1" s="1"/>
  <c r="P7" i="1"/>
  <c r="Q7" i="1" s="1"/>
  <c r="P8" i="1"/>
  <c r="Q8" i="1" s="1"/>
  <c r="P9" i="1"/>
  <c r="Q9" i="1" s="1"/>
  <c r="P10" i="1"/>
  <c r="Q10" i="1" s="1"/>
  <c r="P11" i="1"/>
  <c r="Q11" i="1" s="1"/>
  <c r="P12" i="1"/>
  <c r="Q12" i="1" s="1"/>
  <c r="P13" i="1"/>
  <c r="Q13" i="1" s="1"/>
  <c r="P14" i="1"/>
  <c r="Q14" i="1" s="1"/>
  <c r="P15" i="1"/>
  <c r="Q15" i="1" s="1"/>
  <c r="P16" i="1"/>
  <c r="Q16" i="1" s="1"/>
  <c r="P17" i="1"/>
  <c r="Q17" i="1" s="1"/>
  <c r="P18" i="1"/>
  <c r="Q18" i="1" s="1"/>
  <c r="P19" i="1"/>
  <c r="Q19" i="1" s="1"/>
  <c r="P20" i="1"/>
  <c r="Q20" i="1" s="1"/>
  <c r="P21" i="1"/>
  <c r="Q21" i="1" s="1"/>
  <c r="P22" i="1"/>
  <c r="Q22" i="1" s="1"/>
  <c r="P23" i="1"/>
  <c r="Q23" i="1" s="1"/>
  <c r="P24" i="1"/>
  <c r="Q24" i="1" s="1"/>
  <c r="P25" i="1"/>
  <c r="Q25" i="1" s="1"/>
  <c r="P26" i="1"/>
  <c r="Q26" i="1" s="1"/>
  <c r="P27" i="1"/>
  <c r="Q27" i="1" s="1"/>
  <c r="P28" i="1"/>
  <c r="Q28" i="1" s="1"/>
  <c r="P29" i="1"/>
  <c r="Q29" i="1" s="1"/>
  <c r="P30" i="1"/>
  <c r="Q30" i="1" s="1"/>
  <c r="P31" i="1"/>
  <c r="Q31" i="1" s="1"/>
  <c r="P32" i="1"/>
  <c r="Q32" i="1" s="1"/>
  <c r="P33" i="1"/>
  <c r="Q33" i="1" s="1"/>
  <c r="P34" i="1"/>
  <c r="Q34" i="1" s="1"/>
  <c r="P35" i="1"/>
  <c r="Q35" i="1" s="1"/>
  <c r="P36" i="1"/>
  <c r="Q36" i="1" s="1"/>
  <c r="P37" i="1"/>
  <c r="Q37" i="1" s="1"/>
  <c r="P38" i="1"/>
  <c r="Q38" i="1" s="1"/>
  <c r="P39" i="1"/>
  <c r="Q39" i="1" s="1"/>
  <c r="P40" i="1"/>
  <c r="Q40" i="1" s="1"/>
  <c r="P41" i="1"/>
  <c r="Q41" i="1" s="1"/>
  <c r="P42" i="1"/>
  <c r="Q42" i="1" s="1"/>
  <c r="P43" i="1"/>
  <c r="Q43" i="1" s="1"/>
  <c r="P44" i="1"/>
  <c r="Q44" i="1" s="1"/>
  <c r="P45" i="1"/>
  <c r="Q45" i="1" s="1"/>
  <c r="P46" i="1"/>
  <c r="Q46" i="1" s="1"/>
  <c r="P47" i="1"/>
  <c r="Q47" i="1" s="1"/>
  <c r="P48" i="1"/>
  <c r="Q48" i="1" s="1"/>
  <c r="P49" i="1"/>
  <c r="Q49" i="1" s="1"/>
  <c r="P50" i="1"/>
  <c r="Q50" i="1" s="1"/>
  <c r="P51" i="1"/>
  <c r="Q51" i="1" s="1"/>
  <c r="P52" i="1"/>
  <c r="Q52" i="1" s="1"/>
  <c r="P53" i="1"/>
  <c r="Q53" i="1" s="1"/>
  <c r="P54" i="1"/>
  <c r="Q54" i="1" s="1"/>
  <c r="P55" i="1"/>
  <c r="Q55" i="1" s="1"/>
  <c r="P56" i="1"/>
  <c r="Q56" i="1" s="1"/>
  <c r="P57" i="1"/>
  <c r="Q57" i="1" s="1"/>
  <c r="P58" i="1"/>
  <c r="Q58" i="1" s="1"/>
  <c r="P59" i="1"/>
  <c r="Q59" i="1" s="1"/>
  <c r="P60" i="1"/>
  <c r="Q60" i="1" s="1"/>
  <c r="P61" i="1"/>
  <c r="Q61" i="1" s="1"/>
  <c r="P62" i="1"/>
  <c r="Q62" i="1" s="1"/>
  <c r="P63" i="1"/>
  <c r="Q63" i="1" s="1"/>
  <c r="P64" i="1"/>
  <c r="Q64" i="1" s="1"/>
  <c r="P65" i="1"/>
  <c r="Q65" i="1" s="1"/>
  <c r="P66" i="1"/>
  <c r="Q66" i="1" s="1"/>
  <c r="P67" i="1"/>
  <c r="Q67" i="1" s="1"/>
  <c r="P68" i="1"/>
  <c r="Q68" i="1" s="1"/>
  <c r="P69" i="1"/>
  <c r="Q69" i="1" s="1"/>
  <c r="P70" i="1"/>
  <c r="Q70" i="1" s="1"/>
  <c r="P71" i="1"/>
  <c r="Q71" i="1" s="1"/>
  <c r="P72" i="1"/>
  <c r="Q72" i="1" s="1"/>
  <c r="P73" i="1"/>
  <c r="Q73" i="1" s="1"/>
  <c r="P74" i="1"/>
  <c r="Q74" i="1" s="1"/>
  <c r="P75" i="1"/>
  <c r="Q75" i="1" s="1"/>
  <c r="P76" i="1"/>
  <c r="Q76" i="1" s="1"/>
  <c r="P77" i="1"/>
  <c r="Q77" i="1" s="1"/>
  <c r="P78" i="1"/>
  <c r="Q78" i="1" s="1"/>
  <c r="P79" i="1"/>
  <c r="Q79" i="1" s="1"/>
  <c r="P80" i="1"/>
  <c r="Q80" i="1" s="1"/>
  <c r="P81" i="1"/>
  <c r="Q81" i="1" s="1"/>
  <c r="P82" i="1"/>
  <c r="Q82" i="1" s="1"/>
  <c r="P83" i="1"/>
  <c r="Q83" i="1" s="1"/>
  <c r="P84" i="1"/>
  <c r="Q84" i="1" s="1"/>
  <c r="P85" i="1"/>
  <c r="Q85" i="1" s="1"/>
  <c r="P86" i="1"/>
  <c r="Q86" i="1" s="1"/>
  <c r="P87" i="1"/>
  <c r="Q87" i="1" s="1"/>
  <c r="P88" i="1"/>
  <c r="Q88" i="1" s="1"/>
  <c r="P89" i="1"/>
  <c r="Q89" i="1" s="1"/>
  <c r="P90" i="1"/>
  <c r="Q90" i="1" s="1"/>
  <c r="P91" i="1"/>
  <c r="Q91" i="1" s="1"/>
  <c r="P92" i="1"/>
  <c r="Q92" i="1" s="1"/>
  <c r="P93" i="1"/>
  <c r="Q93" i="1" s="1"/>
  <c r="P94" i="1"/>
  <c r="Q94" i="1" s="1"/>
  <c r="P95" i="1"/>
  <c r="Q95" i="1" s="1"/>
  <c r="P96" i="1"/>
  <c r="Q96" i="1" s="1"/>
  <c r="P97" i="1"/>
  <c r="Q97" i="1" s="1"/>
  <c r="P98" i="1"/>
  <c r="Q98" i="1" s="1"/>
  <c r="P99" i="1"/>
  <c r="Q99" i="1" s="1"/>
  <c r="P100" i="1"/>
  <c r="Q100" i="1" s="1"/>
  <c r="P101" i="1"/>
  <c r="Q101" i="1" s="1"/>
  <c r="P102" i="1"/>
  <c r="Q102" i="1" s="1"/>
  <c r="P103" i="1"/>
  <c r="Q103" i="1" s="1"/>
  <c r="P104" i="1"/>
  <c r="Q104" i="1" s="1"/>
  <c r="P105" i="1"/>
  <c r="Q105" i="1" s="1"/>
  <c r="P106" i="1"/>
  <c r="Q106" i="1" s="1"/>
  <c r="P107" i="1"/>
  <c r="Q107" i="1" s="1"/>
  <c r="P108" i="1"/>
  <c r="Q108" i="1" s="1"/>
  <c r="P109" i="1"/>
  <c r="Q109" i="1" s="1"/>
  <c r="P110" i="1"/>
  <c r="Q110" i="1" s="1"/>
  <c r="P111" i="1"/>
  <c r="Q111" i="1" s="1"/>
  <c r="P112" i="1"/>
  <c r="Q112" i="1" s="1"/>
  <c r="P113" i="1"/>
  <c r="Q113" i="1" s="1"/>
  <c r="P114" i="1"/>
  <c r="Q114" i="1" s="1"/>
  <c r="P115" i="1"/>
  <c r="Q115" i="1" s="1"/>
  <c r="P116" i="1"/>
  <c r="Q116" i="1" s="1"/>
  <c r="P117" i="1"/>
  <c r="Q117" i="1" s="1"/>
  <c r="P118" i="1"/>
  <c r="Q118" i="1" s="1"/>
  <c r="P119" i="1"/>
  <c r="Q119" i="1" s="1"/>
  <c r="P120" i="1"/>
  <c r="Q120" i="1" s="1"/>
  <c r="P121" i="1"/>
  <c r="Q121" i="1" s="1"/>
  <c r="P122" i="1"/>
  <c r="Q122" i="1" s="1"/>
  <c r="P123" i="1"/>
  <c r="Q123" i="1" s="1"/>
  <c r="P124" i="1"/>
  <c r="Q124" i="1" s="1"/>
  <c r="P125" i="1"/>
  <c r="Q125" i="1" s="1"/>
  <c r="P126" i="1"/>
  <c r="Q126" i="1" s="1"/>
  <c r="P127" i="1"/>
  <c r="Q127" i="1" s="1"/>
  <c r="P128" i="1"/>
  <c r="Q128" i="1" s="1"/>
  <c r="P129" i="1"/>
  <c r="Q129" i="1" s="1"/>
  <c r="P130" i="1"/>
  <c r="Q130" i="1" s="1"/>
  <c r="P131" i="1"/>
  <c r="Q131" i="1" s="1"/>
  <c r="P132" i="1"/>
  <c r="Q132" i="1" s="1"/>
  <c r="P133" i="1"/>
  <c r="Q133" i="1" s="1"/>
  <c r="P134" i="1"/>
  <c r="Q134" i="1" s="1"/>
  <c r="P135" i="1"/>
  <c r="Q135" i="1" s="1"/>
  <c r="P136" i="1"/>
  <c r="Q136" i="1" s="1"/>
  <c r="P137" i="1"/>
  <c r="Q137" i="1" s="1"/>
  <c r="P138" i="1"/>
  <c r="Q138" i="1" s="1"/>
  <c r="P139" i="1"/>
  <c r="Q139" i="1" s="1"/>
  <c r="P140" i="1"/>
  <c r="Q140" i="1" s="1"/>
  <c r="P141" i="1"/>
  <c r="Q141" i="1" s="1"/>
  <c r="P142" i="1"/>
  <c r="Q142" i="1" s="1"/>
  <c r="P143" i="1"/>
  <c r="Q143" i="1" s="1"/>
  <c r="P144" i="1"/>
  <c r="Q144" i="1" s="1"/>
  <c r="P145" i="1"/>
  <c r="Q145" i="1" s="1"/>
  <c r="P146" i="1"/>
  <c r="Q146" i="1" s="1"/>
  <c r="P147" i="1"/>
  <c r="Q147" i="1" s="1"/>
  <c r="P148" i="1"/>
  <c r="Q148" i="1" s="1"/>
  <c r="P149" i="1"/>
  <c r="Q149" i="1" s="1"/>
  <c r="P150" i="1"/>
  <c r="Q150" i="1" s="1"/>
  <c r="P151" i="1"/>
  <c r="Q151" i="1" s="1"/>
  <c r="P152" i="1"/>
  <c r="Q152" i="1" s="1"/>
  <c r="P153" i="1"/>
  <c r="Q153" i="1" s="1"/>
  <c r="P154" i="1"/>
  <c r="Q154" i="1" s="1"/>
  <c r="P155" i="1"/>
  <c r="Q155" i="1" s="1"/>
  <c r="P156" i="1"/>
  <c r="Q156" i="1" s="1"/>
  <c r="P157" i="1"/>
  <c r="Q157" i="1" s="1"/>
  <c r="P158" i="1"/>
  <c r="Q158" i="1" s="1"/>
  <c r="P159" i="1"/>
  <c r="Q159" i="1" s="1"/>
  <c r="P160" i="1"/>
  <c r="Q160" i="1" s="1"/>
  <c r="P161" i="1"/>
  <c r="Q161" i="1" s="1"/>
  <c r="P162" i="1"/>
  <c r="Q162" i="1" s="1"/>
  <c r="P163" i="1"/>
  <c r="Q163" i="1" s="1"/>
  <c r="P164" i="1"/>
  <c r="Q164" i="1" s="1"/>
  <c r="P165" i="1"/>
  <c r="Q165" i="1" s="1"/>
  <c r="P166" i="1"/>
  <c r="Q166" i="1" s="1"/>
  <c r="P167" i="1"/>
  <c r="Q167" i="1" s="1"/>
  <c r="P168" i="1"/>
  <c r="Q168" i="1" s="1"/>
  <c r="P169" i="1"/>
  <c r="Q169" i="1" s="1"/>
  <c r="P170" i="1"/>
  <c r="Q170" i="1" s="1"/>
  <c r="P171" i="1"/>
  <c r="Q171" i="1" s="1"/>
  <c r="P172" i="1"/>
  <c r="Q172" i="1" s="1"/>
  <c r="P173" i="1"/>
  <c r="Q173" i="1" s="1"/>
  <c r="P174" i="1"/>
  <c r="Q174" i="1" s="1"/>
  <c r="P175" i="1"/>
  <c r="Q175" i="1" s="1"/>
  <c r="P176" i="1"/>
  <c r="Q176" i="1" s="1"/>
  <c r="P177" i="1"/>
  <c r="Q177" i="1" s="1"/>
  <c r="P178" i="1"/>
  <c r="Q178" i="1" s="1"/>
  <c r="P179" i="1"/>
  <c r="Q179" i="1" s="1"/>
  <c r="P180" i="1"/>
  <c r="Q180" i="1" s="1"/>
  <c r="P181" i="1"/>
  <c r="Q181" i="1" s="1"/>
  <c r="P182" i="1"/>
  <c r="Q182" i="1" s="1"/>
  <c r="P183" i="1"/>
  <c r="Q183" i="1" s="1"/>
  <c r="P184" i="1"/>
  <c r="Q184" i="1" s="1"/>
  <c r="P185" i="1"/>
  <c r="Q185" i="1" s="1"/>
  <c r="P186" i="1"/>
  <c r="Q186" i="1" s="1"/>
  <c r="P187" i="1"/>
  <c r="Q187" i="1" s="1"/>
  <c r="P188" i="1"/>
  <c r="Q188" i="1" s="1"/>
  <c r="P189" i="1"/>
  <c r="Q189" i="1" s="1"/>
  <c r="P190" i="1"/>
  <c r="Q190" i="1" s="1"/>
  <c r="P191" i="1"/>
  <c r="Q191" i="1" s="1"/>
  <c r="P192" i="1"/>
  <c r="Q192" i="1" s="1"/>
  <c r="P193" i="1"/>
  <c r="Q193" i="1" s="1"/>
  <c r="P194" i="1"/>
  <c r="Q194" i="1" s="1"/>
  <c r="P195" i="1"/>
  <c r="Q195" i="1" s="1"/>
  <c r="P196" i="1"/>
  <c r="Q196" i="1" s="1"/>
  <c r="P197" i="1"/>
  <c r="Q197" i="1" s="1"/>
  <c r="P198" i="1"/>
  <c r="Q198" i="1" s="1"/>
  <c r="P199" i="1"/>
  <c r="Q199" i="1" s="1"/>
  <c r="P200" i="1"/>
  <c r="Q200" i="1" s="1"/>
  <c r="P201" i="1"/>
  <c r="Q201" i="1" s="1"/>
  <c r="P202" i="1"/>
  <c r="Q202" i="1" s="1"/>
  <c r="P203" i="1"/>
  <c r="Q203" i="1" s="1"/>
  <c r="P204" i="1"/>
  <c r="Q204" i="1" s="1"/>
  <c r="P205" i="1"/>
  <c r="Q205" i="1" s="1"/>
  <c r="P206" i="1"/>
  <c r="Q206" i="1" s="1"/>
  <c r="P207" i="1"/>
  <c r="Q207" i="1" s="1"/>
  <c r="P208" i="1"/>
  <c r="Q208" i="1" s="1"/>
  <c r="P209" i="1"/>
  <c r="Q209" i="1" s="1"/>
  <c r="P210" i="1"/>
  <c r="Q210" i="1" s="1"/>
  <c r="P211" i="1"/>
  <c r="Q211" i="1" s="1"/>
  <c r="P212" i="1"/>
  <c r="Q212" i="1" s="1"/>
  <c r="P213" i="1"/>
  <c r="Q213" i="1" s="1"/>
  <c r="P214" i="1"/>
  <c r="Q214" i="1" s="1"/>
  <c r="P215" i="1"/>
  <c r="Q215" i="1" s="1"/>
  <c r="P216" i="1"/>
  <c r="Q216" i="1" s="1"/>
  <c r="P217" i="1"/>
  <c r="Q217" i="1" s="1"/>
  <c r="P218" i="1"/>
  <c r="Q218" i="1" s="1"/>
  <c r="P219" i="1"/>
  <c r="Q219" i="1" s="1"/>
  <c r="P220" i="1"/>
  <c r="Q220" i="1" s="1"/>
  <c r="P221" i="1"/>
  <c r="Q221" i="1" s="1"/>
  <c r="P222" i="1"/>
  <c r="Q222" i="1" s="1"/>
  <c r="P223" i="1"/>
  <c r="Q223" i="1" s="1"/>
  <c r="P224" i="1"/>
  <c r="Q224" i="1" s="1"/>
  <c r="P225" i="1"/>
  <c r="Q225" i="1" s="1"/>
  <c r="P226" i="1"/>
  <c r="Q226" i="1" s="1"/>
  <c r="P227" i="1"/>
  <c r="Q227" i="1" s="1"/>
  <c r="P228" i="1"/>
  <c r="Q228" i="1" s="1"/>
  <c r="P229" i="1"/>
  <c r="Q229" i="1" s="1"/>
  <c r="P230" i="1"/>
  <c r="Q230" i="1" s="1"/>
  <c r="P231" i="1"/>
  <c r="Q231" i="1" s="1"/>
  <c r="P232" i="1"/>
  <c r="Q232" i="1" s="1"/>
  <c r="P233" i="1"/>
  <c r="Q233" i="1" s="1"/>
  <c r="P234" i="1"/>
  <c r="Q234" i="1" s="1"/>
  <c r="P235" i="1"/>
  <c r="Q235" i="1" s="1"/>
  <c r="P236" i="1"/>
  <c r="Q236" i="1" s="1"/>
  <c r="P237" i="1"/>
  <c r="Q237" i="1" s="1"/>
  <c r="P238" i="1"/>
  <c r="Q238" i="1" s="1"/>
  <c r="P239" i="1"/>
  <c r="Q239" i="1" s="1"/>
  <c r="P240" i="1"/>
  <c r="Q240" i="1" s="1"/>
  <c r="P241" i="1"/>
  <c r="Q241" i="1" s="1"/>
  <c r="P242" i="1"/>
  <c r="Q242" i="1" s="1"/>
  <c r="P243" i="1"/>
  <c r="Q243" i="1" s="1"/>
  <c r="P244" i="1"/>
  <c r="Q244" i="1" s="1"/>
  <c r="P245" i="1"/>
  <c r="Q245" i="1" s="1"/>
  <c r="P246" i="1"/>
  <c r="Q246" i="1" s="1"/>
  <c r="P247" i="1"/>
  <c r="Q247" i="1" s="1"/>
  <c r="P248" i="1"/>
  <c r="Q248" i="1" s="1"/>
  <c r="P249" i="1"/>
  <c r="Q249" i="1" s="1"/>
  <c r="P250" i="1"/>
  <c r="Q250" i="1" s="1"/>
  <c r="P251" i="1"/>
  <c r="Q251" i="1" s="1"/>
  <c r="P252" i="1"/>
  <c r="Q252" i="1" s="1"/>
  <c r="P253" i="1"/>
  <c r="Q253" i="1" s="1"/>
  <c r="P254" i="1"/>
  <c r="Q254" i="1" s="1"/>
  <c r="P255" i="1"/>
  <c r="Q255" i="1" s="1"/>
  <c r="P256" i="1"/>
  <c r="Q256" i="1" s="1"/>
  <c r="P257" i="1"/>
  <c r="Q257" i="1" s="1"/>
  <c r="P258" i="1"/>
  <c r="Q258" i="1" s="1"/>
  <c r="P259" i="1"/>
  <c r="Q259" i="1" s="1"/>
  <c r="P260" i="1"/>
  <c r="Q260" i="1" s="1"/>
  <c r="P261" i="1"/>
  <c r="Q261" i="1" s="1"/>
  <c r="P262" i="1"/>
  <c r="Q262" i="1" s="1"/>
  <c r="P263" i="1"/>
  <c r="Q263" i="1" s="1"/>
  <c r="P264" i="1"/>
  <c r="Q264" i="1" s="1"/>
  <c r="P265" i="1"/>
  <c r="Q265" i="1" s="1"/>
  <c r="P266" i="1"/>
  <c r="Q266" i="1" s="1"/>
  <c r="P267" i="1"/>
  <c r="Q267" i="1" s="1"/>
  <c r="P268" i="1"/>
  <c r="Q268" i="1" s="1"/>
  <c r="P269" i="1"/>
  <c r="Q269" i="1" s="1"/>
  <c r="P270" i="1"/>
  <c r="Q270" i="1" s="1"/>
  <c r="P271" i="1"/>
  <c r="Q271" i="1" s="1"/>
  <c r="P272" i="1"/>
  <c r="Q272" i="1" s="1"/>
  <c r="P273" i="1"/>
  <c r="Q273" i="1" s="1"/>
  <c r="P274" i="1"/>
  <c r="Q274" i="1" s="1"/>
  <c r="P275" i="1"/>
  <c r="Q275" i="1" s="1"/>
  <c r="P276" i="1"/>
  <c r="Q276" i="1" s="1"/>
  <c r="P277" i="1"/>
  <c r="Q277" i="1" s="1"/>
  <c r="P278" i="1"/>
  <c r="Q278" i="1" s="1"/>
  <c r="P279" i="1"/>
  <c r="Q279" i="1" s="1"/>
  <c r="P280" i="1"/>
  <c r="Q280" i="1" s="1"/>
  <c r="P281" i="1"/>
  <c r="Q281" i="1" s="1"/>
  <c r="P282" i="1"/>
  <c r="Q282" i="1" s="1"/>
  <c r="P283" i="1"/>
  <c r="Q283" i="1" s="1"/>
  <c r="P284" i="1"/>
  <c r="Q284" i="1" s="1"/>
  <c r="P285" i="1"/>
  <c r="Q285" i="1" s="1"/>
  <c r="P286" i="1"/>
  <c r="Q286" i="1" s="1"/>
  <c r="P287" i="1"/>
  <c r="Q287" i="1" s="1"/>
  <c r="P288" i="1"/>
  <c r="Q288" i="1" s="1"/>
  <c r="P289" i="1"/>
  <c r="Q289" i="1" s="1"/>
  <c r="P290" i="1"/>
  <c r="Q290" i="1" s="1"/>
  <c r="P291" i="1"/>
  <c r="Q291" i="1" s="1"/>
  <c r="P292" i="1"/>
  <c r="Q292" i="1" s="1"/>
  <c r="P293" i="1"/>
  <c r="Q293" i="1" s="1"/>
  <c r="P294" i="1"/>
  <c r="Q294" i="1" s="1"/>
  <c r="P295" i="1"/>
  <c r="Q295" i="1" s="1"/>
  <c r="P296" i="1"/>
  <c r="Q296" i="1" s="1"/>
  <c r="P297" i="1"/>
  <c r="Q297" i="1" s="1"/>
  <c r="P298" i="1"/>
  <c r="Q298" i="1" s="1"/>
  <c r="P299" i="1"/>
  <c r="Q299" i="1" s="1"/>
  <c r="P300" i="1"/>
  <c r="Q300" i="1" s="1"/>
  <c r="P301" i="1"/>
  <c r="Q301" i="1" s="1"/>
  <c r="P302" i="1"/>
  <c r="Q302" i="1" s="1"/>
  <c r="P303" i="1"/>
  <c r="Q303" i="1" s="1"/>
  <c r="P304" i="1"/>
  <c r="Q304" i="1" s="1"/>
  <c r="P305" i="1"/>
  <c r="Q305" i="1" s="1"/>
  <c r="P306" i="1"/>
  <c r="Q306" i="1" s="1"/>
  <c r="P307" i="1"/>
  <c r="Q307" i="1" s="1"/>
  <c r="P308" i="1"/>
  <c r="Q308" i="1" s="1"/>
  <c r="P309" i="1"/>
  <c r="Q309" i="1" s="1"/>
  <c r="P310" i="1"/>
  <c r="Q310" i="1" s="1"/>
  <c r="P311" i="1"/>
  <c r="Q311" i="1" s="1"/>
  <c r="P312" i="1"/>
  <c r="Q312" i="1" s="1"/>
  <c r="P313" i="1"/>
  <c r="Q313" i="1" s="1"/>
  <c r="P314" i="1"/>
  <c r="Q314" i="1" s="1"/>
  <c r="P315" i="1"/>
  <c r="Q315" i="1" s="1"/>
  <c r="P316" i="1"/>
  <c r="Q316" i="1" s="1"/>
  <c r="P317" i="1"/>
  <c r="Q317" i="1" s="1"/>
  <c r="P318" i="1"/>
  <c r="Q318" i="1" s="1"/>
  <c r="P319" i="1"/>
  <c r="Q319" i="1" s="1"/>
  <c r="P320" i="1"/>
  <c r="Q320" i="1" s="1"/>
  <c r="P321" i="1"/>
  <c r="Q321" i="1" s="1"/>
  <c r="P322" i="1"/>
  <c r="Q322" i="1" s="1"/>
  <c r="P323" i="1"/>
  <c r="Q323" i="1" s="1"/>
  <c r="P324" i="1"/>
  <c r="Q324" i="1" s="1"/>
  <c r="P325" i="1"/>
  <c r="Q325" i="1" s="1"/>
  <c r="P326" i="1"/>
  <c r="Q326" i="1" s="1"/>
  <c r="P327" i="1"/>
  <c r="Q327" i="1" s="1"/>
  <c r="P328" i="1"/>
  <c r="Q328" i="1" s="1"/>
  <c r="P329" i="1"/>
  <c r="Q329" i="1" s="1"/>
  <c r="P330" i="1"/>
  <c r="Q330" i="1" s="1"/>
  <c r="P331" i="1"/>
  <c r="Q331" i="1" s="1"/>
  <c r="P332" i="1"/>
  <c r="Q332" i="1" s="1"/>
  <c r="P333" i="1"/>
  <c r="Q333" i="1" s="1"/>
  <c r="P334" i="1"/>
  <c r="Q334" i="1" s="1"/>
  <c r="P335" i="1"/>
  <c r="Q335" i="1" s="1"/>
  <c r="P336" i="1"/>
  <c r="Q336" i="1" s="1"/>
  <c r="P337" i="1"/>
  <c r="Q337" i="1" s="1"/>
  <c r="P338" i="1"/>
  <c r="Q338" i="1" s="1"/>
  <c r="P339" i="1"/>
  <c r="Q339" i="1" s="1"/>
  <c r="P340" i="1"/>
  <c r="Q340" i="1" s="1"/>
  <c r="P341" i="1"/>
  <c r="Q341" i="1" s="1"/>
  <c r="P342" i="1"/>
  <c r="Q342" i="1" s="1"/>
  <c r="P343" i="1"/>
  <c r="Q343" i="1" s="1"/>
  <c r="P344" i="1"/>
  <c r="Q344" i="1" s="1"/>
  <c r="P345" i="1"/>
  <c r="Q345" i="1" s="1"/>
  <c r="P346" i="1"/>
  <c r="Q346" i="1" s="1"/>
  <c r="P347" i="1"/>
  <c r="Q347" i="1" s="1"/>
  <c r="P348" i="1"/>
  <c r="Q348" i="1" s="1"/>
  <c r="P349" i="1"/>
  <c r="Q349" i="1" s="1"/>
  <c r="P350" i="1"/>
  <c r="Q350" i="1" s="1"/>
  <c r="P351" i="1"/>
  <c r="Q351" i="1" s="1"/>
  <c r="P352" i="1"/>
  <c r="Q352" i="1" s="1"/>
  <c r="P353" i="1"/>
  <c r="Q353" i="1" s="1"/>
  <c r="P354" i="1"/>
  <c r="Q354" i="1" s="1"/>
  <c r="P355" i="1"/>
  <c r="Q355" i="1" s="1"/>
  <c r="P356" i="1"/>
  <c r="Q356" i="1" s="1"/>
  <c r="P357" i="1"/>
  <c r="Q357" i="1" s="1"/>
  <c r="P358" i="1"/>
  <c r="Q358" i="1" s="1"/>
  <c r="P359" i="1"/>
  <c r="Q359" i="1" s="1"/>
  <c r="P360" i="1"/>
  <c r="Q360" i="1" s="1"/>
  <c r="P361" i="1"/>
  <c r="Q361" i="1" s="1"/>
  <c r="P362" i="1"/>
  <c r="Q362" i="1" s="1"/>
  <c r="P363" i="1"/>
  <c r="Q363" i="1" s="1"/>
  <c r="P364" i="1"/>
  <c r="Q364" i="1" s="1"/>
  <c r="P365" i="1"/>
  <c r="Q365" i="1" s="1"/>
  <c r="P366" i="1"/>
  <c r="Q366" i="1" s="1"/>
  <c r="P367" i="1"/>
  <c r="Q367" i="1" s="1"/>
  <c r="P368" i="1"/>
  <c r="Q368" i="1" s="1"/>
  <c r="P369" i="1"/>
  <c r="Q369" i="1" s="1"/>
  <c r="P370" i="1"/>
  <c r="Q370" i="1" s="1"/>
  <c r="P371" i="1"/>
  <c r="Q371" i="1" s="1"/>
  <c r="P372" i="1"/>
  <c r="Q372" i="1" s="1"/>
  <c r="P373" i="1"/>
  <c r="Q373" i="1" s="1"/>
  <c r="P374" i="1"/>
  <c r="Q374" i="1" s="1"/>
  <c r="P375" i="1"/>
  <c r="Q375" i="1" s="1"/>
  <c r="P376" i="1"/>
  <c r="Q376" i="1" s="1"/>
  <c r="P377" i="1"/>
  <c r="Q377" i="1" s="1"/>
  <c r="P378" i="1"/>
  <c r="Q378" i="1" s="1"/>
  <c r="P379" i="1"/>
  <c r="Q379" i="1" s="1"/>
  <c r="P380" i="1"/>
  <c r="Q380" i="1" s="1"/>
  <c r="P381" i="1"/>
  <c r="Q381" i="1" s="1"/>
  <c r="P382" i="1"/>
  <c r="Q382" i="1" s="1"/>
  <c r="P383" i="1"/>
  <c r="Q383" i="1" s="1"/>
  <c r="P384" i="1"/>
  <c r="Q384" i="1" s="1"/>
  <c r="P385" i="1"/>
  <c r="Q385" i="1" s="1"/>
  <c r="P386" i="1"/>
  <c r="Q386" i="1" s="1"/>
  <c r="P387" i="1"/>
  <c r="Q387" i="1" s="1"/>
  <c r="P388" i="1"/>
  <c r="Q388" i="1" s="1"/>
  <c r="P389" i="1"/>
  <c r="Q389" i="1" s="1"/>
  <c r="P390" i="1"/>
  <c r="Q390" i="1" s="1"/>
  <c r="P391" i="1"/>
  <c r="Q391" i="1" s="1"/>
  <c r="P392" i="1"/>
  <c r="Q392" i="1" s="1"/>
  <c r="P393" i="1"/>
  <c r="Q393" i="1" s="1"/>
  <c r="P394" i="1"/>
  <c r="Q394" i="1" s="1"/>
  <c r="P395" i="1"/>
  <c r="Q395" i="1" s="1"/>
  <c r="P396" i="1"/>
  <c r="Q396" i="1" s="1"/>
  <c r="P397" i="1"/>
  <c r="Q397" i="1" s="1"/>
  <c r="P398" i="1"/>
  <c r="Q398" i="1" s="1"/>
  <c r="P399" i="1"/>
  <c r="Q399" i="1" s="1"/>
  <c r="P400" i="1"/>
  <c r="Q400" i="1" s="1"/>
  <c r="P401" i="1"/>
  <c r="Q401" i="1" s="1"/>
  <c r="P402" i="1"/>
  <c r="Q402" i="1" s="1"/>
  <c r="P403" i="1"/>
  <c r="Q403" i="1" s="1"/>
  <c r="P404" i="1"/>
  <c r="Q404" i="1" s="1"/>
  <c r="P405" i="1"/>
  <c r="Q405" i="1" s="1"/>
  <c r="P406" i="1"/>
  <c r="Q406" i="1" s="1"/>
  <c r="P407" i="1"/>
  <c r="Q407" i="1" s="1"/>
  <c r="P408" i="1"/>
  <c r="Q408" i="1" s="1"/>
  <c r="P409" i="1"/>
  <c r="Q409" i="1" s="1"/>
  <c r="P410" i="1"/>
  <c r="Q410" i="1" s="1"/>
  <c r="P411" i="1"/>
  <c r="Q411" i="1" s="1"/>
  <c r="P412" i="1"/>
  <c r="Q412" i="1" s="1"/>
  <c r="P413" i="1"/>
  <c r="Q413" i="1" s="1"/>
  <c r="P414" i="1"/>
  <c r="Q414" i="1" s="1"/>
  <c r="P415" i="1"/>
  <c r="Q415" i="1" s="1"/>
  <c r="P416" i="1"/>
  <c r="Q416" i="1" s="1"/>
  <c r="P417" i="1"/>
  <c r="Q417" i="1" s="1"/>
  <c r="P418" i="1"/>
  <c r="Q418" i="1" s="1"/>
  <c r="P419" i="1"/>
  <c r="Q419" i="1" s="1"/>
  <c r="P420" i="1"/>
  <c r="Q420" i="1" s="1"/>
  <c r="P421" i="1"/>
  <c r="Q421" i="1" s="1"/>
  <c r="P422" i="1"/>
  <c r="Q422" i="1" s="1"/>
  <c r="P423" i="1"/>
  <c r="Q423" i="1" s="1"/>
  <c r="P424" i="1"/>
  <c r="Q424" i="1" s="1"/>
  <c r="P425" i="1"/>
  <c r="Q425" i="1" s="1"/>
  <c r="P426" i="1"/>
  <c r="Q426" i="1" s="1"/>
  <c r="P427" i="1"/>
  <c r="Q427" i="1" s="1"/>
  <c r="P428" i="1"/>
  <c r="Q428" i="1" s="1"/>
  <c r="P429" i="1"/>
  <c r="Q429" i="1" s="1"/>
  <c r="P430" i="1"/>
  <c r="Q430" i="1" s="1"/>
  <c r="P431" i="1"/>
  <c r="Q431" i="1" s="1"/>
  <c r="P432" i="1"/>
  <c r="Q432" i="1" s="1"/>
  <c r="P433" i="1"/>
  <c r="Q433" i="1" s="1"/>
  <c r="P434" i="1"/>
  <c r="Q434" i="1" s="1"/>
  <c r="P435" i="1"/>
  <c r="Q435" i="1" s="1"/>
  <c r="P436" i="1"/>
  <c r="Q436" i="1" s="1"/>
  <c r="P437" i="1"/>
  <c r="Q437" i="1" s="1"/>
  <c r="P438" i="1"/>
  <c r="Q438" i="1" s="1"/>
  <c r="P439" i="1"/>
  <c r="Q439" i="1" s="1"/>
  <c r="P440" i="1"/>
  <c r="Q440" i="1" s="1"/>
  <c r="P441" i="1"/>
  <c r="Q441" i="1" s="1"/>
  <c r="P442" i="1"/>
  <c r="Q442" i="1" s="1"/>
  <c r="P443" i="1"/>
  <c r="Q443" i="1" s="1"/>
  <c r="P444" i="1"/>
  <c r="Q444" i="1" s="1"/>
  <c r="P445" i="1"/>
  <c r="Q445" i="1" s="1"/>
  <c r="P446" i="1"/>
  <c r="Q446" i="1" s="1"/>
  <c r="P447" i="1"/>
  <c r="Q447" i="1" s="1"/>
  <c r="P448" i="1"/>
  <c r="Q448" i="1" s="1"/>
  <c r="P449" i="1"/>
  <c r="Q449" i="1" s="1"/>
  <c r="P450" i="1"/>
  <c r="Q450" i="1" s="1"/>
  <c r="P451" i="1"/>
  <c r="Q451" i="1" s="1"/>
  <c r="P452" i="1"/>
  <c r="Q452" i="1" s="1"/>
  <c r="P453" i="1"/>
  <c r="Q453" i="1" s="1"/>
  <c r="P454" i="1"/>
  <c r="Q454" i="1" s="1"/>
  <c r="P455" i="1"/>
  <c r="Q455" i="1" s="1"/>
  <c r="P456" i="1"/>
  <c r="Q456" i="1" s="1"/>
  <c r="P457" i="1"/>
  <c r="Q457" i="1" s="1"/>
  <c r="P458" i="1"/>
  <c r="Q458" i="1" s="1"/>
  <c r="P459" i="1"/>
  <c r="Q459" i="1" s="1"/>
  <c r="P460" i="1"/>
  <c r="Q460" i="1" s="1"/>
  <c r="P461" i="1"/>
  <c r="Q461" i="1" s="1"/>
  <c r="P462" i="1"/>
  <c r="Q462" i="1" s="1"/>
  <c r="P463" i="1"/>
  <c r="Q463" i="1" s="1"/>
  <c r="P464" i="1"/>
  <c r="Q464" i="1" s="1"/>
  <c r="P465" i="1"/>
  <c r="Q465" i="1" s="1"/>
  <c r="P466" i="1"/>
  <c r="Q466" i="1" s="1"/>
  <c r="P467" i="1"/>
  <c r="Q467" i="1" s="1"/>
  <c r="P468" i="1"/>
  <c r="Q468" i="1" s="1"/>
  <c r="P469" i="1"/>
  <c r="Q469" i="1" s="1"/>
  <c r="P470" i="1"/>
  <c r="Q470" i="1" s="1"/>
  <c r="P471" i="1"/>
  <c r="Q471" i="1" s="1"/>
  <c r="P472" i="1"/>
  <c r="Q472" i="1" s="1"/>
  <c r="P473" i="1"/>
  <c r="Q473" i="1" s="1"/>
  <c r="P474" i="1"/>
  <c r="Q474" i="1" s="1"/>
  <c r="P475" i="1"/>
  <c r="Q475" i="1" s="1"/>
  <c r="P476" i="1"/>
  <c r="Q476" i="1" s="1"/>
  <c r="P477" i="1"/>
  <c r="Q477" i="1" s="1"/>
  <c r="P478" i="1"/>
  <c r="Q478" i="1" s="1"/>
  <c r="P479" i="1"/>
  <c r="Q479" i="1" s="1"/>
  <c r="P480" i="1"/>
  <c r="Q480" i="1" s="1"/>
  <c r="P481" i="1"/>
  <c r="Q481" i="1" s="1"/>
  <c r="P482" i="1"/>
  <c r="Q482" i="1" s="1"/>
  <c r="P483" i="1"/>
  <c r="Q483" i="1" s="1"/>
  <c r="P484" i="1"/>
  <c r="Q484" i="1" s="1"/>
  <c r="P485" i="1"/>
  <c r="Q485" i="1" s="1"/>
  <c r="P486" i="1"/>
  <c r="Q486" i="1" s="1"/>
  <c r="P487" i="1"/>
  <c r="Q487" i="1" s="1"/>
  <c r="P488" i="1"/>
  <c r="Q488" i="1" s="1"/>
  <c r="P489" i="1"/>
  <c r="Q489" i="1" s="1"/>
  <c r="P490" i="1"/>
  <c r="Q490" i="1" s="1"/>
  <c r="P491" i="1"/>
  <c r="Q491" i="1" s="1"/>
  <c r="P492" i="1"/>
  <c r="Q492" i="1" s="1"/>
  <c r="P493" i="1"/>
  <c r="Q493" i="1" s="1"/>
  <c r="P494" i="1"/>
  <c r="Q494" i="1" s="1"/>
  <c r="P495" i="1"/>
  <c r="Q495" i="1" s="1"/>
  <c r="P496" i="1"/>
  <c r="Q496" i="1" s="1"/>
  <c r="P497" i="1"/>
  <c r="Q497" i="1" s="1"/>
  <c r="P498" i="1"/>
  <c r="Q498" i="1" s="1"/>
  <c r="P499" i="1"/>
  <c r="Q499" i="1" s="1"/>
  <c r="P500" i="1"/>
  <c r="Q500" i="1" s="1"/>
  <c r="P501" i="1"/>
  <c r="Q501" i="1" s="1"/>
  <c r="P502" i="1"/>
  <c r="Q502" i="1" s="1"/>
  <c r="P503" i="1"/>
  <c r="Q503" i="1" s="1"/>
  <c r="P504" i="1"/>
  <c r="Q504" i="1" s="1"/>
  <c r="P505" i="1"/>
  <c r="Q505" i="1" s="1"/>
  <c r="P506" i="1"/>
  <c r="Q506" i="1" s="1"/>
  <c r="P507" i="1"/>
  <c r="Q507" i="1" s="1"/>
  <c r="P508" i="1"/>
  <c r="Q508" i="1" s="1"/>
  <c r="P509" i="1"/>
  <c r="Q509" i="1" s="1"/>
  <c r="P510" i="1"/>
  <c r="Q510" i="1" s="1"/>
  <c r="P511" i="1"/>
  <c r="Q511" i="1" s="1"/>
  <c r="P512" i="1"/>
  <c r="Q512" i="1" s="1"/>
  <c r="P513" i="1"/>
  <c r="Q513" i="1" s="1"/>
  <c r="P514" i="1"/>
  <c r="Q514" i="1" s="1"/>
  <c r="P515" i="1"/>
  <c r="Q515" i="1" s="1"/>
  <c r="P516" i="1"/>
  <c r="Q516" i="1" s="1"/>
  <c r="P517" i="1"/>
  <c r="Q517" i="1" s="1"/>
  <c r="P518" i="1"/>
  <c r="Q518" i="1" s="1"/>
  <c r="P519" i="1"/>
  <c r="Q519" i="1" s="1"/>
  <c r="P520" i="1"/>
  <c r="Q520" i="1" s="1"/>
  <c r="P521" i="1"/>
  <c r="Q521" i="1" s="1"/>
  <c r="P522" i="1"/>
  <c r="Q522" i="1" s="1"/>
  <c r="P523" i="1"/>
  <c r="Q523" i="1" s="1"/>
  <c r="P524" i="1"/>
  <c r="Q524" i="1" s="1"/>
  <c r="P525" i="1"/>
  <c r="Q525" i="1" s="1"/>
  <c r="P526" i="1"/>
  <c r="Q526" i="1" s="1"/>
  <c r="P527" i="1"/>
  <c r="Q527" i="1" s="1"/>
  <c r="P528" i="1"/>
  <c r="Q528" i="1" s="1"/>
  <c r="P529" i="1"/>
  <c r="Q529" i="1" s="1"/>
  <c r="P530" i="1"/>
  <c r="Q530" i="1" s="1"/>
  <c r="P531" i="1"/>
  <c r="Q531" i="1" s="1"/>
  <c r="P532" i="1"/>
  <c r="Q532" i="1" s="1"/>
  <c r="P533" i="1"/>
  <c r="Q533" i="1" s="1"/>
  <c r="P534" i="1"/>
  <c r="Q534" i="1" s="1"/>
  <c r="P535" i="1"/>
  <c r="Q535" i="1" s="1"/>
  <c r="P536" i="1"/>
  <c r="Q536" i="1" s="1"/>
  <c r="P537" i="1"/>
  <c r="Q537" i="1" s="1"/>
  <c r="P538" i="1"/>
  <c r="Q538" i="1" s="1"/>
  <c r="P539" i="1"/>
  <c r="Q539" i="1" s="1"/>
  <c r="P540" i="1"/>
  <c r="Q540" i="1" s="1"/>
  <c r="P541" i="1"/>
  <c r="Q541" i="1" s="1"/>
  <c r="P542" i="1"/>
  <c r="Q542" i="1" s="1"/>
  <c r="P543" i="1"/>
  <c r="Q543" i="1" s="1"/>
  <c r="P544" i="1"/>
  <c r="Q544" i="1" s="1"/>
  <c r="P545" i="1"/>
  <c r="Q545" i="1" s="1"/>
  <c r="P546" i="1"/>
  <c r="Q546" i="1" s="1"/>
  <c r="P547" i="1"/>
  <c r="Q547" i="1" s="1"/>
  <c r="P548" i="1"/>
  <c r="Q548" i="1" s="1"/>
  <c r="P549" i="1"/>
  <c r="Q549" i="1" s="1"/>
  <c r="P550" i="1"/>
  <c r="Q550" i="1" s="1"/>
  <c r="P551" i="1"/>
  <c r="Q551" i="1" s="1"/>
  <c r="P552" i="1"/>
  <c r="Q552" i="1" s="1"/>
  <c r="P553" i="1"/>
  <c r="Q553" i="1" s="1"/>
  <c r="P554" i="1"/>
  <c r="Q554" i="1" s="1"/>
  <c r="P555" i="1"/>
  <c r="Q555" i="1" s="1"/>
  <c r="P556" i="1"/>
  <c r="Q556" i="1" s="1"/>
  <c r="P557" i="1"/>
  <c r="Q557" i="1" s="1"/>
  <c r="P558" i="1"/>
  <c r="Q558" i="1" s="1"/>
  <c r="P559" i="1"/>
  <c r="Q559" i="1" s="1"/>
  <c r="P560" i="1"/>
  <c r="Q560" i="1" s="1"/>
  <c r="P561" i="1"/>
  <c r="Q561" i="1" s="1"/>
  <c r="P562" i="1"/>
  <c r="Q562" i="1" s="1"/>
  <c r="P563" i="1"/>
  <c r="Q563" i="1" s="1"/>
  <c r="P564" i="1"/>
  <c r="Q564" i="1" s="1"/>
  <c r="P565" i="1"/>
  <c r="Q565" i="1" s="1"/>
  <c r="P566" i="1"/>
  <c r="Q566" i="1" s="1"/>
  <c r="P567" i="1"/>
  <c r="Q567" i="1" s="1"/>
  <c r="P568" i="1"/>
  <c r="Q568" i="1" s="1"/>
  <c r="P569" i="1"/>
  <c r="Q569" i="1" s="1"/>
  <c r="P570" i="1"/>
  <c r="Q570" i="1" s="1"/>
  <c r="P571" i="1"/>
  <c r="Q571" i="1" s="1"/>
  <c r="P572" i="1"/>
  <c r="Q572" i="1" s="1"/>
  <c r="P573" i="1"/>
  <c r="Q573" i="1" s="1"/>
  <c r="P574" i="1"/>
  <c r="Q574" i="1" s="1"/>
  <c r="P575" i="1"/>
  <c r="Q575" i="1" s="1"/>
  <c r="P576" i="1"/>
  <c r="P577" i="1"/>
  <c r="Q577" i="1" s="1"/>
  <c r="P578" i="1"/>
  <c r="Q578" i="1" s="1"/>
  <c r="P579" i="1"/>
  <c r="Q579" i="1" s="1"/>
  <c r="P580" i="1"/>
  <c r="Q580" i="1" s="1"/>
  <c r="P581" i="1"/>
  <c r="Q581" i="1" s="1"/>
  <c r="P582" i="1"/>
  <c r="Q582" i="1" s="1"/>
  <c r="P583" i="1"/>
  <c r="Q583" i="1" s="1"/>
  <c r="P584" i="1"/>
  <c r="Q584" i="1" s="1"/>
  <c r="P585" i="1"/>
  <c r="Q585" i="1" s="1"/>
  <c r="P586" i="1"/>
  <c r="Q586" i="1" s="1"/>
  <c r="P587" i="1"/>
  <c r="Q587" i="1" s="1"/>
  <c r="P588" i="1"/>
  <c r="Q588" i="1" s="1"/>
  <c r="P589" i="1"/>
  <c r="Q589" i="1" s="1"/>
  <c r="P590" i="1"/>
  <c r="Q590" i="1" s="1"/>
  <c r="P591" i="1"/>
  <c r="Q591" i="1" s="1"/>
  <c r="P592" i="1"/>
  <c r="Q592" i="1" s="1"/>
  <c r="P593" i="1"/>
  <c r="Q593" i="1" s="1"/>
  <c r="P594" i="1"/>
  <c r="Q594" i="1" s="1"/>
  <c r="P595" i="1"/>
  <c r="Q595" i="1" s="1"/>
  <c r="P596" i="1"/>
  <c r="Q596" i="1" s="1"/>
  <c r="P597" i="1"/>
  <c r="Q597" i="1" s="1"/>
  <c r="P598" i="1"/>
  <c r="Q598" i="1" s="1"/>
  <c r="P599" i="1"/>
  <c r="Q599" i="1" s="1"/>
  <c r="P600" i="1"/>
  <c r="Q600" i="1" s="1"/>
  <c r="P601" i="1"/>
  <c r="Q601" i="1" s="1"/>
  <c r="P602" i="1"/>
  <c r="Q602" i="1" s="1"/>
  <c r="P603" i="1"/>
  <c r="Q603" i="1" s="1"/>
  <c r="P604" i="1"/>
  <c r="Q604" i="1" s="1"/>
  <c r="P605" i="1"/>
  <c r="Q605" i="1" s="1"/>
  <c r="P606" i="1"/>
  <c r="Q606" i="1" s="1"/>
  <c r="P607" i="1"/>
  <c r="Q607" i="1" s="1"/>
  <c r="P608" i="1"/>
  <c r="Q608" i="1" s="1"/>
  <c r="P609" i="1"/>
  <c r="Q609" i="1" s="1"/>
  <c r="P610" i="1"/>
  <c r="Q610" i="1" s="1"/>
  <c r="P611" i="1"/>
  <c r="Q611" i="1" s="1"/>
  <c r="P612" i="1"/>
  <c r="Q612" i="1" s="1"/>
  <c r="P613" i="1"/>
  <c r="Q613" i="1" s="1"/>
  <c r="P614" i="1"/>
  <c r="Q614" i="1" s="1"/>
  <c r="P615" i="1"/>
  <c r="Q615" i="1" s="1"/>
  <c r="P616" i="1"/>
  <c r="Q616" i="1" s="1"/>
  <c r="P617" i="1"/>
  <c r="Q617" i="1" s="1"/>
  <c r="P618" i="1"/>
  <c r="P619" i="1"/>
  <c r="Q619" i="1" s="1"/>
  <c r="P620" i="1"/>
  <c r="Q620" i="1" s="1"/>
  <c r="P621" i="1"/>
  <c r="Q621" i="1" s="1"/>
  <c r="P622" i="1"/>
  <c r="Q622" i="1" s="1"/>
  <c r="P623" i="1"/>
  <c r="Q623" i="1" s="1"/>
  <c r="P624" i="1"/>
  <c r="Q624" i="1" s="1"/>
  <c r="P625" i="1"/>
  <c r="Q625" i="1" s="1"/>
  <c r="P626" i="1"/>
  <c r="Q626" i="1" s="1"/>
  <c r="P627" i="1"/>
  <c r="Q627" i="1" s="1"/>
  <c r="P628" i="1"/>
  <c r="Q628" i="1" s="1"/>
  <c r="P629" i="1"/>
  <c r="Q629" i="1" s="1"/>
  <c r="P630" i="1"/>
  <c r="Q630" i="1" s="1"/>
  <c r="P631" i="1"/>
  <c r="Q631" i="1" s="1"/>
  <c r="P632" i="1"/>
  <c r="Q632" i="1" s="1"/>
  <c r="P633" i="1"/>
  <c r="Q633" i="1" s="1"/>
  <c r="P634" i="1"/>
  <c r="Q634" i="1" s="1"/>
  <c r="P635" i="1"/>
  <c r="Q635" i="1" s="1"/>
  <c r="P636" i="1"/>
  <c r="Q636" i="1" s="1"/>
  <c r="P637" i="1"/>
  <c r="Q637" i="1" s="1"/>
  <c r="P638" i="1"/>
  <c r="Q638" i="1" s="1"/>
  <c r="P639" i="1"/>
  <c r="Q639" i="1" s="1"/>
  <c r="P640" i="1"/>
  <c r="Q640" i="1" s="1"/>
  <c r="P641" i="1"/>
  <c r="Q641" i="1" s="1"/>
  <c r="P642" i="1"/>
  <c r="Q642" i="1" s="1"/>
  <c r="P643" i="1"/>
  <c r="Q643" i="1" s="1"/>
  <c r="P644" i="1"/>
  <c r="Q644" i="1" s="1"/>
  <c r="P645" i="1"/>
  <c r="Q645" i="1" s="1"/>
  <c r="P646" i="1"/>
  <c r="Q646" i="1" s="1"/>
  <c r="P647" i="1"/>
  <c r="Q647" i="1" s="1"/>
  <c r="P648" i="1"/>
  <c r="Q648" i="1" s="1"/>
  <c r="P649" i="1"/>
  <c r="Q649" i="1" s="1"/>
  <c r="P650" i="1"/>
  <c r="P651" i="1"/>
  <c r="Q651" i="1" s="1"/>
  <c r="P652" i="1"/>
  <c r="Q652" i="1" s="1"/>
  <c r="P653" i="1"/>
  <c r="Q653" i="1" s="1"/>
  <c r="P654" i="1"/>
  <c r="Q654" i="1" s="1"/>
  <c r="P655" i="1"/>
  <c r="Q655" i="1" s="1"/>
  <c r="P656" i="1"/>
  <c r="Q656" i="1" s="1"/>
  <c r="P657" i="1"/>
  <c r="Q657" i="1" s="1"/>
  <c r="P658" i="1"/>
  <c r="Q658" i="1" s="1"/>
  <c r="P659" i="1"/>
  <c r="Q659" i="1" s="1"/>
  <c r="P660" i="1"/>
  <c r="Q660" i="1" s="1"/>
  <c r="P661" i="1"/>
  <c r="Q661" i="1" s="1"/>
  <c r="P662" i="1"/>
  <c r="Q662" i="1" s="1"/>
  <c r="P663" i="1"/>
  <c r="Q663" i="1" s="1"/>
  <c r="P664" i="1"/>
  <c r="Q664" i="1" s="1"/>
  <c r="P665" i="1"/>
  <c r="Q665" i="1" s="1"/>
  <c r="P666" i="1"/>
  <c r="Q666" i="1" s="1"/>
  <c r="P667" i="1"/>
  <c r="Q667" i="1" s="1"/>
  <c r="P668" i="1"/>
  <c r="Q668" i="1" s="1"/>
  <c r="P669" i="1"/>
  <c r="Q669" i="1" s="1"/>
  <c r="P670" i="1"/>
  <c r="Q670" i="1" s="1"/>
  <c r="P671" i="1"/>
  <c r="Q671" i="1" s="1"/>
  <c r="P672" i="1"/>
  <c r="Q672" i="1" s="1"/>
  <c r="P673" i="1"/>
  <c r="Q673" i="1" s="1"/>
  <c r="P674" i="1"/>
  <c r="Q674" i="1" s="1"/>
  <c r="P675" i="1"/>
  <c r="Q675" i="1" s="1"/>
  <c r="P676" i="1"/>
  <c r="Q676" i="1" s="1"/>
  <c r="P677" i="1"/>
  <c r="Q677" i="1" s="1"/>
  <c r="P678" i="1"/>
  <c r="Q678" i="1" s="1"/>
  <c r="P679" i="1"/>
  <c r="Q679" i="1" s="1"/>
  <c r="P680" i="1"/>
  <c r="Q680" i="1" s="1"/>
  <c r="P681" i="1"/>
  <c r="Q681" i="1" s="1"/>
  <c r="P682" i="1"/>
  <c r="P683" i="1"/>
  <c r="Q683" i="1" s="1"/>
  <c r="P684" i="1"/>
  <c r="Q684" i="1" s="1"/>
  <c r="P685" i="1"/>
  <c r="Q685" i="1" s="1"/>
  <c r="P686" i="1"/>
  <c r="Q686" i="1" s="1"/>
  <c r="P687" i="1"/>
  <c r="Q687" i="1" s="1"/>
  <c r="P688" i="1"/>
  <c r="Q688" i="1" s="1"/>
  <c r="P689" i="1"/>
  <c r="Q689" i="1" s="1"/>
  <c r="P690" i="1"/>
  <c r="Q690" i="1" s="1"/>
  <c r="P691" i="1"/>
  <c r="Q691" i="1" s="1"/>
  <c r="P692" i="1"/>
  <c r="Q692" i="1" s="1"/>
  <c r="P693" i="1"/>
  <c r="Q693" i="1" s="1"/>
  <c r="P694" i="1"/>
  <c r="Q694" i="1" s="1"/>
  <c r="P695" i="1"/>
  <c r="Q695" i="1" s="1"/>
  <c r="P696" i="1"/>
  <c r="Q696" i="1" s="1"/>
  <c r="P697" i="1"/>
  <c r="Q697" i="1" s="1"/>
  <c r="P698" i="1"/>
  <c r="Q698" i="1" s="1"/>
  <c r="P699" i="1"/>
  <c r="Q699" i="1" s="1"/>
  <c r="P700" i="1"/>
  <c r="Q700" i="1" s="1"/>
  <c r="P701" i="1"/>
  <c r="Q701" i="1" s="1"/>
  <c r="P702" i="1"/>
  <c r="Q702" i="1" s="1"/>
  <c r="P703" i="1"/>
  <c r="Q703" i="1" s="1"/>
  <c r="P704" i="1"/>
  <c r="Q704" i="1" s="1"/>
  <c r="P705" i="1"/>
  <c r="Q705" i="1" s="1"/>
  <c r="P706" i="1"/>
  <c r="Q706" i="1" s="1"/>
  <c r="P707" i="1"/>
  <c r="Q707" i="1" s="1"/>
  <c r="P708" i="1"/>
  <c r="Q708" i="1" s="1"/>
  <c r="P709" i="1"/>
  <c r="Q709" i="1" s="1"/>
  <c r="P710" i="1"/>
  <c r="Q710" i="1" s="1"/>
  <c r="P711" i="1"/>
  <c r="Q711" i="1" s="1"/>
  <c r="P712" i="1"/>
  <c r="Q712" i="1" s="1"/>
  <c r="P713" i="1"/>
  <c r="Q713" i="1" s="1"/>
  <c r="P714" i="1"/>
  <c r="P715" i="1"/>
  <c r="Q715" i="1" s="1"/>
  <c r="P716" i="1"/>
  <c r="Q716" i="1" s="1"/>
  <c r="P717" i="1"/>
  <c r="Q717" i="1" s="1"/>
  <c r="P718" i="1"/>
  <c r="Q718" i="1" s="1"/>
  <c r="P719" i="1"/>
  <c r="Q719" i="1" s="1"/>
  <c r="P720" i="1"/>
  <c r="Q720" i="1" s="1"/>
  <c r="P721" i="1"/>
  <c r="Q721" i="1" s="1"/>
  <c r="P722" i="1"/>
  <c r="Q722" i="1" s="1"/>
  <c r="P723" i="1"/>
  <c r="Q723" i="1" s="1"/>
  <c r="P724" i="1"/>
  <c r="Q724" i="1" s="1"/>
  <c r="P725" i="1"/>
  <c r="Q725" i="1" s="1"/>
  <c r="P726" i="1"/>
  <c r="Q726" i="1" s="1"/>
  <c r="P727" i="1"/>
  <c r="Q727" i="1" s="1"/>
  <c r="P728" i="1"/>
  <c r="Q728" i="1" s="1"/>
  <c r="P729" i="1"/>
  <c r="Q729" i="1" s="1"/>
  <c r="P730" i="1"/>
  <c r="Q730" i="1" s="1"/>
  <c r="P731" i="1"/>
  <c r="Q731" i="1" s="1"/>
  <c r="P732" i="1"/>
  <c r="Q732" i="1" s="1"/>
  <c r="P733" i="1"/>
  <c r="Q733" i="1" s="1"/>
  <c r="P734" i="1"/>
  <c r="Q734" i="1" s="1"/>
  <c r="P735" i="1"/>
  <c r="Q735" i="1" s="1"/>
  <c r="P736" i="1"/>
  <c r="Q736" i="1" s="1"/>
  <c r="P737" i="1"/>
  <c r="Q737" i="1" s="1"/>
  <c r="P738" i="1"/>
  <c r="Q738" i="1" s="1"/>
  <c r="P739" i="1"/>
  <c r="Q739" i="1" s="1"/>
  <c r="P740" i="1"/>
  <c r="Q740" i="1" s="1"/>
  <c r="P741" i="1"/>
  <c r="Q741" i="1" s="1"/>
  <c r="P742" i="1"/>
  <c r="Q742" i="1" s="1"/>
  <c r="P743" i="1"/>
  <c r="Q743" i="1" s="1"/>
  <c r="P744" i="1"/>
  <c r="Q744" i="1" s="1"/>
  <c r="P745" i="1"/>
  <c r="Q745" i="1" s="1"/>
  <c r="P746" i="1"/>
  <c r="P747" i="1"/>
  <c r="Q747" i="1" s="1"/>
  <c r="P748" i="1"/>
  <c r="Q748" i="1" s="1"/>
  <c r="P749" i="1"/>
  <c r="Q749" i="1" s="1"/>
  <c r="P750" i="1"/>
  <c r="Q750" i="1" s="1"/>
  <c r="P751" i="1"/>
  <c r="Q751" i="1" s="1"/>
  <c r="P752" i="1"/>
  <c r="Q752" i="1" s="1"/>
  <c r="P753" i="1"/>
  <c r="Q753" i="1" s="1"/>
  <c r="P754" i="1"/>
  <c r="Q754" i="1" s="1"/>
  <c r="P755" i="1"/>
  <c r="Q755" i="1" s="1"/>
  <c r="P756" i="1"/>
  <c r="Q756" i="1" s="1"/>
  <c r="P757" i="1"/>
  <c r="Q757" i="1" s="1"/>
  <c r="P758" i="1"/>
  <c r="Q758" i="1" s="1"/>
  <c r="P759" i="1"/>
  <c r="Q759" i="1" s="1"/>
  <c r="P760" i="1"/>
  <c r="Q760" i="1" s="1"/>
  <c r="P761" i="1"/>
  <c r="Q761" i="1" s="1"/>
  <c r="P762" i="1"/>
  <c r="Q762" i="1" s="1"/>
  <c r="P763" i="1"/>
  <c r="Q763" i="1" s="1"/>
  <c r="P764" i="1"/>
  <c r="Q764" i="1" s="1"/>
  <c r="P765" i="1"/>
  <c r="Q765" i="1" s="1"/>
  <c r="P766" i="1"/>
  <c r="Q766" i="1" s="1"/>
  <c r="P767" i="1"/>
  <c r="Q767" i="1" s="1"/>
  <c r="P768" i="1"/>
  <c r="Q768" i="1" s="1"/>
  <c r="P769" i="1"/>
  <c r="Q769" i="1" s="1"/>
  <c r="P770" i="1"/>
  <c r="Q770" i="1" s="1"/>
  <c r="P771" i="1"/>
  <c r="Q771" i="1" s="1"/>
  <c r="P772" i="1"/>
  <c r="Q772" i="1" s="1"/>
  <c r="P773" i="1"/>
  <c r="Q773" i="1" s="1"/>
  <c r="P774" i="1"/>
  <c r="Q774" i="1" s="1"/>
  <c r="P775" i="1"/>
  <c r="Q775" i="1" s="1"/>
  <c r="P776" i="1"/>
  <c r="Q776" i="1" s="1"/>
  <c r="P777" i="1"/>
  <c r="Q777" i="1" s="1"/>
  <c r="P778" i="1"/>
  <c r="P779" i="1"/>
  <c r="Q779" i="1" s="1"/>
  <c r="P780" i="1"/>
  <c r="Q780" i="1" s="1"/>
  <c r="P781" i="1"/>
  <c r="Q781" i="1" s="1"/>
  <c r="P782" i="1"/>
  <c r="Q782" i="1" s="1"/>
  <c r="P783" i="1"/>
  <c r="Q783" i="1" s="1"/>
  <c r="P784" i="1"/>
  <c r="Q784" i="1" s="1"/>
  <c r="P785" i="1"/>
  <c r="Q785" i="1" s="1"/>
  <c r="P786" i="1"/>
  <c r="Q786" i="1" s="1"/>
  <c r="P787" i="1"/>
  <c r="Q787" i="1" s="1"/>
  <c r="P788" i="1"/>
  <c r="Q788" i="1" s="1"/>
  <c r="P789" i="1"/>
  <c r="Q789" i="1" s="1"/>
  <c r="P790" i="1"/>
  <c r="Q790" i="1" s="1"/>
  <c r="P791" i="1"/>
  <c r="Q791" i="1" s="1"/>
  <c r="P792" i="1"/>
  <c r="Q792" i="1" s="1"/>
  <c r="P793" i="1"/>
  <c r="Q793" i="1" s="1"/>
  <c r="P794" i="1"/>
  <c r="Q794" i="1" s="1"/>
  <c r="P795" i="1"/>
  <c r="Q795" i="1" s="1"/>
  <c r="P796" i="1"/>
  <c r="Q796" i="1" s="1"/>
  <c r="P797" i="1"/>
  <c r="Q797" i="1" s="1"/>
  <c r="P798" i="1"/>
  <c r="Q798" i="1" s="1"/>
  <c r="P799" i="1"/>
  <c r="Q799" i="1" s="1"/>
  <c r="P800" i="1"/>
  <c r="Q800" i="1" s="1"/>
  <c r="P801" i="1"/>
  <c r="Q801" i="1" s="1"/>
  <c r="P802" i="1"/>
  <c r="Q802" i="1" s="1"/>
  <c r="P803" i="1"/>
  <c r="Q803" i="1" s="1"/>
  <c r="P804" i="1"/>
  <c r="Q804" i="1" s="1"/>
  <c r="P805" i="1"/>
  <c r="Q805" i="1" s="1"/>
  <c r="P806" i="1"/>
  <c r="Q806" i="1" s="1"/>
  <c r="P807" i="1"/>
  <c r="Q807" i="1" s="1"/>
  <c r="P808" i="1"/>
  <c r="Q808" i="1" s="1"/>
  <c r="P809" i="1"/>
  <c r="Q809" i="1" s="1"/>
  <c r="P810" i="1"/>
  <c r="P811" i="1"/>
  <c r="Q811" i="1" s="1"/>
  <c r="P812" i="1"/>
  <c r="Q812" i="1" s="1"/>
  <c r="P813" i="1"/>
  <c r="Q813" i="1" s="1"/>
  <c r="P814" i="1"/>
  <c r="Q814" i="1" s="1"/>
  <c r="P815" i="1"/>
  <c r="Q815" i="1" s="1"/>
  <c r="P816" i="1"/>
  <c r="Q816" i="1" s="1"/>
  <c r="P817" i="1"/>
  <c r="Q817" i="1" s="1"/>
  <c r="P818" i="1"/>
  <c r="Q818" i="1" s="1"/>
  <c r="P819" i="1"/>
  <c r="Q819" i="1" s="1"/>
  <c r="P820" i="1"/>
  <c r="Q820" i="1" s="1"/>
  <c r="P821" i="1"/>
  <c r="Q821" i="1" s="1"/>
  <c r="P822" i="1"/>
  <c r="Q822" i="1" s="1"/>
  <c r="P823" i="1"/>
  <c r="Q823" i="1" s="1"/>
  <c r="P824" i="1"/>
  <c r="Q824" i="1" s="1"/>
  <c r="P825" i="1"/>
  <c r="Q825" i="1" s="1"/>
  <c r="P826" i="1"/>
  <c r="Q826" i="1" s="1"/>
  <c r="P827" i="1"/>
  <c r="Q827" i="1" s="1"/>
  <c r="P828" i="1"/>
  <c r="Q828" i="1" s="1"/>
  <c r="P829" i="1"/>
  <c r="Q829" i="1" s="1"/>
  <c r="P830" i="1"/>
  <c r="Q830" i="1" s="1"/>
  <c r="P831" i="1"/>
  <c r="Q831" i="1" s="1"/>
  <c r="P832" i="1"/>
  <c r="Q832" i="1" s="1"/>
  <c r="P833" i="1"/>
  <c r="Q833" i="1" s="1"/>
  <c r="P834" i="1"/>
  <c r="Q834" i="1" s="1"/>
  <c r="P835" i="1"/>
  <c r="Q835" i="1" s="1"/>
  <c r="P836" i="1"/>
  <c r="Q836" i="1" s="1"/>
  <c r="P837" i="1"/>
  <c r="Q837" i="1" s="1"/>
  <c r="P838" i="1"/>
  <c r="Q838" i="1" s="1"/>
  <c r="P839" i="1"/>
  <c r="Q839" i="1" s="1"/>
  <c r="P840" i="1"/>
  <c r="Q840" i="1" s="1"/>
  <c r="P841" i="1"/>
  <c r="Q841" i="1" s="1"/>
  <c r="P842" i="1"/>
  <c r="P843" i="1"/>
  <c r="Q843" i="1" s="1"/>
  <c r="P844" i="1"/>
  <c r="Q844" i="1" s="1"/>
  <c r="P845" i="1"/>
  <c r="Q845" i="1" s="1"/>
  <c r="P846" i="1"/>
  <c r="Q846" i="1" s="1"/>
  <c r="P847" i="1"/>
  <c r="Q847" i="1" s="1"/>
  <c r="P848" i="1"/>
  <c r="Q848" i="1" s="1"/>
  <c r="P849" i="1"/>
  <c r="Q849" i="1" s="1"/>
  <c r="P850" i="1"/>
  <c r="Q850" i="1" s="1"/>
  <c r="P851" i="1"/>
  <c r="Q851" i="1" s="1"/>
  <c r="P852" i="1"/>
  <c r="Q852" i="1" s="1"/>
  <c r="P853" i="1"/>
  <c r="Q853" i="1" s="1"/>
  <c r="P854" i="1"/>
  <c r="Q854" i="1" s="1"/>
  <c r="P855" i="1"/>
  <c r="Q855" i="1" s="1"/>
  <c r="P856" i="1"/>
  <c r="Q856" i="1" s="1"/>
  <c r="P857" i="1"/>
  <c r="Q857" i="1" s="1"/>
  <c r="P858" i="1"/>
  <c r="Q858" i="1" s="1"/>
  <c r="P859" i="1"/>
  <c r="Q859" i="1" s="1"/>
  <c r="P860" i="1"/>
  <c r="Q860" i="1" s="1"/>
  <c r="P861" i="1"/>
  <c r="Q861" i="1" s="1"/>
  <c r="P862" i="1"/>
  <c r="Q862" i="1" s="1"/>
  <c r="P863" i="1"/>
  <c r="Q863" i="1" s="1"/>
  <c r="P864" i="1"/>
  <c r="Q864" i="1" s="1"/>
  <c r="P865" i="1"/>
  <c r="Q865" i="1" s="1"/>
  <c r="P866" i="1"/>
  <c r="Q866" i="1" s="1"/>
  <c r="P867" i="1"/>
  <c r="Q867" i="1" s="1"/>
  <c r="P868" i="1"/>
  <c r="Q868" i="1" s="1"/>
  <c r="P869" i="1"/>
  <c r="Q869" i="1" s="1"/>
  <c r="P870" i="1"/>
  <c r="Q870" i="1" s="1"/>
  <c r="P871" i="1"/>
  <c r="Q871" i="1" s="1"/>
  <c r="P872" i="1"/>
  <c r="Q872" i="1" s="1"/>
  <c r="P873" i="1"/>
  <c r="Q873" i="1" s="1"/>
  <c r="P874" i="1"/>
  <c r="P875" i="1"/>
  <c r="Q875" i="1" s="1"/>
  <c r="P876" i="1"/>
  <c r="Q876" i="1" s="1"/>
  <c r="P877" i="1"/>
  <c r="Q877" i="1" s="1"/>
  <c r="P878" i="1"/>
  <c r="Q878" i="1" s="1"/>
  <c r="P879" i="1"/>
  <c r="Q879" i="1" s="1"/>
  <c r="P880" i="1"/>
  <c r="Q880" i="1" s="1"/>
  <c r="P881" i="1"/>
  <c r="Q881" i="1" s="1"/>
  <c r="P882" i="1"/>
  <c r="Q882" i="1" s="1"/>
  <c r="P883" i="1"/>
  <c r="Q883" i="1" s="1"/>
  <c r="P884" i="1"/>
  <c r="Q884" i="1" s="1"/>
  <c r="P885" i="1"/>
  <c r="Q885" i="1" s="1"/>
  <c r="P886" i="1"/>
  <c r="Q886" i="1" s="1"/>
  <c r="P887" i="1"/>
  <c r="Q887" i="1" s="1"/>
  <c r="P888" i="1"/>
  <c r="Q888" i="1" s="1"/>
  <c r="P889" i="1"/>
  <c r="Q889" i="1" s="1"/>
  <c r="P890" i="1"/>
  <c r="Q890" i="1" s="1"/>
  <c r="P891" i="1"/>
  <c r="Q891" i="1" s="1"/>
  <c r="P892" i="1"/>
  <c r="Q892" i="1" s="1"/>
  <c r="P893" i="1"/>
  <c r="Q893" i="1" s="1"/>
  <c r="P894" i="1"/>
  <c r="Q894" i="1" s="1"/>
  <c r="P895" i="1"/>
  <c r="Q895" i="1" s="1"/>
  <c r="P896" i="1"/>
  <c r="Q896" i="1" s="1"/>
  <c r="P897" i="1"/>
  <c r="Q897" i="1" s="1"/>
  <c r="P898" i="1"/>
  <c r="Q898" i="1" s="1"/>
  <c r="P899" i="1"/>
  <c r="Q899" i="1" s="1"/>
  <c r="P900" i="1"/>
  <c r="Q900" i="1" s="1"/>
  <c r="P901" i="1"/>
  <c r="Q901" i="1" s="1"/>
  <c r="P902" i="1"/>
  <c r="Q902" i="1" s="1"/>
  <c r="P903" i="1"/>
  <c r="Q903" i="1" s="1"/>
  <c r="P904" i="1"/>
  <c r="Q904" i="1" s="1"/>
  <c r="P905" i="1"/>
  <c r="Q905" i="1" s="1"/>
  <c r="P906" i="1"/>
  <c r="P907" i="1"/>
  <c r="Q907" i="1" s="1"/>
  <c r="P908" i="1"/>
  <c r="Q908" i="1" s="1"/>
  <c r="P909" i="1"/>
  <c r="Q909" i="1" s="1"/>
  <c r="P910" i="1"/>
  <c r="Q910" i="1" s="1"/>
  <c r="P911" i="1"/>
  <c r="Q911" i="1" s="1"/>
  <c r="P912" i="1"/>
  <c r="Q912" i="1" s="1"/>
  <c r="P913" i="1"/>
  <c r="Q913" i="1" s="1"/>
  <c r="P914" i="1"/>
  <c r="Q914" i="1" s="1"/>
  <c r="P915" i="1"/>
  <c r="Q915" i="1" s="1"/>
  <c r="P916" i="1"/>
  <c r="Q916" i="1" s="1"/>
  <c r="P917" i="1"/>
  <c r="Q917" i="1" s="1"/>
  <c r="P918" i="1"/>
  <c r="Q918" i="1" s="1"/>
  <c r="P919" i="1"/>
  <c r="Q919" i="1" s="1"/>
  <c r="P920" i="1"/>
  <c r="Q920" i="1" s="1"/>
  <c r="P921" i="1"/>
  <c r="Q921" i="1" s="1"/>
  <c r="P922" i="1"/>
  <c r="Q922" i="1" s="1"/>
  <c r="P923" i="1"/>
  <c r="Q923" i="1" s="1"/>
  <c r="P924" i="1"/>
  <c r="Q924" i="1" s="1"/>
  <c r="P925" i="1"/>
  <c r="Q925" i="1" s="1"/>
  <c r="P926" i="1"/>
  <c r="Q926" i="1" s="1"/>
  <c r="P927" i="1"/>
  <c r="Q927" i="1" s="1"/>
  <c r="P928" i="1"/>
  <c r="Q928" i="1" s="1"/>
  <c r="P929" i="1"/>
  <c r="Q929" i="1" s="1"/>
  <c r="P930" i="1"/>
  <c r="Q930" i="1" s="1"/>
  <c r="P931" i="1"/>
  <c r="Q931" i="1" s="1"/>
  <c r="P932" i="1"/>
  <c r="Q932" i="1" s="1"/>
  <c r="P933" i="1"/>
  <c r="Q933" i="1" s="1"/>
  <c r="P934" i="1"/>
  <c r="Q934" i="1" s="1"/>
  <c r="P935" i="1"/>
  <c r="Q935" i="1" s="1"/>
  <c r="P936" i="1"/>
  <c r="Q936" i="1" s="1"/>
  <c r="P937" i="1"/>
  <c r="Q937" i="1" s="1"/>
  <c r="P938" i="1"/>
  <c r="P939" i="1"/>
  <c r="Q939" i="1" s="1"/>
  <c r="P940" i="1"/>
  <c r="Q940" i="1" s="1"/>
  <c r="P941" i="1"/>
  <c r="Q941" i="1" s="1"/>
  <c r="P942" i="1"/>
  <c r="Q942" i="1" s="1"/>
  <c r="P943" i="1"/>
  <c r="Q943" i="1" s="1"/>
  <c r="P944" i="1"/>
  <c r="Q944" i="1" s="1"/>
  <c r="P945" i="1"/>
  <c r="Q945" i="1" s="1"/>
  <c r="P946" i="1"/>
  <c r="Q946" i="1" s="1"/>
  <c r="P947" i="1"/>
  <c r="Q947" i="1" s="1"/>
  <c r="P948" i="1"/>
  <c r="Q948" i="1" s="1"/>
  <c r="P949" i="1"/>
  <c r="Q949" i="1" s="1"/>
  <c r="P950" i="1"/>
  <c r="Q950" i="1" s="1"/>
  <c r="P951" i="1"/>
  <c r="Q951" i="1" s="1"/>
  <c r="P952" i="1"/>
  <c r="Q952" i="1" s="1"/>
  <c r="P953" i="1"/>
  <c r="Q953" i="1" s="1"/>
  <c r="P954" i="1"/>
  <c r="Q954" i="1" s="1"/>
  <c r="P955" i="1"/>
  <c r="Q955" i="1" s="1"/>
  <c r="P956" i="1"/>
  <c r="Q956" i="1" s="1"/>
  <c r="P957" i="1"/>
  <c r="Q957" i="1" s="1"/>
  <c r="P958" i="1"/>
  <c r="Q958" i="1" s="1"/>
  <c r="P959" i="1"/>
  <c r="Q959" i="1" s="1"/>
  <c r="P960" i="1"/>
  <c r="Q960" i="1" s="1"/>
  <c r="P961" i="1"/>
  <c r="Q961" i="1" s="1"/>
  <c r="P962" i="1"/>
  <c r="Q962" i="1" s="1"/>
  <c r="P963" i="1"/>
  <c r="Q963" i="1" s="1"/>
  <c r="P964" i="1"/>
  <c r="Q964" i="1" s="1"/>
  <c r="P965" i="1"/>
  <c r="Q965" i="1" s="1"/>
  <c r="P966" i="1"/>
  <c r="Q966" i="1" s="1"/>
  <c r="P967" i="1"/>
  <c r="Q967" i="1" s="1"/>
  <c r="P968" i="1"/>
  <c r="Q968" i="1" s="1"/>
  <c r="P969" i="1"/>
  <c r="Q969" i="1" s="1"/>
  <c r="P970" i="1"/>
  <c r="P971" i="1"/>
  <c r="Q971" i="1" s="1"/>
  <c r="P972" i="1"/>
  <c r="Q972" i="1" s="1"/>
  <c r="P973" i="1"/>
  <c r="Q973" i="1" s="1"/>
  <c r="P974" i="1"/>
  <c r="Q974" i="1" s="1"/>
  <c r="P975" i="1"/>
  <c r="Q975" i="1" s="1"/>
  <c r="P976" i="1"/>
  <c r="Q976" i="1" s="1"/>
  <c r="P977" i="1"/>
  <c r="Q977" i="1" s="1"/>
  <c r="P978" i="1"/>
  <c r="Q978" i="1" s="1"/>
  <c r="P979" i="1"/>
  <c r="Q979" i="1" s="1"/>
  <c r="P980" i="1"/>
  <c r="Q980" i="1" s="1"/>
  <c r="P981" i="1"/>
  <c r="Q981" i="1" s="1"/>
  <c r="P982" i="1"/>
  <c r="Q982" i="1" s="1"/>
  <c r="P983" i="1"/>
  <c r="Q983" i="1" s="1"/>
  <c r="P984" i="1"/>
  <c r="Q984" i="1" s="1"/>
  <c r="P985" i="1"/>
  <c r="Q985" i="1" s="1"/>
  <c r="P986" i="1"/>
  <c r="Q986" i="1" s="1"/>
  <c r="P987" i="1"/>
  <c r="Q987" i="1" s="1"/>
  <c r="P988" i="1"/>
  <c r="Q988" i="1" s="1"/>
  <c r="P989" i="1"/>
  <c r="Q989" i="1" s="1"/>
  <c r="P990" i="1"/>
  <c r="Q990" i="1" s="1"/>
  <c r="P991" i="1"/>
  <c r="Q991" i="1" s="1"/>
  <c r="P992" i="1"/>
  <c r="Q992" i="1" s="1"/>
  <c r="P993" i="1"/>
  <c r="Q993" i="1" s="1"/>
  <c r="P994" i="1"/>
  <c r="Q994" i="1" s="1"/>
  <c r="P995" i="1"/>
  <c r="Q995" i="1" s="1"/>
  <c r="P996" i="1"/>
  <c r="Q996" i="1" s="1"/>
  <c r="P997" i="1"/>
  <c r="Q997" i="1" s="1"/>
  <c r="P998" i="1"/>
  <c r="Q998" i="1" s="1"/>
  <c r="P999" i="1"/>
  <c r="Q999" i="1" s="1"/>
  <c r="P1000" i="1"/>
  <c r="Q1000" i="1" s="1"/>
  <c r="P1001" i="1"/>
  <c r="Q1001" i="1" s="1"/>
  <c r="P1002" i="1"/>
  <c r="P1003" i="1"/>
  <c r="Q1003" i="1" s="1"/>
  <c r="P1004" i="1"/>
  <c r="Q1004" i="1" s="1"/>
  <c r="P1005" i="1"/>
  <c r="Q1005" i="1" s="1"/>
  <c r="P1006" i="1"/>
  <c r="Q1006" i="1" s="1"/>
  <c r="P1007" i="1"/>
  <c r="Q1007" i="1" s="1"/>
  <c r="P1008" i="1"/>
  <c r="Q1008" i="1" s="1"/>
  <c r="P1009" i="1"/>
  <c r="Q1009" i="1" s="1"/>
  <c r="P1010" i="1"/>
  <c r="Q1010" i="1" s="1"/>
  <c r="P1011" i="1"/>
  <c r="Q1011" i="1" s="1"/>
  <c r="P1012" i="1"/>
  <c r="Q1012" i="1" s="1"/>
  <c r="P1013" i="1"/>
  <c r="Q1013" i="1" s="1"/>
  <c r="P1014" i="1"/>
  <c r="Q1014" i="1" s="1"/>
  <c r="P1015" i="1"/>
  <c r="Q1015" i="1" s="1"/>
  <c r="P1016" i="1"/>
  <c r="Q1016" i="1" s="1"/>
  <c r="P1017" i="1"/>
  <c r="Q1017" i="1" s="1"/>
  <c r="P1018" i="1"/>
  <c r="Q1018" i="1" s="1"/>
  <c r="P1019" i="1"/>
  <c r="Q1019" i="1" s="1"/>
  <c r="P1020" i="1"/>
  <c r="Q1020" i="1" s="1"/>
  <c r="P1021" i="1"/>
  <c r="Q1021" i="1" s="1"/>
  <c r="P1022" i="1"/>
  <c r="Q1022" i="1" s="1"/>
  <c r="P1023" i="1"/>
  <c r="Q1023" i="1" s="1"/>
  <c r="P1024" i="1"/>
  <c r="Q1024" i="1" s="1"/>
  <c r="P1025" i="1"/>
  <c r="Q1025" i="1" s="1"/>
  <c r="P1026" i="1"/>
  <c r="Q1026" i="1" s="1"/>
  <c r="P1027" i="1"/>
  <c r="Q1027" i="1" s="1"/>
  <c r="P1028" i="1"/>
  <c r="Q1028" i="1" s="1"/>
  <c r="P1029" i="1"/>
  <c r="Q1029" i="1" s="1"/>
  <c r="P1030" i="1"/>
  <c r="Q1030" i="1" s="1"/>
  <c r="P1031" i="1"/>
  <c r="Q1031" i="1" s="1"/>
  <c r="P1032" i="1"/>
  <c r="Q1032" i="1" s="1"/>
  <c r="P1033" i="1"/>
  <c r="Q1033" i="1" s="1"/>
  <c r="P1034" i="1"/>
  <c r="P1035" i="1"/>
  <c r="Q1035" i="1" s="1"/>
  <c r="P1036" i="1"/>
  <c r="Q1036" i="1" s="1"/>
  <c r="P1037" i="1"/>
  <c r="Q1037" i="1" s="1"/>
  <c r="P1038" i="1"/>
  <c r="Q1038" i="1" s="1"/>
  <c r="P1039" i="1"/>
  <c r="Q1039" i="1" s="1"/>
  <c r="P1040" i="1"/>
  <c r="Q1040" i="1" s="1"/>
  <c r="P1041" i="1"/>
  <c r="Q1041" i="1" s="1"/>
  <c r="P1042" i="1"/>
  <c r="Q1042" i="1" s="1"/>
  <c r="P1043" i="1"/>
  <c r="Q1043" i="1" s="1"/>
  <c r="P1044" i="1"/>
  <c r="Q1044" i="1" s="1"/>
  <c r="P1045" i="1"/>
  <c r="Q1045" i="1" s="1"/>
  <c r="P1046" i="1"/>
  <c r="Q1046" i="1" s="1"/>
  <c r="P1047" i="1"/>
  <c r="Q1047" i="1" s="1"/>
  <c r="P1048" i="1"/>
  <c r="Q1048" i="1" s="1"/>
  <c r="P1049" i="1"/>
  <c r="Q1049" i="1" s="1"/>
  <c r="P1050" i="1"/>
  <c r="Q1050" i="1" s="1"/>
  <c r="P1051" i="1"/>
  <c r="Q1051" i="1" s="1"/>
  <c r="P1052" i="1"/>
  <c r="Q1052" i="1" s="1"/>
  <c r="P1053" i="1"/>
  <c r="Q1053" i="1" s="1"/>
  <c r="P1054" i="1"/>
  <c r="Q1054" i="1" s="1"/>
  <c r="P1055" i="1"/>
  <c r="Q1055" i="1" s="1"/>
  <c r="P1056" i="1"/>
  <c r="Q1056" i="1" s="1"/>
  <c r="P1057" i="1"/>
  <c r="Q1057" i="1" s="1"/>
  <c r="P1058" i="1"/>
  <c r="Q1058" i="1" s="1"/>
  <c r="P1059" i="1"/>
  <c r="Q1059" i="1" s="1"/>
  <c r="P1060" i="1"/>
  <c r="Q1060" i="1" s="1"/>
  <c r="P1061" i="1"/>
  <c r="Q1061" i="1" s="1"/>
  <c r="P1062" i="1"/>
  <c r="Q1062" i="1" s="1"/>
  <c r="P1063" i="1"/>
  <c r="Q1063" i="1" s="1"/>
  <c r="P1064" i="1"/>
  <c r="Q1064" i="1" s="1"/>
  <c r="P1065" i="1"/>
  <c r="Q1065" i="1" s="1"/>
  <c r="P1066" i="1"/>
  <c r="P1067" i="1"/>
  <c r="Q1067" i="1" s="1"/>
  <c r="P1068" i="1"/>
  <c r="Q1068" i="1" s="1"/>
  <c r="P1069" i="1"/>
  <c r="Q1069" i="1" s="1"/>
  <c r="P1070" i="1"/>
  <c r="Q1070" i="1" s="1"/>
  <c r="P1071" i="1"/>
  <c r="Q1071" i="1" s="1"/>
  <c r="P1072" i="1"/>
  <c r="Q1072" i="1" s="1"/>
  <c r="P1073" i="1"/>
  <c r="Q1073" i="1" s="1"/>
  <c r="P1074" i="1"/>
  <c r="Q1074" i="1" s="1"/>
  <c r="P1075" i="1"/>
  <c r="Q1075" i="1" s="1"/>
  <c r="P1076" i="1"/>
  <c r="Q1076" i="1" s="1"/>
  <c r="P1077" i="1"/>
  <c r="Q1077" i="1" s="1"/>
  <c r="P1078" i="1"/>
  <c r="Q1078" i="1" s="1"/>
  <c r="P1079" i="1"/>
  <c r="Q1079" i="1" s="1"/>
  <c r="P1080" i="1"/>
  <c r="Q1080" i="1" s="1"/>
  <c r="P1081" i="1"/>
  <c r="Q1081" i="1" s="1"/>
  <c r="P1082" i="1"/>
  <c r="Q1082" i="1" s="1"/>
  <c r="P1083" i="1"/>
  <c r="Q1083" i="1" s="1"/>
  <c r="P1084" i="1"/>
  <c r="Q1084" i="1" s="1"/>
  <c r="P1085" i="1"/>
  <c r="Q1085" i="1" s="1"/>
  <c r="P1086" i="1"/>
  <c r="Q1086" i="1" s="1"/>
  <c r="P1087" i="1"/>
  <c r="Q1087" i="1" s="1"/>
  <c r="P1088" i="1"/>
  <c r="Q1088" i="1" s="1"/>
  <c r="P1089" i="1"/>
  <c r="Q1089" i="1" s="1"/>
  <c r="P1090" i="1"/>
  <c r="Q1090" i="1" s="1"/>
  <c r="P1091" i="1"/>
  <c r="Q1091" i="1" s="1"/>
  <c r="P1092" i="1"/>
  <c r="Q1092" i="1" s="1"/>
  <c r="P1093" i="1"/>
  <c r="Q1093" i="1" s="1"/>
  <c r="P1094" i="1"/>
  <c r="Q1094" i="1" s="1"/>
  <c r="P1095" i="1"/>
  <c r="Q1095" i="1" s="1"/>
  <c r="P1096" i="1"/>
  <c r="Q1096" i="1" s="1"/>
  <c r="P1097" i="1"/>
  <c r="Q1097" i="1" s="1"/>
  <c r="P1098" i="1"/>
  <c r="P1099" i="1"/>
  <c r="Q1099" i="1" s="1"/>
  <c r="P1100" i="1"/>
  <c r="Q1100" i="1" s="1"/>
  <c r="P1101" i="1"/>
  <c r="Q1101" i="1" s="1"/>
  <c r="P1102" i="1"/>
  <c r="Q1102" i="1" s="1"/>
  <c r="P1103" i="1"/>
  <c r="Q1103" i="1" s="1"/>
  <c r="P1104" i="1"/>
  <c r="Q1104" i="1" s="1"/>
  <c r="P1105" i="1"/>
  <c r="Q1105" i="1" s="1"/>
  <c r="P1106" i="1"/>
  <c r="Q1106" i="1" s="1"/>
  <c r="P1107" i="1"/>
  <c r="Q1107" i="1" s="1"/>
  <c r="P1108" i="1"/>
  <c r="Q1108" i="1" s="1"/>
  <c r="P1109" i="1"/>
  <c r="Q1109" i="1" s="1"/>
  <c r="P1110" i="1"/>
  <c r="Q1110" i="1" s="1"/>
  <c r="P1111" i="1"/>
  <c r="Q1111" i="1" s="1"/>
  <c r="P1112" i="1"/>
  <c r="Q1112" i="1" s="1"/>
  <c r="P1113" i="1"/>
  <c r="Q1113" i="1" s="1"/>
  <c r="P1114" i="1"/>
  <c r="Q1114" i="1" s="1"/>
  <c r="P1115" i="1"/>
  <c r="Q1115" i="1" s="1"/>
  <c r="P1116" i="1"/>
  <c r="Q1116" i="1" s="1"/>
  <c r="P1117" i="1"/>
  <c r="Q1117" i="1" s="1"/>
  <c r="P1118" i="1"/>
  <c r="Q1118" i="1" s="1"/>
  <c r="P1119" i="1"/>
  <c r="Q1119" i="1" s="1"/>
  <c r="P1120" i="1"/>
  <c r="Q1120" i="1" s="1"/>
  <c r="P1121" i="1"/>
  <c r="Q1121" i="1" s="1"/>
  <c r="P1122" i="1"/>
  <c r="Q1122" i="1" s="1"/>
  <c r="P1123" i="1"/>
  <c r="Q1123" i="1" s="1"/>
  <c r="P1124" i="1"/>
  <c r="Q1124" i="1" s="1"/>
  <c r="P1125" i="1"/>
  <c r="Q1125" i="1" s="1"/>
  <c r="P1126" i="1"/>
  <c r="Q1126" i="1" s="1"/>
  <c r="P1127" i="1"/>
  <c r="Q1127" i="1" s="1"/>
  <c r="P1128" i="1"/>
  <c r="Q1128" i="1" s="1"/>
  <c r="P1129" i="1"/>
  <c r="Q1129" i="1" s="1"/>
  <c r="P1130" i="1"/>
  <c r="Q1130" i="1" s="1"/>
  <c r="P1131" i="1"/>
  <c r="Q1131" i="1" s="1"/>
  <c r="P1132" i="1"/>
  <c r="Q1132" i="1" s="1"/>
  <c r="P1133" i="1"/>
  <c r="Q1133" i="1" s="1"/>
  <c r="P1134" i="1"/>
  <c r="P1135" i="1"/>
  <c r="Q1135" i="1" s="1"/>
  <c r="P1136" i="1"/>
  <c r="Q1136" i="1" s="1"/>
  <c r="P1137" i="1"/>
  <c r="Q1137" i="1" s="1"/>
  <c r="P1138" i="1"/>
  <c r="Q1138" i="1" s="1"/>
  <c r="P1139" i="1"/>
  <c r="Q1139" i="1" s="1"/>
  <c r="P1140" i="1"/>
  <c r="Q1140" i="1" s="1"/>
  <c r="P1141" i="1"/>
  <c r="Q1141" i="1" s="1"/>
  <c r="P1142" i="1"/>
  <c r="Q1142" i="1" s="1"/>
  <c r="P1143" i="1"/>
  <c r="Q1143" i="1" s="1"/>
  <c r="P1144" i="1"/>
  <c r="Q1144" i="1" s="1"/>
  <c r="P1145" i="1"/>
  <c r="Q1145" i="1" s="1"/>
  <c r="P1146" i="1"/>
  <c r="Q1146" i="1" s="1"/>
  <c r="P1147" i="1"/>
  <c r="Q1147" i="1" s="1"/>
  <c r="P1148" i="1"/>
  <c r="Q1148" i="1" s="1"/>
  <c r="P1149" i="1"/>
  <c r="Q1149" i="1" s="1"/>
  <c r="P1150" i="1"/>
  <c r="Q1150" i="1" s="1"/>
  <c r="P1151" i="1"/>
  <c r="Q1151" i="1" s="1"/>
  <c r="P1152" i="1"/>
  <c r="Q1152" i="1" s="1"/>
  <c r="P1153" i="1"/>
  <c r="Q1153" i="1" s="1"/>
  <c r="P1154" i="1"/>
  <c r="Q1154" i="1" s="1"/>
  <c r="P1155" i="1"/>
  <c r="Q1155" i="1" s="1"/>
  <c r="P1156" i="1"/>
  <c r="Q1156" i="1" s="1"/>
  <c r="P1157" i="1"/>
  <c r="Q1157" i="1" s="1"/>
  <c r="P1158" i="1"/>
  <c r="Q1158" i="1" s="1"/>
  <c r="P1159" i="1"/>
  <c r="Q1159" i="1" s="1"/>
  <c r="P1160" i="1"/>
  <c r="Q1160" i="1" s="1"/>
  <c r="P1161" i="1"/>
  <c r="Q1161" i="1" s="1"/>
  <c r="P1162" i="1"/>
  <c r="Q1162" i="1" s="1"/>
  <c r="P1163" i="1"/>
  <c r="Q1163" i="1" s="1"/>
  <c r="P1164" i="1"/>
  <c r="Q1164" i="1" s="1"/>
  <c r="P1165" i="1"/>
  <c r="Q1165" i="1" s="1"/>
  <c r="P1166" i="1"/>
  <c r="P1167" i="1"/>
  <c r="Q1167" i="1" s="1"/>
  <c r="P1168" i="1"/>
  <c r="Q1168" i="1" s="1"/>
  <c r="P1169" i="1"/>
  <c r="Q1169" i="1" s="1"/>
  <c r="P1170" i="1"/>
  <c r="Q1170" i="1" s="1"/>
  <c r="P1171" i="1"/>
  <c r="Q1171" i="1" s="1"/>
  <c r="P1172" i="1"/>
  <c r="Q1172" i="1" s="1"/>
  <c r="P1173" i="1"/>
  <c r="Q1173" i="1" s="1"/>
  <c r="P1174" i="1"/>
  <c r="Q1174" i="1" s="1"/>
  <c r="P1175" i="1"/>
  <c r="Q1175" i="1" s="1"/>
  <c r="P1176" i="1"/>
  <c r="Q1176" i="1" s="1"/>
  <c r="P1177" i="1"/>
  <c r="Q1177" i="1" s="1"/>
  <c r="P1178" i="1"/>
  <c r="Q1178" i="1" s="1"/>
  <c r="P1179" i="1"/>
  <c r="Q1179" i="1" s="1"/>
  <c r="P1180" i="1"/>
  <c r="Q1180" i="1" s="1"/>
  <c r="P1181" i="1"/>
  <c r="Q1181" i="1" s="1"/>
  <c r="P1182" i="1"/>
  <c r="Q1182" i="1" s="1"/>
  <c r="P1183" i="1"/>
  <c r="Q1183" i="1" s="1"/>
  <c r="P1184" i="1"/>
  <c r="Q1184" i="1" s="1"/>
  <c r="P1185" i="1"/>
  <c r="Q1185" i="1" s="1"/>
  <c r="P1186" i="1"/>
  <c r="Q1186" i="1" s="1"/>
  <c r="P1187" i="1"/>
  <c r="Q1187" i="1" s="1"/>
  <c r="P1188" i="1"/>
  <c r="Q1188" i="1" s="1"/>
  <c r="P1189" i="1"/>
  <c r="Q1189" i="1" s="1"/>
  <c r="P1190" i="1"/>
  <c r="Q1190" i="1" s="1"/>
  <c r="P1191" i="1"/>
  <c r="Q1191" i="1" s="1"/>
  <c r="P1192" i="1"/>
  <c r="Q1192" i="1" s="1"/>
  <c r="P1193" i="1"/>
  <c r="Q1193" i="1" s="1"/>
  <c r="P1194" i="1"/>
  <c r="Q1194" i="1" s="1"/>
  <c r="P1195" i="1"/>
  <c r="Q1195" i="1" s="1"/>
  <c r="P1196" i="1"/>
  <c r="Q1196" i="1" s="1"/>
  <c r="P1197" i="1"/>
  <c r="Q1197" i="1" s="1"/>
  <c r="P1198" i="1"/>
  <c r="P1199" i="1"/>
  <c r="Q1199" i="1" s="1"/>
  <c r="P1200" i="1"/>
  <c r="Q1200" i="1" s="1"/>
  <c r="P1201" i="1"/>
  <c r="Q1201" i="1" s="1"/>
  <c r="P1202" i="1"/>
  <c r="Q1202" i="1" s="1"/>
  <c r="P1203" i="1"/>
  <c r="Q1203" i="1" s="1"/>
  <c r="P1204" i="1"/>
  <c r="Q1204" i="1" s="1"/>
  <c r="P1205" i="1"/>
  <c r="Q1205" i="1" s="1"/>
  <c r="P1206" i="1"/>
  <c r="Q1206" i="1" s="1"/>
  <c r="P1207" i="1"/>
  <c r="Q1207" i="1" s="1"/>
  <c r="P1208" i="1"/>
  <c r="Q1208" i="1" s="1"/>
  <c r="P1209" i="1"/>
  <c r="Q1209" i="1" s="1"/>
  <c r="P1210" i="1"/>
  <c r="Q1210" i="1" s="1"/>
  <c r="P1211" i="1"/>
  <c r="Q1211" i="1" s="1"/>
  <c r="P1212" i="1"/>
  <c r="Q1212" i="1" s="1"/>
  <c r="P1213" i="1"/>
  <c r="Q1213" i="1" s="1"/>
  <c r="P1214" i="1"/>
  <c r="Q1214" i="1" s="1"/>
  <c r="P1215" i="1"/>
  <c r="Q1215" i="1" s="1"/>
  <c r="P1216" i="1"/>
  <c r="Q1216" i="1" s="1"/>
  <c r="P1217" i="1"/>
  <c r="Q1217" i="1" s="1"/>
  <c r="P1218" i="1"/>
  <c r="Q1218" i="1" s="1"/>
  <c r="P1219" i="1"/>
  <c r="Q1219" i="1" s="1"/>
  <c r="P1220" i="1"/>
  <c r="Q1220" i="1" s="1"/>
  <c r="P1221" i="1"/>
  <c r="Q1221" i="1" s="1"/>
  <c r="P1222" i="1"/>
  <c r="Q1222" i="1" s="1"/>
  <c r="P1223" i="1"/>
  <c r="Q1223" i="1" s="1"/>
  <c r="P1224" i="1"/>
  <c r="Q1224" i="1" s="1"/>
  <c r="P1225" i="1"/>
  <c r="Q1225" i="1" s="1"/>
  <c r="P1226" i="1"/>
  <c r="Q1226" i="1" s="1"/>
  <c r="P1227" i="1"/>
  <c r="Q1227" i="1" s="1"/>
  <c r="P1228" i="1"/>
  <c r="Q1228" i="1" s="1"/>
  <c r="P1229" i="1"/>
  <c r="Q1229" i="1" s="1"/>
  <c r="P1230" i="1"/>
  <c r="P1231" i="1"/>
  <c r="Q1231" i="1" s="1"/>
  <c r="P1232" i="1"/>
  <c r="Q1232" i="1" s="1"/>
  <c r="P1233" i="1"/>
  <c r="Q1233" i="1" s="1"/>
  <c r="P1234" i="1"/>
  <c r="Q1234" i="1" s="1"/>
  <c r="P1235" i="1"/>
  <c r="Q1235" i="1" s="1"/>
  <c r="P1236" i="1"/>
  <c r="Q1236" i="1" s="1"/>
  <c r="P1237" i="1"/>
  <c r="Q1237" i="1" s="1"/>
  <c r="P1238" i="1"/>
  <c r="Q1238" i="1" s="1"/>
  <c r="P1239" i="1"/>
  <c r="Q1239" i="1" s="1"/>
  <c r="P1240" i="1"/>
  <c r="Q1240" i="1" s="1"/>
  <c r="P1241" i="1"/>
  <c r="Q1241" i="1" s="1"/>
  <c r="P1242" i="1"/>
  <c r="Q1242" i="1" s="1"/>
  <c r="P1243" i="1"/>
  <c r="Q1243" i="1" s="1"/>
  <c r="P1244" i="1"/>
  <c r="Q1244" i="1" s="1"/>
  <c r="P1245" i="1"/>
  <c r="Q1245" i="1" s="1"/>
  <c r="P1246" i="1"/>
  <c r="Q1246" i="1" s="1"/>
  <c r="P1247" i="1"/>
  <c r="Q1247" i="1" s="1"/>
  <c r="P1248" i="1"/>
  <c r="Q1248" i="1" s="1"/>
  <c r="P1249" i="1"/>
  <c r="Q1249" i="1" s="1"/>
  <c r="P1250" i="1"/>
  <c r="Q1250" i="1" s="1"/>
  <c r="P1251" i="1"/>
  <c r="Q1251" i="1" s="1"/>
  <c r="P1252" i="1"/>
  <c r="Q1252" i="1" s="1"/>
  <c r="P1253" i="1"/>
  <c r="Q1253" i="1" s="1"/>
  <c r="P1254" i="1"/>
  <c r="Q1254" i="1" s="1"/>
  <c r="P1255" i="1"/>
  <c r="Q1255" i="1" s="1"/>
  <c r="P1256" i="1"/>
  <c r="Q1256" i="1" s="1"/>
  <c r="P1257" i="1"/>
  <c r="Q1257" i="1" s="1"/>
  <c r="P1258" i="1"/>
  <c r="Q1258" i="1" s="1"/>
  <c r="P1259" i="1"/>
  <c r="Q1259" i="1" s="1"/>
  <c r="P1260" i="1"/>
  <c r="Q1260" i="1" s="1"/>
  <c r="P1261" i="1"/>
  <c r="Q1261" i="1" s="1"/>
  <c r="P1262" i="1"/>
  <c r="P1263" i="1"/>
  <c r="Q1263" i="1" s="1"/>
  <c r="P1264" i="1"/>
  <c r="Q1264" i="1" s="1"/>
  <c r="P1265" i="1"/>
  <c r="Q1265" i="1" s="1"/>
  <c r="P1266" i="1"/>
  <c r="Q1266" i="1" s="1"/>
  <c r="P1267" i="1"/>
  <c r="Q1267" i="1" s="1"/>
  <c r="P1268" i="1"/>
  <c r="Q1268" i="1" s="1"/>
  <c r="P1269" i="1"/>
  <c r="Q1269" i="1" s="1"/>
  <c r="P1270" i="1"/>
  <c r="Q1270" i="1" s="1"/>
  <c r="P1271" i="1"/>
  <c r="Q1271" i="1" s="1"/>
  <c r="P1272" i="1"/>
  <c r="Q1272" i="1" s="1"/>
  <c r="P1273" i="1"/>
  <c r="Q1273" i="1" s="1"/>
  <c r="P1274" i="1"/>
  <c r="Q1274" i="1" s="1"/>
  <c r="P1275" i="1"/>
  <c r="Q1275" i="1" s="1"/>
  <c r="P1276" i="1"/>
  <c r="Q1276" i="1" s="1"/>
  <c r="P1277" i="1"/>
  <c r="Q1277" i="1" s="1"/>
  <c r="P1278" i="1"/>
  <c r="Q1278" i="1" s="1"/>
  <c r="P1279" i="1"/>
  <c r="Q1279" i="1" s="1"/>
  <c r="P1280" i="1"/>
  <c r="Q1280" i="1" s="1"/>
  <c r="P1281" i="1"/>
  <c r="Q1281" i="1" s="1"/>
  <c r="P1282" i="1"/>
  <c r="Q1282" i="1" s="1"/>
  <c r="P1283" i="1"/>
  <c r="Q1283" i="1" s="1"/>
  <c r="P1284" i="1"/>
  <c r="Q1284" i="1" s="1"/>
  <c r="P1285" i="1"/>
  <c r="Q1285" i="1" s="1"/>
  <c r="P1286" i="1"/>
  <c r="Q1286" i="1" s="1"/>
  <c r="P1287" i="1"/>
  <c r="Q1287" i="1" s="1"/>
  <c r="P1288" i="1"/>
  <c r="Q1288" i="1" s="1"/>
  <c r="P1289" i="1"/>
  <c r="Q1289" i="1" s="1"/>
  <c r="P1290" i="1"/>
  <c r="Q1290" i="1" s="1"/>
  <c r="P1291" i="1"/>
  <c r="Q1291" i="1" s="1"/>
  <c r="P1292" i="1"/>
  <c r="Q1292" i="1" s="1"/>
  <c r="P1293" i="1"/>
  <c r="Q1293" i="1" s="1"/>
  <c r="P1294" i="1"/>
  <c r="P1295" i="1"/>
  <c r="Q1295" i="1" s="1"/>
  <c r="P1296" i="1"/>
  <c r="Q1296" i="1" s="1"/>
  <c r="P1297" i="1"/>
  <c r="Q1297" i="1" s="1"/>
  <c r="P1298" i="1"/>
  <c r="Q1298" i="1" s="1"/>
  <c r="P1299" i="1"/>
  <c r="Q1299" i="1" s="1"/>
  <c r="P1300" i="1"/>
  <c r="Q1300" i="1" s="1"/>
  <c r="P1301" i="1"/>
  <c r="Q1301" i="1" s="1"/>
  <c r="P1302" i="1"/>
  <c r="Q1302" i="1" s="1"/>
  <c r="P1303" i="1"/>
  <c r="Q1303" i="1" s="1"/>
  <c r="P1304" i="1"/>
  <c r="Q1304" i="1" s="1"/>
  <c r="P1305" i="1"/>
  <c r="Q1305" i="1" s="1"/>
  <c r="P1306" i="1"/>
  <c r="Q1306" i="1" s="1"/>
  <c r="P1307" i="1"/>
  <c r="Q1307" i="1" s="1"/>
  <c r="P1308" i="1"/>
  <c r="Q1308" i="1" s="1"/>
  <c r="P1309" i="1"/>
  <c r="Q1309" i="1" s="1"/>
  <c r="P1310" i="1"/>
  <c r="Q1310" i="1" s="1"/>
  <c r="P1311" i="1"/>
  <c r="Q1311" i="1" s="1"/>
  <c r="P1312" i="1"/>
  <c r="Q1312" i="1" s="1"/>
  <c r="P1313" i="1"/>
  <c r="Q1313" i="1" s="1"/>
  <c r="P1314" i="1"/>
  <c r="Q1314" i="1" s="1"/>
  <c r="P1315" i="1"/>
  <c r="Q1315" i="1" s="1"/>
  <c r="P1316" i="1"/>
  <c r="Q1316" i="1" s="1"/>
  <c r="P1317" i="1"/>
  <c r="Q1317" i="1" s="1"/>
  <c r="P1318" i="1"/>
  <c r="Q1318" i="1" s="1"/>
  <c r="P1319" i="1"/>
  <c r="Q1319" i="1" s="1"/>
  <c r="P1320" i="1"/>
  <c r="Q1320" i="1" s="1"/>
  <c r="P1321" i="1"/>
  <c r="Q1321" i="1" s="1"/>
  <c r="P1322" i="1"/>
  <c r="Q1322" i="1" s="1"/>
  <c r="P1323" i="1"/>
  <c r="Q1323" i="1" s="1"/>
  <c r="P1324" i="1"/>
  <c r="Q1324" i="1" s="1"/>
  <c r="P1325" i="1"/>
  <c r="Q1325" i="1" s="1"/>
  <c r="P1326" i="1"/>
  <c r="P1327" i="1"/>
  <c r="Q1327" i="1" s="1"/>
  <c r="P1328" i="1"/>
  <c r="Q1328" i="1" s="1"/>
  <c r="P1329" i="1"/>
  <c r="Q1329" i="1" s="1"/>
  <c r="P1330" i="1"/>
  <c r="Q1330" i="1" s="1"/>
  <c r="P1331" i="1"/>
  <c r="Q1331" i="1" s="1"/>
  <c r="P1332" i="1"/>
  <c r="Q1332" i="1" s="1"/>
  <c r="P1333" i="1"/>
  <c r="Q1333" i="1" s="1"/>
  <c r="P1334" i="1"/>
  <c r="Q1334" i="1" s="1"/>
  <c r="P1335" i="1"/>
  <c r="Q1335" i="1" s="1"/>
  <c r="P1336" i="1"/>
  <c r="Q1336" i="1" s="1"/>
  <c r="P1337" i="1"/>
  <c r="Q1337" i="1" s="1"/>
  <c r="P1338" i="1"/>
  <c r="Q1338" i="1" s="1"/>
  <c r="P1339" i="1"/>
  <c r="Q1339" i="1" s="1"/>
  <c r="P1340" i="1"/>
  <c r="Q1340" i="1" s="1"/>
  <c r="P1341" i="1"/>
  <c r="Q1341" i="1" s="1"/>
  <c r="P1342" i="1"/>
  <c r="Q1342" i="1" s="1"/>
  <c r="P1343" i="1"/>
  <c r="Q1343" i="1" s="1"/>
  <c r="P1344" i="1"/>
  <c r="Q1344" i="1" s="1"/>
  <c r="P1345" i="1"/>
  <c r="Q1345" i="1" s="1"/>
  <c r="P1346" i="1"/>
  <c r="Q1346" i="1" s="1"/>
  <c r="P1347" i="1"/>
  <c r="Q1347" i="1" s="1"/>
  <c r="P1348" i="1"/>
  <c r="Q1348" i="1" s="1"/>
  <c r="P1349" i="1"/>
  <c r="Q1349" i="1" s="1"/>
  <c r="P1350" i="1"/>
  <c r="Q1350" i="1" s="1"/>
  <c r="P1351" i="1"/>
  <c r="Q1351" i="1" s="1"/>
  <c r="P1352" i="1"/>
  <c r="Q1352" i="1" s="1"/>
  <c r="P1353" i="1"/>
  <c r="Q1353" i="1" s="1"/>
  <c r="P1354" i="1"/>
  <c r="Q1354" i="1" s="1"/>
  <c r="P1355" i="1"/>
  <c r="Q1355" i="1" s="1"/>
  <c r="P1356" i="1"/>
  <c r="Q1356" i="1" s="1"/>
  <c r="P1357" i="1"/>
  <c r="Q1357" i="1" s="1"/>
  <c r="P1358" i="1"/>
  <c r="P1359" i="1"/>
  <c r="Q1359" i="1" s="1"/>
  <c r="P1360" i="1"/>
  <c r="Q1360" i="1" s="1"/>
  <c r="P1361" i="1"/>
  <c r="Q1361" i="1" s="1"/>
  <c r="P1362" i="1"/>
  <c r="Q1362" i="1" s="1"/>
  <c r="P1363" i="1"/>
  <c r="Q1363" i="1" s="1"/>
  <c r="P1364" i="1"/>
  <c r="Q1364" i="1" s="1"/>
  <c r="P1365" i="1"/>
  <c r="Q1365" i="1" s="1"/>
  <c r="P1366" i="1"/>
  <c r="Q1366" i="1" s="1"/>
  <c r="P1367" i="1"/>
  <c r="Q1367" i="1" s="1"/>
  <c r="P1368" i="1"/>
  <c r="Q1368" i="1" s="1"/>
  <c r="P1369" i="1"/>
  <c r="Q1369" i="1" s="1"/>
  <c r="P1370" i="1"/>
  <c r="Q1370" i="1" s="1"/>
  <c r="P1371" i="1"/>
  <c r="Q1371" i="1" s="1"/>
  <c r="P1372" i="1"/>
  <c r="Q1372" i="1" s="1"/>
  <c r="P1373" i="1"/>
  <c r="Q1373" i="1" s="1"/>
  <c r="P1374" i="1"/>
  <c r="Q1374" i="1" s="1"/>
  <c r="P1375" i="1"/>
  <c r="Q1375" i="1" s="1"/>
  <c r="P1376" i="1"/>
  <c r="Q1376" i="1" s="1"/>
  <c r="P1377" i="1"/>
  <c r="Q1377" i="1" s="1"/>
  <c r="P1378" i="1"/>
  <c r="Q1378" i="1" s="1"/>
  <c r="P1379" i="1"/>
  <c r="Q1379" i="1" s="1"/>
  <c r="P1380" i="1"/>
  <c r="Q1380" i="1" s="1"/>
  <c r="P1381" i="1"/>
  <c r="Q1381" i="1" s="1"/>
  <c r="P1382" i="1"/>
  <c r="Q1382" i="1" s="1"/>
  <c r="P1383" i="1"/>
  <c r="Q1383" i="1" s="1"/>
  <c r="P1384" i="1"/>
  <c r="Q1384" i="1" s="1"/>
  <c r="P1385" i="1"/>
  <c r="Q1385" i="1" s="1"/>
  <c r="P1386" i="1"/>
  <c r="Q1386" i="1" s="1"/>
  <c r="P1387" i="1"/>
  <c r="Q1387" i="1" s="1"/>
  <c r="P1388" i="1"/>
  <c r="Q1388" i="1" s="1"/>
  <c r="P1389" i="1"/>
  <c r="Q1389" i="1" s="1"/>
  <c r="P1390" i="1"/>
  <c r="P1391" i="1"/>
  <c r="Q1391" i="1" s="1"/>
  <c r="P1392" i="1"/>
  <c r="Q1392" i="1" s="1"/>
  <c r="P1393" i="1"/>
  <c r="Q1393" i="1" s="1"/>
  <c r="P1394" i="1"/>
  <c r="Q1394" i="1" s="1"/>
  <c r="P1395" i="1"/>
  <c r="Q1395" i="1" s="1"/>
  <c r="P1396" i="1"/>
  <c r="Q1396" i="1" s="1"/>
  <c r="P1397" i="1"/>
  <c r="Q1397" i="1" s="1"/>
  <c r="P1398" i="1"/>
  <c r="Q1398" i="1" s="1"/>
  <c r="P1399" i="1"/>
  <c r="Q1399" i="1" s="1"/>
  <c r="P1400" i="1"/>
  <c r="Q1400" i="1" s="1"/>
  <c r="P1401" i="1"/>
  <c r="Q1401" i="1" s="1"/>
  <c r="P1402" i="1"/>
  <c r="Q1402" i="1" s="1"/>
  <c r="P1403" i="1"/>
  <c r="Q1403" i="1" s="1"/>
  <c r="P1404" i="1"/>
  <c r="Q1404" i="1" s="1"/>
  <c r="P1405" i="1"/>
  <c r="Q1405" i="1" s="1"/>
  <c r="P1406" i="1"/>
  <c r="Q1406" i="1" s="1"/>
  <c r="P1407" i="1"/>
  <c r="Q1407" i="1" s="1"/>
  <c r="P1408" i="1"/>
  <c r="Q1408" i="1" s="1"/>
  <c r="P1409" i="1"/>
  <c r="Q1409" i="1" s="1"/>
  <c r="P1410" i="1"/>
  <c r="Q1410" i="1" s="1"/>
  <c r="P1411" i="1"/>
  <c r="Q1411" i="1" s="1"/>
  <c r="P1412" i="1"/>
  <c r="Q1412" i="1" s="1"/>
  <c r="P1413" i="1"/>
  <c r="Q1413" i="1" s="1"/>
  <c r="P1414" i="1"/>
  <c r="Q1414" i="1" s="1"/>
  <c r="P1415" i="1"/>
  <c r="Q1415" i="1" s="1"/>
  <c r="P1416" i="1"/>
  <c r="Q1416" i="1" s="1"/>
  <c r="P1417" i="1"/>
  <c r="Q1417" i="1" s="1"/>
  <c r="P1418" i="1"/>
  <c r="Q1418" i="1" s="1"/>
  <c r="P1419" i="1"/>
  <c r="Q1419" i="1" s="1"/>
  <c r="P1420" i="1"/>
  <c r="Q1420" i="1" s="1"/>
  <c r="P1421" i="1"/>
  <c r="Q1421" i="1" s="1"/>
  <c r="P1422" i="1"/>
  <c r="P1423" i="1"/>
  <c r="Q1423" i="1" s="1"/>
  <c r="P1424" i="1"/>
  <c r="Q1424" i="1" s="1"/>
  <c r="P1425" i="1"/>
  <c r="Q1425" i="1" s="1"/>
  <c r="P1426" i="1"/>
  <c r="Q1426" i="1" s="1"/>
  <c r="P1427" i="1"/>
  <c r="Q1427" i="1" s="1"/>
  <c r="P1428" i="1"/>
  <c r="Q1428" i="1" s="1"/>
  <c r="P1429" i="1"/>
  <c r="Q1429" i="1" s="1"/>
  <c r="P1430" i="1"/>
  <c r="Q1430" i="1" s="1"/>
  <c r="P1431" i="1"/>
  <c r="Q1431" i="1" s="1"/>
  <c r="P1432" i="1"/>
  <c r="Q1432" i="1" s="1"/>
  <c r="P1433" i="1"/>
  <c r="Q1433" i="1" s="1"/>
  <c r="P1434" i="1"/>
  <c r="Q1434" i="1" s="1"/>
  <c r="P1435" i="1"/>
  <c r="Q1435" i="1" s="1"/>
  <c r="P1436" i="1"/>
  <c r="Q1436" i="1" s="1"/>
  <c r="P1437" i="1"/>
  <c r="Q1437" i="1" s="1"/>
  <c r="P1438" i="1"/>
  <c r="Q1438" i="1" s="1"/>
  <c r="P1439" i="1"/>
  <c r="Q1439" i="1" s="1"/>
  <c r="P1440" i="1"/>
  <c r="Q1440" i="1" s="1"/>
  <c r="P1441" i="1"/>
  <c r="Q1441" i="1" s="1"/>
  <c r="P1442" i="1"/>
  <c r="Q1442" i="1" s="1"/>
  <c r="P1443" i="1"/>
  <c r="Q1443" i="1" s="1"/>
  <c r="P1444" i="1"/>
  <c r="Q1444" i="1" s="1"/>
  <c r="P1445" i="1"/>
  <c r="Q1445" i="1" s="1"/>
  <c r="P1446" i="1"/>
  <c r="Q1446" i="1" s="1"/>
  <c r="P1447" i="1"/>
  <c r="Q1447" i="1" s="1"/>
  <c r="P1448" i="1"/>
  <c r="Q1448" i="1" s="1"/>
  <c r="P1449" i="1"/>
  <c r="Q1449" i="1" s="1"/>
  <c r="P1450" i="1"/>
  <c r="Q1450" i="1" s="1"/>
  <c r="P1451" i="1"/>
  <c r="Q1451" i="1" s="1"/>
  <c r="P1452" i="1"/>
  <c r="Q1452" i="1" s="1"/>
  <c r="P1453" i="1"/>
  <c r="Q1453" i="1" s="1"/>
  <c r="P1454" i="1"/>
  <c r="Q1454" i="1" s="1"/>
  <c r="P1455" i="1"/>
  <c r="Q1455" i="1" s="1"/>
  <c r="P1456" i="1"/>
  <c r="Q1456" i="1" s="1"/>
  <c r="P1457" i="1"/>
  <c r="Q1457" i="1" s="1"/>
  <c r="P1458" i="1"/>
  <c r="Q1458" i="1" s="1"/>
  <c r="P1459" i="1"/>
  <c r="Q1459" i="1" s="1"/>
  <c r="P1460" i="1"/>
  <c r="Q1460" i="1" s="1"/>
  <c r="P1461" i="1"/>
  <c r="Q1461" i="1" s="1"/>
  <c r="P1462" i="1"/>
  <c r="Q1462" i="1" s="1"/>
  <c r="P1463" i="1"/>
  <c r="Q1463" i="1" s="1"/>
  <c r="P1464" i="1"/>
  <c r="Q1464" i="1" s="1"/>
  <c r="P1465" i="1"/>
  <c r="Q1465" i="1" s="1"/>
  <c r="P1466" i="1"/>
  <c r="Q1466" i="1" s="1"/>
  <c r="P1467" i="1"/>
  <c r="Q1467" i="1" s="1"/>
  <c r="P1468" i="1"/>
  <c r="Q1468" i="1" s="1"/>
  <c r="P1469" i="1"/>
  <c r="Q1469" i="1" s="1"/>
  <c r="P1470" i="1"/>
  <c r="Q1470" i="1" s="1"/>
  <c r="P1471" i="1"/>
  <c r="Q1471" i="1" s="1"/>
  <c r="P1472" i="1"/>
  <c r="Q1472" i="1" s="1"/>
  <c r="P1473" i="1"/>
  <c r="Q1473" i="1" s="1"/>
  <c r="P1474" i="1"/>
  <c r="Q1474" i="1" s="1"/>
  <c r="P1475" i="1"/>
  <c r="Q1475" i="1" s="1"/>
  <c r="P1476" i="1"/>
  <c r="Q1476" i="1" s="1"/>
  <c r="P1477" i="1"/>
  <c r="Q1477" i="1" s="1"/>
  <c r="P1478" i="1"/>
  <c r="Q1478" i="1" s="1"/>
  <c r="P1479" i="1"/>
  <c r="Q1479" i="1" s="1"/>
  <c r="P1480" i="1"/>
  <c r="Q1480" i="1" s="1"/>
  <c r="P1481" i="1"/>
  <c r="Q1481" i="1" s="1"/>
  <c r="P1482" i="1"/>
  <c r="Q1482" i="1" s="1"/>
  <c r="P1483" i="1"/>
  <c r="Q1483" i="1" s="1"/>
  <c r="P1484" i="1"/>
  <c r="Q1484" i="1" s="1"/>
  <c r="P1485" i="1"/>
  <c r="Q1485" i="1" s="1"/>
  <c r="P1486" i="1"/>
  <c r="Q1486" i="1" s="1"/>
  <c r="P1487" i="1"/>
  <c r="Q1487" i="1" s="1"/>
  <c r="P1488" i="1"/>
  <c r="Q1488" i="1" s="1"/>
  <c r="P1489" i="1"/>
  <c r="Q1489" i="1" s="1"/>
  <c r="P1490" i="1"/>
  <c r="Q1490" i="1" s="1"/>
  <c r="P1491" i="1"/>
  <c r="Q1491" i="1" s="1"/>
  <c r="P1492" i="1"/>
  <c r="Q1492" i="1" s="1"/>
  <c r="P1493" i="1"/>
  <c r="Q1493" i="1" s="1"/>
  <c r="P1494" i="1"/>
  <c r="Q1494" i="1" s="1"/>
  <c r="P1495" i="1"/>
  <c r="Q1495" i="1" s="1"/>
  <c r="P1496" i="1"/>
  <c r="Q1496" i="1" s="1"/>
  <c r="P1497" i="1"/>
  <c r="Q1497" i="1" s="1"/>
  <c r="P1498" i="1"/>
  <c r="Q1498" i="1" s="1"/>
  <c r="P1499" i="1"/>
  <c r="Q1499" i="1" s="1"/>
  <c r="P1500" i="1"/>
  <c r="Q1500" i="1" s="1"/>
  <c r="P1501" i="1"/>
  <c r="Q1501" i="1" s="1"/>
  <c r="P1502" i="1"/>
  <c r="Q1502" i="1" s="1"/>
  <c r="P1503" i="1"/>
  <c r="Q1503" i="1" s="1"/>
  <c r="P1504" i="1"/>
  <c r="Q1504" i="1" s="1"/>
  <c r="P1505" i="1"/>
  <c r="Q1505" i="1" s="1"/>
  <c r="P1506" i="1"/>
  <c r="Q1506" i="1" s="1"/>
  <c r="P1507" i="1"/>
  <c r="Q1507" i="1" s="1"/>
  <c r="P1508" i="1"/>
  <c r="Q1508" i="1" s="1"/>
  <c r="P1509" i="1"/>
  <c r="Q1509" i="1" s="1"/>
  <c r="P1510" i="1"/>
  <c r="Q1510" i="1" s="1"/>
  <c r="P1511" i="1"/>
  <c r="Q1511" i="1" s="1"/>
  <c r="P1512" i="1"/>
  <c r="Q1512" i="1" s="1"/>
  <c r="P1513" i="1"/>
  <c r="Q1513" i="1" s="1"/>
  <c r="P1514" i="1"/>
  <c r="Q1514" i="1" s="1"/>
  <c r="P1515" i="1"/>
  <c r="Q1515" i="1" s="1"/>
  <c r="P1516" i="1"/>
  <c r="Q1516" i="1" s="1"/>
  <c r="P1517" i="1"/>
  <c r="Q1517" i="1" s="1"/>
  <c r="P1518" i="1"/>
  <c r="Q1518" i="1" s="1"/>
  <c r="P1519" i="1"/>
  <c r="Q1519" i="1" s="1"/>
  <c r="P1520" i="1"/>
  <c r="Q1520" i="1" s="1"/>
  <c r="P1521" i="1"/>
  <c r="Q1521" i="1" s="1"/>
  <c r="P1522" i="1"/>
  <c r="Q1522" i="1" s="1"/>
  <c r="P1523" i="1"/>
  <c r="Q1523" i="1" s="1"/>
  <c r="P1524" i="1"/>
  <c r="Q1524" i="1" s="1"/>
  <c r="P1525" i="1"/>
  <c r="Q1525" i="1" s="1"/>
  <c r="P1526" i="1"/>
  <c r="Q1526" i="1" s="1"/>
  <c r="P1527" i="1"/>
  <c r="Q1527" i="1" s="1"/>
  <c r="P1528" i="1"/>
  <c r="Q1528" i="1" s="1"/>
  <c r="P1529" i="1"/>
  <c r="Q1529" i="1" s="1"/>
  <c r="P1530" i="1"/>
  <c r="Q1530" i="1" s="1"/>
  <c r="P1531" i="1"/>
  <c r="Q1531" i="1" s="1"/>
  <c r="P1532" i="1"/>
  <c r="Q1532" i="1" s="1"/>
  <c r="P1533" i="1"/>
  <c r="Q1533" i="1" s="1"/>
  <c r="P1534" i="1"/>
  <c r="Q1534" i="1" s="1"/>
  <c r="P1535" i="1"/>
  <c r="Q1535" i="1" s="1"/>
  <c r="P1536" i="1"/>
  <c r="Q1536" i="1" s="1"/>
  <c r="P1537" i="1"/>
  <c r="Q1537" i="1" s="1"/>
  <c r="P1538" i="1"/>
  <c r="Q1538" i="1" s="1"/>
  <c r="P1539" i="1"/>
  <c r="Q1539" i="1" s="1"/>
  <c r="P1540" i="1"/>
  <c r="Q1540" i="1" s="1"/>
  <c r="P1541" i="1"/>
  <c r="Q1541" i="1" s="1"/>
  <c r="P1542" i="1"/>
  <c r="Q1542" i="1" s="1"/>
  <c r="P1543" i="1"/>
  <c r="Q1543" i="1" s="1"/>
  <c r="P1544" i="1"/>
  <c r="Q1544" i="1" s="1"/>
  <c r="P1545" i="1"/>
  <c r="Q1545" i="1" s="1"/>
  <c r="P1546" i="1"/>
  <c r="Q1546" i="1" s="1"/>
  <c r="P1547" i="1"/>
  <c r="Q1547" i="1" s="1"/>
  <c r="P1548" i="1"/>
  <c r="Q1548" i="1" s="1"/>
  <c r="P1549" i="1"/>
  <c r="Q1549" i="1" s="1"/>
  <c r="P1550" i="1"/>
  <c r="Q1550" i="1" s="1"/>
  <c r="P1551" i="1"/>
  <c r="Q1551" i="1" s="1"/>
  <c r="P1552" i="1"/>
  <c r="Q1552" i="1" s="1"/>
  <c r="P1553" i="1"/>
  <c r="Q1553" i="1" s="1"/>
  <c r="P1554" i="1"/>
  <c r="Q1554" i="1" s="1"/>
  <c r="P1555" i="1"/>
  <c r="Q1555" i="1" s="1"/>
  <c r="P1556" i="1"/>
  <c r="Q1556" i="1" s="1"/>
  <c r="P1557" i="1"/>
  <c r="Q1557" i="1" s="1"/>
  <c r="P1558" i="1"/>
  <c r="Q1558" i="1" s="1"/>
  <c r="P1559" i="1"/>
  <c r="Q1559" i="1" s="1"/>
  <c r="P1560" i="1"/>
  <c r="Q1560" i="1" s="1"/>
  <c r="P1561" i="1"/>
  <c r="Q1561" i="1" s="1"/>
  <c r="P1562" i="1"/>
  <c r="Q1562" i="1" s="1"/>
  <c r="P1563" i="1"/>
  <c r="Q1563" i="1" s="1"/>
  <c r="P1564" i="1"/>
  <c r="Q1564" i="1" s="1"/>
  <c r="P1565" i="1"/>
  <c r="Q1565" i="1" s="1"/>
  <c r="P1566" i="1"/>
  <c r="Q1566" i="1" s="1"/>
  <c r="P1567" i="1"/>
  <c r="Q1567" i="1" s="1"/>
  <c r="P1568" i="1"/>
  <c r="Q1568" i="1" s="1"/>
  <c r="P1569" i="1"/>
  <c r="Q1569" i="1" s="1"/>
  <c r="P1570" i="1"/>
  <c r="Q1570" i="1" s="1"/>
  <c r="P1571" i="1"/>
  <c r="Q1571" i="1" s="1"/>
  <c r="P1572" i="1"/>
  <c r="Q1572" i="1" s="1"/>
  <c r="P1573" i="1"/>
  <c r="Q1573" i="1" s="1"/>
  <c r="P1574" i="1"/>
  <c r="Q1574" i="1" s="1"/>
  <c r="P1575" i="1"/>
  <c r="Q1575" i="1" s="1"/>
  <c r="P1576" i="1"/>
  <c r="Q1576" i="1" s="1"/>
  <c r="P1577" i="1"/>
  <c r="Q1577" i="1" s="1"/>
  <c r="P1578" i="1"/>
  <c r="Q1578" i="1" s="1"/>
  <c r="P1579" i="1"/>
  <c r="Q1579" i="1" s="1"/>
  <c r="P1580" i="1"/>
  <c r="Q1580" i="1" s="1"/>
  <c r="P1581" i="1"/>
  <c r="Q1581" i="1" s="1"/>
  <c r="P1582" i="1"/>
  <c r="Q1582" i="1" s="1"/>
  <c r="P1583" i="1"/>
  <c r="Q1583" i="1" s="1"/>
  <c r="P1584" i="1"/>
  <c r="Q1584" i="1" s="1"/>
  <c r="P1585" i="1"/>
  <c r="Q1585" i="1" s="1"/>
  <c r="P1586" i="1"/>
  <c r="Q1586" i="1" s="1"/>
  <c r="P1587" i="1"/>
  <c r="Q1587" i="1" s="1"/>
  <c r="P1588" i="1"/>
  <c r="Q1588" i="1" s="1"/>
  <c r="P1589" i="1"/>
  <c r="Q1589" i="1" s="1"/>
  <c r="P1590" i="1"/>
  <c r="Q1590" i="1" s="1"/>
  <c r="P1591" i="1"/>
  <c r="Q1591" i="1" s="1"/>
  <c r="P1592" i="1"/>
  <c r="Q1592" i="1" s="1"/>
  <c r="P1593" i="1"/>
  <c r="Q1593" i="1" s="1"/>
  <c r="P1594" i="1"/>
  <c r="Q1594" i="1" s="1"/>
  <c r="P1595" i="1"/>
  <c r="Q1595" i="1" s="1"/>
  <c r="P1596" i="1"/>
  <c r="Q1596" i="1" s="1"/>
  <c r="P1597" i="1"/>
  <c r="Q1597" i="1" s="1"/>
  <c r="P1598" i="1"/>
  <c r="Q1598" i="1" s="1"/>
  <c r="P1599" i="1"/>
  <c r="Q1599" i="1" s="1"/>
  <c r="P1600" i="1"/>
  <c r="Q1600" i="1" s="1"/>
  <c r="P1601" i="1"/>
  <c r="Q1601" i="1" s="1"/>
  <c r="P1602" i="1"/>
  <c r="Q1602" i="1" s="1"/>
  <c r="P1603" i="1"/>
  <c r="Q1603" i="1" s="1"/>
  <c r="P1604" i="1"/>
  <c r="Q1604" i="1" s="1"/>
  <c r="P1605" i="1"/>
  <c r="Q1605" i="1" s="1"/>
  <c r="P1606" i="1"/>
  <c r="Q1606" i="1" s="1"/>
  <c r="P1607" i="1"/>
  <c r="Q1607" i="1" s="1"/>
  <c r="P1608" i="1"/>
  <c r="Q1608" i="1" s="1"/>
  <c r="P1609" i="1"/>
  <c r="Q1609" i="1" s="1"/>
  <c r="P1610" i="1"/>
  <c r="Q1610" i="1" s="1"/>
  <c r="P1611" i="1"/>
  <c r="Q1611" i="1" s="1"/>
  <c r="P1612" i="1"/>
  <c r="Q1612" i="1" s="1"/>
  <c r="P1613" i="1"/>
  <c r="Q1613" i="1" s="1"/>
  <c r="P1614" i="1"/>
  <c r="Q1614" i="1" s="1"/>
  <c r="P1615" i="1"/>
  <c r="Q1615" i="1" s="1"/>
  <c r="P1616" i="1"/>
  <c r="Q1616" i="1" s="1"/>
  <c r="P1617" i="1"/>
  <c r="Q1617" i="1" s="1"/>
  <c r="P1618" i="1"/>
  <c r="Q1618" i="1" s="1"/>
  <c r="P1619" i="1"/>
  <c r="Q1619" i="1" s="1"/>
  <c r="P1620" i="1"/>
  <c r="Q1620" i="1" s="1"/>
  <c r="P1621" i="1"/>
  <c r="Q1621" i="1" s="1"/>
  <c r="P1622" i="1"/>
  <c r="Q1622" i="1" s="1"/>
  <c r="P1623" i="1"/>
  <c r="Q1623" i="1" s="1"/>
  <c r="P1624" i="1"/>
  <c r="Q1624" i="1" s="1"/>
  <c r="P1625" i="1"/>
  <c r="Q1625" i="1" s="1"/>
  <c r="P1626" i="1"/>
  <c r="Q1626" i="1" s="1"/>
  <c r="P1627" i="1"/>
  <c r="Q1627" i="1" s="1"/>
  <c r="P1628" i="1"/>
  <c r="Q1628" i="1" s="1"/>
  <c r="P1629" i="1"/>
  <c r="Q1629" i="1" s="1"/>
  <c r="P1630" i="1"/>
  <c r="Q1630" i="1" s="1"/>
  <c r="P1631" i="1"/>
  <c r="Q1631" i="1" s="1"/>
  <c r="P1632" i="1"/>
  <c r="Q1632" i="1" s="1"/>
  <c r="P1633" i="1"/>
  <c r="Q1633" i="1" s="1"/>
  <c r="P1634" i="1"/>
  <c r="Q1634" i="1" s="1"/>
  <c r="P1635" i="1"/>
  <c r="Q1635" i="1" s="1"/>
  <c r="P1636" i="1"/>
  <c r="Q1636" i="1" s="1"/>
  <c r="P1637" i="1"/>
  <c r="Q1637" i="1" s="1"/>
  <c r="P1638" i="1"/>
  <c r="Q1638" i="1" s="1"/>
  <c r="P1639" i="1"/>
  <c r="Q1639" i="1" s="1"/>
  <c r="P1640" i="1"/>
  <c r="Q1640" i="1" s="1"/>
  <c r="P1641" i="1"/>
  <c r="Q1641" i="1" s="1"/>
  <c r="P1642" i="1"/>
  <c r="Q1642" i="1" s="1"/>
  <c r="P1643" i="1"/>
  <c r="Q1643" i="1" s="1"/>
  <c r="P1644" i="1"/>
  <c r="Q1644" i="1" s="1"/>
  <c r="P1645" i="1"/>
  <c r="Q1645" i="1" s="1"/>
  <c r="P1646" i="1"/>
  <c r="Q1646" i="1" s="1"/>
  <c r="P1647" i="1"/>
  <c r="Q1647" i="1" s="1"/>
  <c r="P1648" i="1"/>
  <c r="Q1648" i="1" s="1"/>
  <c r="P1649" i="1"/>
  <c r="Q1649" i="1" s="1"/>
  <c r="P1650" i="1"/>
  <c r="Q1650" i="1" s="1"/>
  <c r="P1651" i="1"/>
  <c r="Q1651" i="1" s="1"/>
  <c r="P1652" i="1"/>
  <c r="Q1652" i="1" s="1"/>
  <c r="P1653" i="1"/>
  <c r="Q1653" i="1" s="1"/>
  <c r="P1654" i="1"/>
  <c r="Q1654" i="1" s="1"/>
  <c r="P1655" i="1"/>
  <c r="Q1655" i="1" s="1"/>
  <c r="P1656" i="1"/>
  <c r="Q1656" i="1" s="1"/>
  <c r="P1657" i="1"/>
  <c r="Q1657" i="1" s="1"/>
  <c r="P1658" i="1"/>
  <c r="Q1658" i="1" s="1"/>
  <c r="P1659" i="1"/>
  <c r="Q1659" i="1" s="1"/>
  <c r="P1660" i="1"/>
  <c r="Q1660" i="1" s="1"/>
  <c r="P1661" i="1"/>
  <c r="Q1661" i="1" s="1"/>
  <c r="P1662" i="1"/>
  <c r="Q1662" i="1" s="1"/>
  <c r="P1663" i="1"/>
  <c r="Q1663" i="1" s="1"/>
  <c r="P1664" i="1"/>
  <c r="Q1664" i="1" s="1"/>
  <c r="P1665" i="1"/>
  <c r="Q1665" i="1" s="1"/>
  <c r="P1666" i="1"/>
  <c r="Q1666" i="1" s="1"/>
  <c r="P1667" i="1"/>
  <c r="Q1667" i="1" s="1"/>
  <c r="P1668" i="1"/>
  <c r="Q1668" i="1" s="1"/>
  <c r="P1669" i="1"/>
  <c r="Q1669" i="1" s="1"/>
  <c r="P1670" i="1"/>
  <c r="Q1670" i="1" s="1"/>
  <c r="P1671" i="1"/>
  <c r="Q1671" i="1" s="1"/>
  <c r="P1672" i="1"/>
  <c r="Q1672" i="1" s="1"/>
  <c r="P1673" i="1"/>
  <c r="Q1673" i="1" s="1"/>
  <c r="P1674" i="1"/>
  <c r="Q1674" i="1" s="1"/>
  <c r="P1675" i="1"/>
  <c r="Q1675" i="1" s="1"/>
  <c r="P1676" i="1"/>
  <c r="Q1676" i="1" s="1"/>
  <c r="P1677" i="1"/>
  <c r="Q1677" i="1" s="1"/>
  <c r="P1678" i="1"/>
  <c r="Q1678" i="1" s="1"/>
  <c r="P1679" i="1"/>
  <c r="P1680" i="1"/>
  <c r="Q1680" i="1" s="1"/>
  <c r="P1681" i="1"/>
  <c r="Q1681" i="1" s="1"/>
  <c r="P1682" i="1"/>
  <c r="Q1682" i="1" s="1"/>
  <c r="P1683" i="1"/>
  <c r="Q1683" i="1" s="1"/>
  <c r="P1684" i="1"/>
  <c r="Q1684" i="1" s="1"/>
  <c r="P1685" i="1"/>
  <c r="Q1685" i="1" s="1"/>
  <c r="P1686" i="1"/>
  <c r="Q1686" i="1" s="1"/>
  <c r="P1687" i="1"/>
  <c r="Q1687" i="1" s="1"/>
  <c r="P1688" i="1"/>
  <c r="Q1688" i="1" s="1"/>
  <c r="P1689" i="1"/>
  <c r="Q1689" i="1" s="1"/>
  <c r="P1690" i="1"/>
  <c r="Q1690" i="1" s="1"/>
  <c r="P1691" i="1"/>
  <c r="Q1691" i="1" s="1"/>
  <c r="P1692" i="1"/>
  <c r="Q1692" i="1" s="1"/>
  <c r="P1693" i="1"/>
  <c r="Q1693" i="1" s="1"/>
  <c r="P1694" i="1"/>
  <c r="Q1694" i="1" s="1"/>
  <c r="P1695" i="1"/>
  <c r="Q1695" i="1" s="1"/>
  <c r="P1696" i="1"/>
  <c r="Q1696" i="1" s="1"/>
  <c r="P1697" i="1"/>
  <c r="Q1697" i="1" s="1"/>
  <c r="P1698" i="1"/>
  <c r="Q1698" i="1" s="1"/>
  <c r="P1699" i="1"/>
  <c r="Q1699" i="1" s="1"/>
  <c r="P1700" i="1"/>
  <c r="Q1700" i="1" s="1"/>
  <c r="P1701" i="1"/>
  <c r="Q1701" i="1" s="1"/>
  <c r="P1702" i="1"/>
  <c r="Q1702" i="1" s="1"/>
  <c r="P1703" i="1"/>
  <c r="Q1703" i="1" s="1"/>
  <c r="P1704" i="1"/>
  <c r="Q1704" i="1" s="1"/>
  <c r="P1705" i="1"/>
  <c r="Q1705" i="1" s="1"/>
  <c r="P1706" i="1"/>
  <c r="Q1706" i="1" s="1"/>
  <c r="P1707" i="1"/>
  <c r="Q1707" i="1" s="1"/>
  <c r="P1708" i="1"/>
  <c r="Q1708" i="1" s="1"/>
  <c r="P1709" i="1"/>
  <c r="Q1709" i="1" s="1"/>
  <c r="P1710" i="1"/>
  <c r="Q1710" i="1" s="1"/>
  <c r="P1711" i="1"/>
  <c r="Q1711" i="1" s="1"/>
  <c r="P1712" i="1"/>
  <c r="Q1712" i="1" s="1"/>
  <c r="P1713" i="1"/>
  <c r="Q1713" i="1" s="1"/>
  <c r="P1714" i="1"/>
  <c r="Q1714" i="1" s="1"/>
  <c r="P1715" i="1"/>
  <c r="Q1715" i="1" s="1"/>
  <c r="P1716" i="1"/>
  <c r="Q1716" i="1" s="1"/>
  <c r="P1717" i="1"/>
  <c r="Q1717" i="1" s="1"/>
  <c r="P1718" i="1"/>
  <c r="Q1718" i="1" s="1"/>
  <c r="P1719" i="1"/>
  <c r="Q1719" i="1" s="1"/>
  <c r="P1720" i="1"/>
  <c r="Q1720" i="1" s="1"/>
  <c r="P1721" i="1"/>
  <c r="Q1721" i="1" s="1"/>
  <c r="P1722" i="1"/>
  <c r="Q1722" i="1" s="1"/>
  <c r="P1723" i="1"/>
  <c r="Q1723" i="1" s="1"/>
  <c r="P1724" i="1"/>
  <c r="Q1724" i="1" s="1"/>
  <c r="P1725" i="1"/>
  <c r="Q1725" i="1" s="1"/>
  <c r="P1726" i="1"/>
  <c r="Q1726" i="1" s="1"/>
  <c r="P1727" i="1"/>
  <c r="Q1727" i="1" s="1"/>
  <c r="P1728" i="1"/>
  <c r="Q1728" i="1" s="1"/>
  <c r="P1729" i="1"/>
  <c r="Q1729" i="1" s="1"/>
  <c r="P1730" i="1"/>
  <c r="Q1730" i="1" s="1"/>
  <c r="P1731" i="1"/>
  <c r="Q1731" i="1" s="1"/>
  <c r="P1732" i="1"/>
  <c r="Q1732" i="1" s="1"/>
  <c r="P1733" i="1"/>
  <c r="Q1733" i="1" s="1"/>
  <c r="P1734" i="1"/>
  <c r="Q1734" i="1" s="1"/>
  <c r="P1735" i="1"/>
  <c r="Q1735" i="1" s="1"/>
  <c r="P1736" i="1"/>
  <c r="Q1736" i="1" s="1"/>
  <c r="P1737" i="1"/>
  <c r="Q1737" i="1" s="1"/>
  <c r="P1738" i="1"/>
  <c r="Q1738" i="1" s="1"/>
  <c r="P1739" i="1"/>
  <c r="Q1739" i="1" s="1"/>
  <c r="P1740" i="1"/>
  <c r="Q1740" i="1" s="1"/>
  <c r="P1741" i="1"/>
  <c r="Q1741" i="1" s="1"/>
  <c r="P1742" i="1"/>
  <c r="Q1742" i="1" s="1"/>
  <c r="P1743" i="1"/>
  <c r="P1744" i="1"/>
  <c r="Q1744" i="1" s="1"/>
  <c r="P1745" i="1"/>
  <c r="Q1745" i="1" s="1"/>
  <c r="P1746" i="1"/>
  <c r="Q1746" i="1" s="1"/>
  <c r="P1747" i="1"/>
  <c r="Q1747" i="1" s="1"/>
  <c r="P1748" i="1"/>
  <c r="Q1748" i="1" s="1"/>
  <c r="P1749" i="1"/>
  <c r="Q1749" i="1" s="1"/>
  <c r="P1750" i="1"/>
  <c r="Q1750" i="1" s="1"/>
  <c r="P1751" i="1"/>
  <c r="Q1751" i="1" s="1"/>
  <c r="P1752" i="1"/>
  <c r="Q1752" i="1" s="1"/>
  <c r="P1753" i="1"/>
  <c r="Q1753" i="1" s="1"/>
  <c r="P1754" i="1"/>
  <c r="Q1754" i="1" s="1"/>
  <c r="P1755" i="1"/>
  <c r="Q1755" i="1" s="1"/>
  <c r="P1756" i="1"/>
  <c r="Q1756" i="1" s="1"/>
  <c r="P1757" i="1"/>
  <c r="Q1757" i="1" s="1"/>
  <c r="P1758" i="1"/>
  <c r="Q1758" i="1" s="1"/>
  <c r="P1759" i="1"/>
  <c r="Q1759" i="1" s="1"/>
  <c r="P1760" i="1"/>
  <c r="Q1760" i="1" s="1"/>
  <c r="P1761" i="1"/>
  <c r="Q1761" i="1" s="1"/>
  <c r="P1762" i="1"/>
  <c r="Q1762" i="1" s="1"/>
  <c r="P1763" i="1"/>
  <c r="Q1763" i="1" s="1"/>
  <c r="P1764" i="1"/>
  <c r="Q1764" i="1" s="1"/>
  <c r="P1765" i="1"/>
  <c r="Q1765" i="1" s="1"/>
  <c r="P1766" i="1"/>
  <c r="Q1766" i="1" s="1"/>
  <c r="P1767" i="1"/>
  <c r="Q1767" i="1" s="1"/>
  <c r="P1768" i="1"/>
  <c r="Q1768" i="1" s="1"/>
  <c r="P1769" i="1"/>
  <c r="Q1769" i="1" s="1"/>
  <c r="P1770" i="1"/>
  <c r="Q1770" i="1" s="1"/>
  <c r="P1771" i="1"/>
  <c r="Q1771" i="1" s="1"/>
  <c r="P1772" i="1"/>
  <c r="Q1772" i="1" s="1"/>
  <c r="P1773" i="1"/>
  <c r="Q1773" i="1" s="1"/>
  <c r="P1774" i="1"/>
  <c r="Q1774" i="1" s="1"/>
  <c r="P1775" i="1"/>
  <c r="Q1775" i="1" s="1"/>
  <c r="P1776" i="1"/>
  <c r="Q1776" i="1" s="1"/>
  <c r="P1777" i="1"/>
  <c r="Q1777" i="1" s="1"/>
  <c r="P1778" i="1"/>
  <c r="Q1778" i="1" s="1"/>
  <c r="P1779" i="1"/>
  <c r="Q1779" i="1" s="1"/>
  <c r="P1780" i="1"/>
  <c r="Q1780" i="1" s="1"/>
  <c r="P1781" i="1"/>
  <c r="Q1781" i="1" s="1"/>
  <c r="P1782" i="1"/>
  <c r="Q1782" i="1" s="1"/>
  <c r="P1783" i="1"/>
  <c r="Q1783" i="1" s="1"/>
  <c r="P1784" i="1"/>
  <c r="Q1784" i="1" s="1"/>
  <c r="P1785" i="1"/>
  <c r="Q1785" i="1" s="1"/>
  <c r="P1786" i="1"/>
  <c r="Q1786" i="1" s="1"/>
  <c r="P1787" i="1"/>
  <c r="Q1787" i="1" s="1"/>
  <c r="P1788" i="1"/>
  <c r="Q1788" i="1" s="1"/>
  <c r="P1789" i="1"/>
  <c r="Q1789" i="1" s="1"/>
  <c r="P1790" i="1"/>
  <c r="Q1790" i="1" s="1"/>
  <c r="P1791" i="1"/>
  <c r="Q1791" i="1" s="1"/>
  <c r="P1792" i="1"/>
  <c r="Q1792" i="1" s="1"/>
  <c r="P1793" i="1"/>
  <c r="Q1793" i="1" s="1"/>
  <c r="P1794" i="1"/>
  <c r="Q1794" i="1" s="1"/>
  <c r="P1795" i="1"/>
  <c r="Q1795" i="1" s="1"/>
  <c r="P1796" i="1"/>
  <c r="Q1796" i="1" s="1"/>
  <c r="P1797" i="1"/>
  <c r="Q1797" i="1" s="1"/>
  <c r="P1798" i="1"/>
  <c r="Q1798" i="1" s="1"/>
  <c r="P1799" i="1"/>
  <c r="Q1799" i="1" s="1"/>
  <c r="P1800" i="1"/>
  <c r="Q1800" i="1" s="1"/>
  <c r="P1801" i="1"/>
  <c r="Q1801" i="1" s="1"/>
  <c r="P1802" i="1"/>
  <c r="Q1802" i="1" s="1"/>
  <c r="P1803" i="1"/>
  <c r="Q1803" i="1" s="1"/>
  <c r="P1804" i="1"/>
  <c r="Q1804" i="1" s="1"/>
  <c r="P1805" i="1"/>
  <c r="Q1805" i="1" s="1"/>
  <c r="P1806" i="1"/>
  <c r="Q1806" i="1" s="1"/>
  <c r="P1807" i="1"/>
  <c r="P1808" i="1"/>
  <c r="Q1808" i="1" s="1"/>
  <c r="P1809" i="1"/>
  <c r="Q1809" i="1" s="1"/>
  <c r="P1810" i="1"/>
  <c r="Q1810" i="1" s="1"/>
  <c r="P1811" i="1"/>
  <c r="Q1811" i="1" s="1"/>
  <c r="P1812" i="1"/>
  <c r="Q1812" i="1" s="1"/>
  <c r="P1813" i="1"/>
  <c r="Q1813" i="1" s="1"/>
  <c r="P1814" i="1"/>
  <c r="Q1814" i="1" s="1"/>
  <c r="P1815" i="1"/>
  <c r="Q1815" i="1" s="1"/>
  <c r="P1816" i="1"/>
  <c r="Q1816" i="1" s="1"/>
  <c r="P1817" i="1"/>
  <c r="Q1817" i="1" s="1"/>
  <c r="P1818" i="1"/>
  <c r="Q1818" i="1" s="1"/>
  <c r="P1819" i="1"/>
  <c r="Q1819" i="1" s="1"/>
  <c r="P1820" i="1"/>
  <c r="Q1820" i="1" s="1"/>
  <c r="P1821" i="1"/>
  <c r="Q1821" i="1" s="1"/>
  <c r="P1822" i="1"/>
  <c r="Q1822" i="1" s="1"/>
  <c r="P1823" i="1"/>
  <c r="Q1823" i="1" s="1"/>
  <c r="P1824" i="1"/>
  <c r="Q1824" i="1" s="1"/>
  <c r="P1825" i="1"/>
  <c r="Q1825" i="1" s="1"/>
  <c r="P1826" i="1"/>
  <c r="Q1826" i="1" s="1"/>
  <c r="P1827" i="1"/>
  <c r="Q1827" i="1" s="1"/>
  <c r="P1828" i="1"/>
  <c r="Q1828" i="1" s="1"/>
  <c r="P1829" i="1"/>
  <c r="Q1829" i="1" s="1"/>
  <c r="P1830" i="1"/>
  <c r="Q1830" i="1" s="1"/>
  <c r="P1831" i="1"/>
  <c r="Q1831" i="1" s="1"/>
  <c r="P1832" i="1"/>
  <c r="Q1832" i="1" s="1"/>
  <c r="P1833" i="1"/>
  <c r="Q1833" i="1" s="1"/>
  <c r="P1834" i="1"/>
  <c r="Q1834" i="1" s="1"/>
  <c r="P1835" i="1"/>
  <c r="Q1835" i="1" s="1"/>
  <c r="P1836" i="1"/>
  <c r="Q1836" i="1" s="1"/>
  <c r="P1837" i="1"/>
  <c r="Q1837" i="1" s="1"/>
  <c r="P1838" i="1"/>
  <c r="Q1838" i="1" s="1"/>
  <c r="P1839" i="1"/>
  <c r="Q1839" i="1" s="1"/>
  <c r="P1840" i="1"/>
  <c r="Q1840" i="1" s="1"/>
  <c r="P1841" i="1"/>
  <c r="Q1841" i="1" s="1"/>
  <c r="P1842" i="1"/>
  <c r="Q1842" i="1" s="1"/>
  <c r="P1843" i="1"/>
  <c r="Q1843" i="1" s="1"/>
  <c r="P1844" i="1"/>
  <c r="Q1844" i="1" s="1"/>
  <c r="P1845" i="1"/>
  <c r="Q1845" i="1" s="1"/>
  <c r="P1846" i="1"/>
  <c r="Q1846" i="1" s="1"/>
  <c r="P1847" i="1"/>
  <c r="Q1847" i="1" s="1"/>
  <c r="P1848" i="1"/>
  <c r="Q1848" i="1" s="1"/>
  <c r="P1849" i="1"/>
  <c r="Q1849" i="1" s="1"/>
  <c r="P1850" i="1"/>
  <c r="Q1850" i="1" s="1"/>
  <c r="P1851" i="1"/>
  <c r="Q1851" i="1" s="1"/>
  <c r="P1852" i="1"/>
  <c r="Q1852" i="1" s="1"/>
  <c r="P1853" i="1"/>
  <c r="Q1853" i="1" s="1"/>
  <c r="P1854" i="1"/>
  <c r="Q1854" i="1" s="1"/>
  <c r="P1855" i="1"/>
  <c r="Q1855" i="1" s="1"/>
  <c r="P1856" i="1"/>
  <c r="Q1856" i="1" s="1"/>
  <c r="P1857" i="1"/>
  <c r="Q1857" i="1" s="1"/>
  <c r="P1858" i="1"/>
  <c r="Q1858" i="1" s="1"/>
  <c r="P1859" i="1"/>
  <c r="Q1859" i="1" s="1"/>
  <c r="P1860" i="1"/>
  <c r="Q1860" i="1" s="1"/>
  <c r="P1861" i="1"/>
  <c r="Q1861" i="1" s="1"/>
  <c r="P1862" i="1"/>
  <c r="Q1862" i="1" s="1"/>
  <c r="P1863" i="1"/>
  <c r="Q1863" i="1" s="1"/>
  <c r="P1864" i="1"/>
  <c r="Q1864" i="1" s="1"/>
  <c r="P1865" i="1"/>
  <c r="Q1865" i="1" s="1"/>
  <c r="P1866" i="1"/>
  <c r="Q1866" i="1" s="1"/>
  <c r="P1867" i="1"/>
  <c r="Q1867" i="1" s="1"/>
  <c r="P1868" i="1"/>
  <c r="Q1868" i="1" s="1"/>
  <c r="P1869" i="1"/>
  <c r="Q1869" i="1" s="1"/>
  <c r="P1870" i="1"/>
  <c r="Q1870" i="1" s="1"/>
  <c r="P1871" i="1"/>
  <c r="P1872" i="1"/>
  <c r="Q1872" i="1" s="1"/>
  <c r="P1873" i="1"/>
  <c r="Q1873" i="1" s="1"/>
  <c r="P1874" i="1"/>
  <c r="Q1874" i="1" s="1"/>
  <c r="P1875" i="1"/>
  <c r="Q1875" i="1" s="1"/>
  <c r="P1876" i="1"/>
  <c r="Q1876" i="1" s="1"/>
  <c r="P1877" i="1"/>
  <c r="Q1877" i="1" s="1"/>
  <c r="P1878" i="1"/>
  <c r="Q1878" i="1" s="1"/>
  <c r="P1879" i="1"/>
  <c r="Q1879" i="1" s="1"/>
  <c r="P1880" i="1"/>
  <c r="Q1880" i="1" s="1"/>
  <c r="P1881" i="1"/>
  <c r="Q1881" i="1" s="1"/>
  <c r="P1882" i="1"/>
  <c r="Q1882" i="1" s="1"/>
  <c r="P1883" i="1"/>
  <c r="Q1883" i="1" s="1"/>
  <c r="P1884" i="1"/>
  <c r="Q1884" i="1" s="1"/>
  <c r="P1885" i="1"/>
  <c r="Q1885" i="1" s="1"/>
  <c r="P1886" i="1"/>
  <c r="Q1886" i="1" s="1"/>
  <c r="P1887" i="1"/>
  <c r="Q1887" i="1" s="1"/>
  <c r="P1888" i="1"/>
  <c r="Q1888" i="1" s="1"/>
  <c r="P1889" i="1"/>
  <c r="Q1889" i="1" s="1"/>
  <c r="P1890" i="1"/>
  <c r="Q1890" i="1" s="1"/>
  <c r="P1891" i="1"/>
  <c r="Q1891" i="1" s="1"/>
  <c r="P1892" i="1"/>
  <c r="Q1892" i="1" s="1"/>
  <c r="P1893" i="1"/>
  <c r="Q1893" i="1" s="1"/>
  <c r="P1894" i="1"/>
  <c r="Q1894" i="1" s="1"/>
  <c r="P1895" i="1"/>
  <c r="Q1895" i="1" s="1"/>
  <c r="P1896" i="1"/>
  <c r="Q1896" i="1" s="1"/>
  <c r="P1897" i="1"/>
  <c r="Q1897" i="1" s="1"/>
  <c r="P1898" i="1"/>
  <c r="Q1898" i="1" s="1"/>
  <c r="P1899" i="1"/>
  <c r="Q1899" i="1" s="1"/>
  <c r="P1900" i="1"/>
  <c r="Q1900" i="1" s="1"/>
  <c r="P1901" i="1"/>
  <c r="Q1901" i="1" s="1"/>
  <c r="P1902" i="1"/>
  <c r="Q1902" i="1" s="1"/>
  <c r="P1903" i="1"/>
  <c r="Q1903" i="1" s="1"/>
  <c r="P1904" i="1"/>
  <c r="Q1904" i="1" s="1"/>
  <c r="P1905" i="1"/>
  <c r="Q1905" i="1" s="1"/>
  <c r="P1906" i="1"/>
  <c r="Q1906" i="1" s="1"/>
  <c r="P1907" i="1"/>
  <c r="Q1907" i="1" s="1"/>
  <c r="P1908" i="1"/>
  <c r="Q1908" i="1" s="1"/>
  <c r="P1909" i="1"/>
  <c r="Q1909" i="1" s="1"/>
  <c r="P1910" i="1"/>
  <c r="Q1910" i="1" s="1"/>
  <c r="P1911" i="1"/>
  <c r="Q1911" i="1" s="1"/>
  <c r="P1912" i="1"/>
  <c r="Q1912" i="1" s="1"/>
  <c r="P1913" i="1"/>
  <c r="Q1913" i="1" s="1"/>
  <c r="P1914" i="1"/>
  <c r="Q1914" i="1" s="1"/>
  <c r="P1915" i="1"/>
  <c r="Q1915" i="1" s="1"/>
  <c r="P1916" i="1"/>
  <c r="Q1916" i="1" s="1"/>
  <c r="P1917" i="1"/>
  <c r="Q1917" i="1" s="1"/>
  <c r="P1918" i="1"/>
  <c r="Q1918" i="1" s="1"/>
  <c r="P1919" i="1"/>
  <c r="Q1919" i="1" s="1"/>
  <c r="P1920" i="1"/>
  <c r="Q1920" i="1" s="1"/>
  <c r="P1921" i="1"/>
  <c r="Q1921" i="1" s="1"/>
  <c r="P1922" i="1"/>
  <c r="Q1922" i="1" s="1"/>
  <c r="P1923" i="1"/>
  <c r="Q1923" i="1" s="1"/>
  <c r="P1924" i="1"/>
  <c r="Q1924" i="1" s="1"/>
  <c r="P1925" i="1"/>
  <c r="Q1925" i="1" s="1"/>
  <c r="P1926" i="1"/>
  <c r="Q1926" i="1" s="1"/>
  <c r="P1927" i="1"/>
  <c r="Q1927" i="1" s="1"/>
  <c r="P1928" i="1"/>
  <c r="Q1928" i="1" s="1"/>
  <c r="P1929" i="1"/>
  <c r="Q1929" i="1" s="1"/>
  <c r="P1930" i="1"/>
  <c r="Q1930" i="1" s="1"/>
  <c r="P1931" i="1"/>
  <c r="Q1931" i="1" s="1"/>
  <c r="P1932" i="1"/>
  <c r="Q1932" i="1" s="1"/>
  <c r="P1933" i="1"/>
  <c r="Q1933" i="1" s="1"/>
  <c r="P1934" i="1"/>
  <c r="Q1934" i="1" s="1"/>
  <c r="P1935" i="1"/>
  <c r="P1936" i="1"/>
  <c r="Q1936" i="1" s="1"/>
  <c r="P1937" i="1"/>
  <c r="Q1937" i="1" s="1"/>
  <c r="P1938" i="1"/>
  <c r="Q1938" i="1" s="1"/>
  <c r="P1939" i="1"/>
  <c r="Q1939" i="1" s="1"/>
  <c r="P1940" i="1"/>
  <c r="Q1940" i="1" s="1"/>
  <c r="P1941" i="1"/>
  <c r="Q1941" i="1" s="1"/>
  <c r="P1942" i="1"/>
  <c r="Q1942" i="1" s="1"/>
  <c r="P1943" i="1"/>
  <c r="Q1943" i="1" s="1"/>
  <c r="P1944" i="1"/>
  <c r="Q1944" i="1" s="1"/>
  <c r="P1945" i="1"/>
  <c r="Q1945" i="1" s="1"/>
  <c r="P1946" i="1"/>
  <c r="Q1946" i="1" s="1"/>
  <c r="P1947" i="1"/>
  <c r="Q1947" i="1" s="1"/>
  <c r="P1948" i="1"/>
  <c r="Q1948" i="1" s="1"/>
  <c r="P1949" i="1"/>
  <c r="Q1949" i="1" s="1"/>
  <c r="P1950" i="1"/>
  <c r="Q1950" i="1" s="1"/>
  <c r="P1951" i="1"/>
  <c r="Q1951" i="1" s="1"/>
  <c r="P1952" i="1"/>
  <c r="Q1952" i="1" s="1"/>
  <c r="P1953" i="1"/>
  <c r="Q1953" i="1" s="1"/>
  <c r="P1954" i="1"/>
  <c r="Q1954" i="1" s="1"/>
  <c r="P1955" i="1"/>
  <c r="Q1955" i="1" s="1"/>
  <c r="P1956" i="1"/>
  <c r="Q1956" i="1" s="1"/>
  <c r="P1957" i="1"/>
  <c r="Q1957" i="1" s="1"/>
  <c r="P1958" i="1"/>
  <c r="Q1958" i="1" s="1"/>
  <c r="P1959" i="1"/>
  <c r="Q1959" i="1" s="1"/>
  <c r="P1960" i="1"/>
  <c r="Q1960" i="1" s="1"/>
  <c r="P1961" i="1"/>
  <c r="Q1961" i="1" s="1"/>
  <c r="P1962" i="1"/>
  <c r="Q1962" i="1" s="1"/>
  <c r="P1963" i="1"/>
  <c r="Q1963" i="1" s="1"/>
  <c r="P1964" i="1"/>
  <c r="Q1964" i="1" s="1"/>
  <c r="P1965" i="1"/>
  <c r="Q1965" i="1" s="1"/>
  <c r="P1966" i="1"/>
  <c r="Q1966" i="1" s="1"/>
  <c r="P1967" i="1"/>
  <c r="Q1967" i="1" s="1"/>
  <c r="P1968" i="1"/>
  <c r="Q1968" i="1" s="1"/>
  <c r="P1969" i="1"/>
  <c r="Q1969" i="1" s="1"/>
  <c r="P1970" i="1"/>
  <c r="Q1970" i="1" s="1"/>
  <c r="P1971" i="1"/>
  <c r="Q1971" i="1" s="1"/>
  <c r="P1972" i="1"/>
  <c r="Q1972" i="1" s="1"/>
  <c r="P1973" i="1"/>
  <c r="Q1973" i="1" s="1"/>
  <c r="P1974" i="1"/>
  <c r="Q1974" i="1" s="1"/>
  <c r="P1975" i="1"/>
  <c r="Q1975" i="1" s="1"/>
  <c r="P1976" i="1"/>
  <c r="Q1976" i="1" s="1"/>
  <c r="P1977" i="1"/>
  <c r="Q1977" i="1" s="1"/>
  <c r="P1978" i="1"/>
  <c r="Q1978" i="1" s="1"/>
  <c r="P1979" i="1"/>
  <c r="Q1979" i="1" s="1"/>
  <c r="P1980" i="1"/>
  <c r="Q1980" i="1" s="1"/>
  <c r="P1981" i="1"/>
  <c r="Q1981" i="1" s="1"/>
  <c r="P1982" i="1"/>
  <c r="Q1982" i="1" s="1"/>
  <c r="P1983" i="1"/>
  <c r="Q1983" i="1" s="1"/>
  <c r="P1984" i="1"/>
  <c r="Q1984" i="1" s="1"/>
  <c r="P1985" i="1"/>
  <c r="Q1985" i="1" s="1"/>
  <c r="P1986" i="1"/>
  <c r="Q1986" i="1" s="1"/>
  <c r="P1987" i="1"/>
  <c r="Q1987" i="1" s="1"/>
  <c r="P1988" i="1"/>
  <c r="Q1988" i="1" s="1"/>
  <c r="P1989" i="1"/>
  <c r="Q1989" i="1" s="1"/>
  <c r="P1990" i="1"/>
  <c r="Q1990" i="1" s="1"/>
  <c r="P1991" i="1"/>
  <c r="Q1991" i="1" s="1"/>
  <c r="P1992" i="1"/>
  <c r="Q1992" i="1" s="1"/>
  <c r="P1993" i="1"/>
  <c r="Q1993" i="1" s="1"/>
  <c r="P1994" i="1"/>
  <c r="Q1994" i="1" s="1"/>
  <c r="P1995" i="1"/>
  <c r="Q1995" i="1" s="1"/>
  <c r="P1996" i="1"/>
  <c r="Q1996" i="1" s="1"/>
  <c r="P1997" i="1"/>
  <c r="Q1997" i="1" s="1"/>
  <c r="P1998" i="1"/>
  <c r="Q1998" i="1" s="1"/>
  <c r="P1999" i="1"/>
  <c r="P2000" i="1"/>
  <c r="Q2000" i="1" s="1"/>
  <c r="P2001" i="1"/>
  <c r="Q2001" i="1" s="1"/>
  <c r="O987" i="1"/>
  <c r="R987" i="1" s="1"/>
  <c r="O1269" i="1"/>
  <c r="R1269" i="1" s="1"/>
  <c r="O1413" i="1"/>
  <c r="R1413" i="1" s="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N61" i="1" s="1"/>
  <c r="L62" i="1"/>
  <c r="L63" i="1"/>
  <c r="L64" i="1"/>
  <c r="L65" i="1"/>
  <c r="N65" i="1" s="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N125" i="1" s="1"/>
  <c r="L126" i="1"/>
  <c r="L127" i="1"/>
  <c r="L128" i="1"/>
  <c r="L129" i="1"/>
  <c r="N129" i="1" s="1"/>
  <c r="O129" i="1" s="1"/>
  <c r="R129" i="1" s="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N189" i="1" s="1"/>
  <c r="L190" i="1"/>
  <c r="L191" i="1"/>
  <c r="L192" i="1"/>
  <c r="L193" i="1"/>
  <c r="N193" i="1" s="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N253" i="1" s="1"/>
  <c r="L254" i="1"/>
  <c r="L255" i="1"/>
  <c r="L256" i="1"/>
  <c r="L257" i="1"/>
  <c r="N257" i="1" s="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N317" i="1" s="1"/>
  <c r="L318" i="1"/>
  <c r="L319" i="1"/>
  <c r="L320" i="1"/>
  <c r="L321" i="1"/>
  <c r="N321" i="1" s="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N351" i="1" s="1"/>
  <c r="L352" i="1"/>
  <c r="N352" i="1" s="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N448" i="1" s="1"/>
  <c r="O448" i="1" s="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N479" i="1" s="1"/>
  <c r="L480" i="1"/>
  <c r="N480" i="1" s="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N512" i="1" s="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N576" i="1" s="1"/>
  <c r="O576" i="1" s="1"/>
  <c r="R576" i="1" s="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N602" i="1" s="1"/>
  <c r="L603" i="1"/>
  <c r="N603" i="1" s="1"/>
  <c r="L604" i="1"/>
  <c r="L605" i="1"/>
  <c r="L606" i="1"/>
  <c r="L607" i="1"/>
  <c r="L608" i="1"/>
  <c r="L609" i="1"/>
  <c r="L610" i="1"/>
  <c r="N610" i="1" s="1"/>
  <c r="L611" i="1"/>
  <c r="L612" i="1"/>
  <c r="L613" i="1"/>
  <c r="L614" i="1"/>
  <c r="L615" i="1"/>
  <c r="L616" i="1"/>
  <c r="L617" i="1"/>
  <c r="L618" i="1"/>
  <c r="N618" i="1" s="1"/>
  <c r="L619" i="1"/>
  <c r="N619" i="1" s="1"/>
  <c r="L620" i="1"/>
  <c r="L621" i="1"/>
  <c r="L622" i="1"/>
  <c r="L623" i="1"/>
  <c r="L624" i="1"/>
  <c r="L625" i="1"/>
  <c r="L626" i="1"/>
  <c r="N626" i="1" s="1"/>
  <c r="L627" i="1"/>
  <c r="L628" i="1"/>
  <c r="L629" i="1"/>
  <c r="L630" i="1"/>
  <c r="L631" i="1"/>
  <c r="L632" i="1"/>
  <c r="L633" i="1"/>
  <c r="L634" i="1"/>
  <c r="N634" i="1" s="1"/>
  <c r="L635" i="1"/>
  <c r="N635" i="1" s="1"/>
  <c r="L636" i="1"/>
  <c r="L637" i="1"/>
  <c r="L638" i="1"/>
  <c r="L639" i="1"/>
  <c r="L640" i="1"/>
  <c r="L641" i="1"/>
  <c r="L642" i="1"/>
  <c r="N642" i="1" s="1"/>
  <c r="L643" i="1"/>
  <c r="L644" i="1"/>
  <c r="L645" i="1"/>
  <c r="L646" i="1"/>
  <c r="L647" i="1"/>
  <c r="L648" i="1"/>
  <c r="L649" i="1"/>
  <c r="L650" i="1"/>
  <c r="N650" i="1" s="1"/>
  <c r="L651" i="1"/>
  <c r="N651" i="1" s="1"/>
  <c r="L652" i="1"/>
  <c r="L653" i="1"/>
  <c r="L654" i="1"/>
  <c r="L655" i="1"/>
  <c r="L656" i="1"/>
  <c r="L657" i="1"/>
  <c r="L658" i="1"/>
  <c r="N658" i="1" s="1"/>
  <c r="L659" i="1"/>
  <c r="L660" i="1"/>
  <c r="L661" i="1"/>
  <c r="L662" i="1"/>
  <c r="L663" i="1"/>
  <c r="L664" i="1"/>
  <c r="L665" i="1"/>
  <c r="L666" i="1"/>
  <c r="N666" i="1" s="1"/>
  <c r="L667" i="1"/>
  <c r="N667" i="1" s="1"/>
  <c r="L668" i="1"/>
  <c r="L669" i="1"/>
  <c r="L670" i="1"/>
  <c r="L671" i="1"/>
  <c r="L672" i="1"/>
  <c r="L673" i="1"/>
  <c r="L674" i="1"/>
  <c r="N674" i="1" s="1"/>
  <c r="L675" i="1"/>
  <c r="L676" i="1"/>
  <c r="L677" i="1"/>
  <c r="L678" i="1"/>
  <c r="L679" i="1"/>
  <c r="L680" i="1"/>
  <c r="L681" i="1"/>
  <c r="L682" i="1"/>
  <c r="N682" i="1" s="1"/>
  <c r="L683" i="1"/>
  <c r="N683" i="1" s="1"/>
  <c r="L684" i="1"/>
  <c r="L685" i="1"/>
  <c r="L686" i="1"/>
  <c r="L687" i="1"/>
  <c r="L688" i="1"/>
  <c r="L689" i="1"/>
  <c r="L690" i="1"/>
  <c r="N690" i="1" s="1"/>
  <c r="L691" i="1"/>
  <c r="L692" i="1"/>
  <c r="L693" i="1"/>
  <c r="L694" i="1"/>
  <c r="L695" i="1"/>
  <c r="L696" i="1"/>
  <c r="L697" i="1"/>
  <c r="L698" i="1"/>
  <c r="N698" i="1" s="1"/>
  <c r="L699" i="1"/>
  <c r="N699" i="1" s="1"/>
  <c r="L700" i="1"/>
  <c r="L701" i="1"/>
  <c r="L702" i="1"/>
  <c r="L703" i="1"/>
  <c r="L704" i="1"/>
  <c r="L705" i="1"/>
  <c r="L706" i="1"/>
  <c r="N706" i="1" s="1"/>
  <c r="L707" i="1"/>
  <c r="L708" i="1"/>
  <c r="L709" i="1"/>
  <c r="L710" i="1"/>
  <c r="L711" i="1"/>
  <c r="L712" i="1"/>
  <c r="L713" i="1"/>
  <c r="L714" i="1"/>
  <c r="N714" i="1" s="1"/>
  <c r="L715" i="1"/>
  <c r="N715" i="1" s="1"/>
  <c r="L716" i="1"/>
  <c r="L717" i="1"/>
  <c r="L718" i="1"/>
  <c r="L719" i="1"/>
  <c r="L720" i="1"/>
  <c r="L721" i="1"/>
  <c r="L722" i="1"/>
  <c r="N722" i="1" s="1"/>
  <c r="L723" i="1"/>
  <c r="L724" i="1"/>
  <c r="L725" i="1"/>
  <c r="L726" i="1"/>
  <c r="L727" i="1"/>
  <c r="L728" i="1"/>
  <c r="L729" i="1"/>
  <c r="L730" i="1"/>
  <c r="N730" i="1" s="1"/>
  <c r="L731" i="1"/>
  <c r="N731" i="1" s="1"/>
  <c r="L732" i="1"/>
  <c r="L733" i="1"/>
  <c r="L734" i="1"/>
  <c r="L735" i="1"/>
  <c r="L736" i="1"/>
  <c r="L737" i="1"/>
  <c r="L738" i="1"/>
  <c r="N738" i="1" s="1"/>
  <c r="L739" i="1"/>
  <c r="L740" i="1"/>
  <c r="L741" i="1"/>
  <c r="L742" i="1"/>
  <c r="L743" i="1"/>
  <c r="L744" i="1"/>
  <c r="L745" i="1"/>
  <c r="L746" i="1"/>
  <c r="N746" i="1" s="1"/>
  <c r="L747" i="1"/>
  <c r="L748" i="1"/>
  <c r="L749" i="1"/>
  <c r="L750" i="1"/>
  <c r="L751" i="1"/>
  <c r="L752" i="1"/>
  <c r="L753" i="1"/>
  <c r="L754" i="1"/>
  <c r="N754" i="1" s="1"/>
  <c r="L755" i="1"/>
  <c r="L756" i="1"/>
  <c r="L757" i="1"/>
  <c r="L758" i="1"/>
  <c r="L759" i="1"/>
  <c r="L760" i="1"/>
  <c r="L761" i="1"/>
  <c r="L762" i="1"/>
  <c r="N762" i="1" s="1"/>
  <c r="L763" i="1"/>
  <c r="N763" i="1" s="1"/>
  <c r="L764" i="1"/>
  <c r="L765" i="1"/>
  <c r="L766" i="1"/>
  <c r="L767" i="1"/>
  <c r="L768" i="1"/>
  <c r="L769" i="1"/>
  <c r="L770" i="1"/>
  <c r="N770" i="1" s="1"/>
  <c r="L771" i="1"/>
  <c r="L772" i="1"/>
  <c r="L773" i="1"/>
  <c r="L774" i="1"/>
  <c r="L775" i="1"/>
  <c r="L776" i="1"/>
  <c r="L777" i="1"/>
  <c r="L778" i="1"/>
  <c r="N778" i="1" s="1"/>
  <c r="L779" i="1"/>
  <c r="N779" i="1" s="1"/>
  <c r="L780" i="1"/>
  <c r="L781" i="1"/>
  <c r="L782" i="1"/>
  <c r="L783" i="1"/>
  <c r="L784" i="1"/>
  <c r="L785" i="1"/>
  <c r="L786" i="1"/>
  <c r="N786" i="1" s="1"/>
  <c r="L787" i="1"/>
  <c r="L788" i="1"/>
  <c r="L789" i="1"/>
  <c r="L790" i="1"/>
  <c r="L791" i="1"/>
  <c r="L792" i="1"/>
  <c r="L793" i="1"/>
  <c r="L794" i="1"/>
  <c r="N794" i="1" s="1"/>
  <c r="L795" i="1"/>
  <c r="N795" i="1" s="1"/>
  <c r="L796" i="1"/>
  <c r="L797" i="1"/>
  <c r="L798" i="1"/>
  <c r="L799" i="1"/>
  <c r="L800" i="1"/>
  <c r="L801" i="1"/>
  <c r="L802" i="1"/>
  <c r="N802" i="1" s="1"/>
  <c r="L803" i="1"/>
  <c r="L804" i="1"/>
  <c r="L805" i="1"/>
  <c r="L806" i="1"/>
  <c r="L807" i="1"/>
  <c r="L808" i="1"/>
  <c r="L809" i="1"/>
  <c r="L810" i="1"/>
  <c r="N810" i="1" s="1"/>
  <c r="L811" i="1"/>
  <c r="N811" i="1" s="1"/>
  <c r="L812" i="1"/>
  <c r="L813" i="1"/>
  <c r="L814" i="1"/>
  <c r="L815" i="1"/>
  <c r="L816" i="1"/>
  <c r="L817" i="1"/>
  <c r="L818" i="1"/>
  <c r="N818" i="1" s="1"/>
  <c r="L819" i="1"/>
  <c r="L820" i="1"/>
  <c r="L821" i="1"/>
  <c r="L822" i="1"/>
  <c r="L823" i="1"/>
  <c r="L824" i="1"/>
  <c r="L825" i="1"/>
  <c r="L826" i="1"/>
  <c r="N826" i="1" s="1"/>
  <c r="O826" i="1" s="1"/>
  <c r="R826" i="1" s="1"/>
  <c r="L827" i="1"/>
  <c r="N827" i="1" s="1"/>
  <c r="L828" i="1"/>
  <c r="L829" i="1"/>
  <c r="L830" i="1"/>
  <c r="L831" i="1"/>
  <c r="L832" i="1"/>
  <c r="L833" i="1"/>
  <c r="L834" i="1"/>
  <c r="N834" i="1" s="1"/>
  <c r="L835" i="1"/>
  <c r="L836" i="1"/>
  <c r="L837" i="1"/>
  <c r="L838" i="1"/>
  <c r="L839" i="1"/>
  <c r="L840" i="1"/>
  <c r="L841" i="1"/>
  <c r="L842" i="1"/>
  <c r="N842" i="1" s="1"/>
  <c r="L843" i="1"/>
  <c r="L844" i="1"/>
  <c r="L845" i="1"/>
  <c r="L846" i="1"/>
  <c r="L847" i="1"/>
  <c r="L848" i="1"/>
  <c r="L849" i="1"/>
  <c r="L850" i="1"/>
  <c r="N850" i="1" s="1"/>
  <c r="L851" i="1"/>
  <c r="L852" i="1"/>
  <c r="L853" i="1"/>
  <c r="L854" i="1"/>
  <c r="L855" i="1"/>
  <c r="L856" i="1"/>
  <c r="L857" i="1"/>
  <c r="L858" i="1"/>
  <c r="N858" i="1" s="1"/>
  <c r="L859" i="1"/>
  <c r="N859" i="1" s="1"/>
  <c r="L860" i="1"/>
  <c r="L861" i="1"/>
  <c r="L862" i="1"/>
  <c r="L863" i="1"/>
  <c r="L864" i="1"/>
  <c r="L865" i="1"/>
  <c r="L866" i="1"/>
  <c r="N866" i="1" s="1"/>
  <c r="L867" i="1"/>
  <c r="L868" i="1"/>
  <c r="L869" i="1"/>
  <c r="L870" i="1"/>
  <c r="L871" i="1"/>
  <c r="L872" i="1"/>
  <c r="L873" i="1"/>
  <c r="L874" i="1"/>
  <c r="N874" i="1" s="1"/>
  <c r="L875" i="1"/>
  <c r="N875" i="1" s="1"/>
  <c r="L876" i="1"/>
  <c r="L877" i="1"/>
  <c r="L878" i="1"/>
  <c r="L879" i="1"/>
  <c r="L880" i="1"/>
  <c r="L881" i="1"/>
  <c r="L882" i="1"/>
  <c r="N882" i="1" s="1"/>
  <c r="L883" i="1"/>
  <c r="L884" i="1"/>
  <c r="L885" i="1"/>
  <c r="L886" i="1"/>
  <c r="L887" i="1"/>
  <c r="L888" i="1"/>
  <c r="L889" i="1"/>
  <c r="L890" i="1"/>
  <c r="N890" i="1" s="1"/>
  <c r="O890" i="1" s="1"/>
  <c r="R890" i="1" s="1"/>
  <c r="L891" i="1"/>
  <c r="L892" i="1"/>
  <c r="L893" i="1"/>
  <c r="L894" i="1"/>
  <c r="L895" i="1"/>
  <c r="L896" i="1"/>
  <c r="L897" i="1"/>
  <c r="L898" i="1"/>
  <c r="N898" i="1" s="1"/>
  <c r="L899" i="1"/>
  <c r="L900" i="1"/>
  <c r="L901" i="1"/>
  <c r="L902" i="1"/>
  <c r="L903" i="1"/>
  <c r="L904" i="1"/>
  <c r="L905" i="1"/>
  <c r="L906" i="1"/>
  <c r="N906" i="1" s="1"/>
  <c r="L907" i="1"/>
  <c r="N907" i="1" s="1"/>
  <c r="L908" i="1"/>
  <c r="L909" i="1"/>
  <c r="L910" i="1"/>
  <c r="L911" i="1"/>
  <c r="L912" i="1"/>
  <c r="L913" i="1"/>
  <c r="L914" i="1"/>
  <c r="N914" i="1" s="1"/>
  <c r="L915" i="1"/>
  <c r="L916" i="1"/>
  <c r="L917" i="1"/>
  <c r="L918" i="1"/>
  <c r="L919" i="1"/>
  <c r="L920" i="1"/>
  <c r="L921" i="1"/>
  <c r="L922" i="1"/>
  <c r="N922" i="1" s="1"/>
  <c r="L923" i="1"/>
  <c r="N923" i="1" s="1"/>
  <c r="L924" i="1"/>
  <c r="L925" i="1"/>
  <c r="L926" i="1"/>
  <c r="L927" i="1"/>
  <c r="L928" i="1"/>
  <c r="L929" i="1"/>
  <c r="L930" i="1"/>
  <c r="N930" i="1" s="1"/>
  <c r="L931" i="1"/>
  <c r="L932" i="1"/>
  <c r="L933" i="1"/>
  <c r="L934" i="1"/>
  <c r="L935" i="1"/>
  <c r="L936" i="1"/>
  <c r="L937" i="1"/>
  <c r="L938" i="1"/>
  <c r="N938" i="1" s="1"/>
  <c r="L939" i="1"/>
  <c r="N939" i="1" s="1"/>
  <c r="L940" i="1"/>
  <c r="L941" i="1"/>
  <c r="L942" i="1"/>
  <c r="L943" i="1"/>
  <c r="L944" i="1"/>
  <c r="L945" i="1"/>
  <c r="L946" i="1"/>
  <c r="N946" i="1" s="1"/>
  <c r="L947" i="1"/>
  <c r="L948" i="1"/>
  <c r="L949" i="1"/>
  <c r="L950" i="1"/>
  <c r="L951" i="1"/>
  <c r="L952" i="1"/>
  <c r="L953" i="1"/>
  <c r="L954" i="1"/>
  <c r="N954" i="1" s="1"/>
  <c r="O954" i="1" s="1"/>
  <c r="R954" i="1" s="1"/>
  <c r="L955" i="1"/>
  <c r="N955" i="1" s="1"/>
  <c r="L956" i="1"/>
  <c r="L957" i="1"/>
  <c r="L958" i="1"/>
  <c r="L959" i="1"/>
  <c r="L960" i="1"/>
  <c r="L961" i="1"/>
  <c r="L962" i="1"/>
  <c r="N962" i="1" s="1"/>
  <c r="L963" i="1"/>
  <c r="L964" i="1"/>
  <c r="L965" i="1"/>
  <c r="L966" i="1"/>
  <c r="L967" i="1"/>
  <c r="L968" i="1"/>
  <c r="L969" i="1"/>
  <c r="L970" i="1"/>
  <c r="N970" i="1" s="1"/>
  <c r="L971" i="1"/>
  <c r="N971" i="1" s="1"/>
  <c r="L972" i="1"/>
  <c r="L973" i="1"/>
  <c r="L974" i="1"/>
  <c r="L975" i="1"/>
  <c r="L976" i="1"/>
  <c r="L977" i="1"/>
  <c r="L978" i="1"/>
  <c r="N978" i="1" s="1"/>
  <c r="L979" i="1"/>
  <c r="L980" i="1"/>
  <c r="L981" i="1"/>
  <c r="L982" i="1"/>
  <c r="L983" i="1"/>
  <c r="L984" i="1"/>
  <c r="L985" i="1"/>
  <c r="L986" i="1"/>
  <c r="N986" i="1" s="1"/>
  <c r="L987" i="1"/>
  <c r="N987" i="1" s="1"/>
  <c r="L988" i="1"/>
  <c r="L989" i="1"/>
  <c r="L990" i="1"/>
  <c r="L991" i="1"/>
  <c r="L992" i="1"/>
  <c r="L993" i="1"/>
  <c r="L994" i="1"/>
  <c r="N994" i="1" s="1"/>
  <c r="L995" i="1"/>
  <c r="L996" i="1"/>
  <c r="L997" i="1"/>
  <c r="L998" i="1"/>
  <c r="L999" i="1"/>
  <c r="L1000" i="1"/>
  <c r="L1001" i="1"/>
  <c r="L1002" i="1"/>
  <c r="N1002" i="1" s="1"/>
  <c r="L1003" i="1"/>
  <c r="N1003" i="1" s="1"/>
  <c r="L1004" i="1"/>
  <c r="L1005" i="1"/>
  <c r="L1006" i="1"/>
  <c r="L1007" i="1"/>
  <c r="L1008" i="1"/>
  <c r="L1009" i="1"/>
  <c r="L1010" i="1"/>
  <c r="N1010" i="1" s="1"/>
  <c r="L1011" i="1"/>
  <c r="L1012" i="1"/>
  <c r="L1013" i="1"/>
  <c r="L1014" i="1"/>
  <c r="L1015" i="1"/>
  <c r="L1016" i="1"/>
  <c r="L1017" i="1"/>
  <c r="L1018" i="1"/>
  <c r="N1018" i="1" s="1"/>
  <c r="O1018" i="1" s="1"/>
  <c r="R1018" i="1" s="1"/>
  <c r="L1019" i="1"/>
  <c r="N1019" i="1" s="1"/>
  <c r="L1020" i="1"/>
  <c r="L1021" i="1"/>
  <c r="L1022" i="1"/>
  <c r="L1023" i="1"/>
  <c r="L1024" i="1"/>
  <c r="L1025" i="1"/>
  <c r="L1026" i="1"/>
  <c r="N1026" i="1" s="1"/>
  <c r="L1027" i="1"/>
  <c r="L1028" i="1"/>
  <c r="L1029" i="1"/>
  <c r="L1030" i="1"/>
  <c r="L1031" i="1"/>
  <c r="L1032" i="1"/>
  <c r="L1033" i="1"/>
  <c r="L1034" i="1"/>
  <c r="N1034" i="1" s="1"/>
  <c r="L1035" i="1"/>
  <c r="N1035" i="1" s="1"/>
  <c r="L1036" i="1"/>
  <c r="L1037" i="1"/>
  <c r="L1038" i="1"/>
  <c r="L1039" i="1"/>
  <c r="L1040" i="1"/>
  <c r="L1041" i="1"/>
  <c r="L1042" i="1"/>
  <c r="N1042" i="1" s="1"/>
  <c r="L1043" i="1"/>
  <c r="L1044" i="1"/>
  <c r="L1045" i="1"/>
  <c r="L1046" i="1"/>
  <c r="L1047" i="1"/>
  <c r="L1048" i="1"/>
  <c r="L1049" i="1"/>
  <c r="L1050" i="1"/>
  <c r="N1050" i="1" s="1"/>
  <c r="L1051" i="1"/>
  <c r="N1051" i="1" s="1"/>
  <c r="L1052" i="1"/>
  <c r="L1053" i="1"/>
  <c r="L1054" i="1"/>
  <c r="L1055" i="1"/>
  <c r="L1056" i="1"/>
  <c r="L1057" i="1"/>
  <c r="L1058" i="1"/>
  <c r="N1058" i="1" s="1"/>
  <c r="L1059" i="1"/>
  <c r="L1060" i="1"/>
  <c r="L1061" i="1"/>
  <c r="L1062" i="1"/>
  <c r="L1063" i="1"/>
  <c r="L1064" i="1"/>
  <c r="L1065" i="1"/>
  <c r="L1066" i="1"/>
  <c r="N1066" i="1" s="1"/>
  <c r="L1067" i="1"/>
  <c r="N1067" i="1" s="1"/>
  <c r="L1068" i="1"/>
  <c r="L1069" i="1"/>
  <c r="L1070" i="1"/>
  <c r="L1071" i="1"/>
  <c r="L1072" i="1"/>
  <c r="L1073" i="1"/>
  <c r="L1074" i="1"/>
  <c r="N1074" i="1" s="1"/>
  <c r="L1075" i="1"/>
  <c r="L1076" i="1"/>
  <c r="L1077" i="1"/>
  <c r="L1078" i="1"/>
  <c r="L1079" i="1"/>
  <c r="L1080" i="1"/>
  <c r="L1081" i="1"/>
  <c r="L1082" i="1"/>
  <c r="N1082" i="1" s="1"/>
  <c r="O1082" i="1" s="1"/>
  <c r="R1082" i="1" s="1"/>
  <c r="L1083" i="1"/>
  <c r="N1083" i="1" s="1"/>
  <c r="L1084" i="1"/>
  <c r="L1085" i="1"/>
  <c r="L1086" i="1"/>
  <c r="L1087" i="1"/>
  <c r="L1088" i="1"/>
  <c r="L1089" i="1"/>
  <c r="L1090" i="1"/>
  <c r="N1090" i="1" s="1"/>
  <c r="L1091" i="1"/>
  <c r="L1092" i="1"/>
  <c r="L1093" i="1"/>
  <c r="L1094" i="1"/>
  <c r="L1095" i="1"/>
  <c r="L1096" i="1"/>
  <c r="L1097" i="1"/>
  <c r="L1098" i="1"/>
  <c r="N1098" i="1" s="1"/>
  <c r="L1099" i="1"/>
  <c r="L1100" i="1"/>
  <c r="L1101" i="1"/>
  <c r="L1102" i="1"/>
  <c r="L1103" i="1"/>
  <c r="L1104" i="1"/>
  <c r="L1105" i="1"/>
  <c r="N1105" i="1" s="1"/>
  <c r="L1106" i="1"/>
  <c r="N1106" i="1" s="1"/>
  <c r="L1107" i="1"/>
  <c r="L1108" i="1"/>
  <c r="L1109" i="1"/>
  <c r="N1109" i="1" s="1"/>
  <c r="L1110" i="1"/>
  <c r="N1110" i="1" s="1"/>
  <c r="L1111" i="1"/>
  <c r="L1112" i="1"/>
  <c r="L1113" i="1"/>
  <c r="N1113" i="1" s="1"/>
  <c r="L1114" i="1"/>
  <c r="N1114" i="1" s="1"/>
  <c r="L1115" i="1"/>
  <c r="L1116" i="1"/>
  <c r="L1117" i="1"/>
  <c r="N1117" i="1" s="1"/>
  <c r="L1118" i="1"/>
  <c r="N1118" i="1" s="1"/>
  <c r="L1119" i="1"/>
  <c r="L1120" i="1"/>
  <c r="L1121" i="1"/>
  <c r="N1121" i="1" s="1"/>
  <c r="L1122" i="1"/>
  <c r="N1122" i="1" s="1"/>
  <c r="L1123" i="1"/>
  <c r="L1124" i="1"/>
  <c r="L1125" i="1"/>
  <c r="N1125" i="1" s="1"/>
  <c r="L1126" i="1"/>
  <c r="N1126" i="1" s="1"/>
  <c r="O1126" i="1" s="1"/>
  <c r="R1126" i="1" s="1"/>
  <c r="L1127" i="1"/>
  <c r="L1128" i="1"/>
  <c r="L1129" i="1"/>
  <c r="N1129" i="1" s="1"/>
  <c r="L1130" i="1"/>
  <c r="N1130" i="1" s="1"/>
  <c r="L1131" i="1"/>
  <c r="L1132" i="1"/>
  <c r="L1133" i="1"/>
  <c r="N1133" i="1" s="1"/>
  <c r="L1134" i="1"/>
  <c r="N1134" i="1" s="1"/>
  <c r="L1135" i="1"/>
  <c r="L1136" i="1"/>
  <c r="L1137" i="1"/>
  <c r="N1137" i="1" s="1"/>
  <c r="L1138" i="1"/>
  <c r="N1138" i="1" s="1"/>
  <c r="L1139" i="1"/>
  <c r="L1140" i="1"/>
  <c r="L1141" i="1"/>
  <c r="N1141" i="1" s="1"/>
  <c r="L1142" i="1"/>
  <c r="N1142" i="1" s="1"/>
  <c r="L1143" i="1"/>
  <c r="L1144" i="1"/>
  <c r="L1145" i="1"/>
  <c r="N1145" i="1" s="1"/>
  <c r="L1146" i="1"/>
  <c r="N1146" i="1" s="1"/>
  <c r="L1147" i="1"/>
  <c r="L1148" i="1"/>
  <c r="L1149" i="1"/>
  <c r="N1149" i="1" s="1"/>
  <c r="L1150" i="1"/>
  <c r="N1150" i="1" s="1"/>
  <c r="L1151" i="1"/>
  <c r="L1152" i="1"/>
  <c r="L1153" i="1"/>
  <c r="N1153" i="1" s="1"/>
  <c r="L1154" i="1"/>
  <c r="N1154" i="1" s="1"/>
  <c r="L1155" i="1"/>
  <c r="L1156" i="1"/>
  <c r="L1157" i="1"/>
  <c r="N1157" i="1" s="1"/>
  <c r="L1158" i="1"/>
  <c r="N1158" i="1" s="1"/>
  <c r="O1158" i="1" s="1"/>
  <c r="R1158" i="1" s="1"/>
  <c r="L1159" i="1"/>
  <c r="L1160" i="1"/>
  <c r="L1161" i="1"/>
  <c r="N1161" i="1" s="1"/>
  <c r="L1162" i="1"/>
  <c r="N1162" i="1" s="1"/>
  <c r="L1163" i="1"/>
  <c r="L1164" i="1"/>
  <c r="L1165" i="1"/>
  <c r="N1165" i="1" s="1"/>
  <c r="L1166" i="1"/>
  <c r="N1166" i="1" s="1"/>
  <c r="L1167" i="1"/>
  <c r="L1168" i="1"/>
  <c r="L1169" i="1"/>
  <c r="N1169" i="1" s="1"/>
  <c r="L1170" i="1"/>
  <c r="N1170" i="1" s="1"/>
  <c r="L1171" i="1"/>
  <c r="L1172" i="1"/>
  <c r="L1173" i="1"/>
  <c r="N1173" i="1" s="1"/>
  <c r="L1174" i="1"/>
  <c r="N1174" i="1" s="1"/>
  <c r="L1175" i="1"/>
  <c r="L1176" i="1"/>
  <c r="L1177" i="1"/>
  <c r="N1177" i="1" s="1"/>
  <c r="L1178" i="1"/>
  <c r="N1178" i="1" s="1"/>
  <c r="L1179" i="1"/>
  <c r="L1180" i="1"/>
  <c r="L1181" i="1"/>
  <c r="N1181" i="1" s="1"/>
  <c r="L1182" i="1"/>
  <c r="N1182" i="1" s="1"/>
  <c r="L1183" i="1"/>
  <c r="L1184" i="1"/>
  <c r="L1185" i="1"/>
  <c r="N1185" i="1" s="1"/>
  <c r="L1186" i="1"/>
  <c r="N1186" i="1" s="1"/>
  <c r="L1187" i="1"/>
  <c r="L1188" i="1"/>
  <c r="L1189" i="1"/>
  <c r="N1189" i="1" s="1"/>
  <c r="L1190" i="1"/>
  <c r="N1190" i="1" s="1"/>
  <c r="O1190" i="1" s="1"/>
  <c r="R1190" i="1" s="1"/>
  <c r="L1191" i="1"/>
  <c r="L1192" i="1"/>
  <c r="L1193" i="1"/>
  <c r="N1193" i="1" s="1"/>
  <c r="L1194" i="1"/>
  <c r="N1194" i="1" s="1"/>
  <c r="L1195" i="1"/>
  <c r="L1196" i="1"/>
  <c r="L1197" i="1"/>
  <c r="N1197" i="1" s="1"/>
  <c r="L1198" i="1"/>
  <c r="N1198" i="1" s="1"/>
  <c r="L1199" i="1"/>
  <c r="L1200" i="1"/>
  <c r="L1201" i="1"/>
  <c r="N1201" i="1" s="1"/>
  <c r="L1202" i="1"/>
  <c r="N1202" i="1" s="1"/>
  <c r="L1203" i="1"/>
  <c r="L1204" i="1"/>
  <c r="L1205" i="1"/>
  <c r="N1205" i="1" s="1"/>
  <c r="L1206" i="1"/>
  <c r="N1206" i="1" s="1"/>
  <c r="L1207" i="1"/>
  <c r="L1208" i="1"/>
  <c r="L1209" i="1"/>
  <c r="N1209" i="1" s="1"/>
  <c r="L1210" i="1"/>
  <c r="N1210" i="1" s="1"/>
  <c r="L1211" i="1"/>
  <c r="L1212" i="1"/>
  <c r="L1213" i="1"/>
  <c r="N1213" i="1" s="1"/>
  <c r="L1214" i="1"/>
  <c r="N1214" i="1" s="1"/>
  <c r="L1215" i="1"/>
  <c r="L1216" i="1"/>
  <c r="L1217" i="1"/>
  <c r="N1217" i="1" s="1"/>
  <c r="L1218" i="1"/>
  <c r="N1218" i="1" s="1"/>
  <c r="L1219" i="1"/>
  <c r="L1220" i="1"/>
  <c r="L1221" i="1"/>
  <c r="N1221" i="1" s="1"/>
  <c r="L1222" i="1"/>
  <c r="N1222" i="1" s="1"/>
  <c r="O1222" i="1" s="1"/>
  <c r="R1222" i="1" s="1"/>
  <c r="L1223" i="1"/>
  <c r="L1224" i="1"/>
  <c r="L1225" i="1"/>
  <c r="N1225" i="1" s="1"/>
  <c r="L1226" i="1"/>
  <c r="N1226" i="1" s="1"/>
  <c r="L1227" i="1"/>
  <c r="L1228" i="1"/>
  <c r="L1229" i="1"/>
  <c r="N1229" i="1" s="1"/>
  <c r="L1230" i="1"/>
  <c r="N1230" i="1" s="1"/>
  <c r="L1231" i="1"/>
  <c r="L1232" i="1"/>
  <c r="L1233" i="1"/>
  <c r="N1233" i="1" s="1"/>
  <c r="L1234" i="1"/>
  <c r="N1234" i="1" s="1"/>
  <c r="L1235" i="1"/>
  <c r="L1236" i="1"/>
  <c r="L1237" i="1"/>
  <c r="N1237" i="1" s="1"/>
  <c r="L1238" i="1"/>
  <c r="N1238" i="1" s="1"/>
  <c r="L1239" i="1"/>
  <c r="L1240" i="1"/>
  <c r="L1241" i="1"/>
  <c r="N1241" i="1" s="1"/>
  <c r="L1242" i="1"/>
  <c r="N1242" i="1" s="1"/>
  <c r="L1243" i="1"/>
  <c r="L1244" i="1"/>
  <c r="L1245" i="1"/>
  <c r="N1245" i="1" s="1"/>
  <c r="L1246" i="1"/>
  <c r="N1246" i="1" s="1"/>
  <c r="L1247" i="1"/>
  <c r="L1248" i="1"/>
  <c r="L1249" i="1"/>
  <c r="N1249" i="1" s="1"/>
  <c r="L1250" i="1"/>
  <c r="N1250" i="1" s="1"/>
  <c r="L1251" i="1"/>
  <c r="L1252" i="1"/>
  <c r="L1253" i="1"/>
  <c r="N1253" i="1" s="1"/>
  <c r="L1254" i="1"/>
  <c r="N1254" i="1" s="1"/>
  <c r="O1254" i="1" s="1"/>
  <c r="R1254" i="1" s="1"/>
  <c r="L1255" i="1"/>
  <c r="L1256" i="1"/>
  <c r="L1257" i="1"/>
  <c r="N1257" i="1" s="1"/>
  <c r="L1258" i="1"/>
  <c r="N1258" i="1" s="1"/>
  <c r="L1259" i="1"/>
  <c r="L1260" i="1"/>
  <c r="L1261" i="1"/>
  <c r="N1261" i="1" s="1"/>
  <c r="L1262" i="1"/>
  <c r="N1262" i="1" s="1"/>
  <c r="L1263" i="1"/>
  <c r="L1264" i="1"/>
  <c r="L1265" i="1"/>
  <c r="N1265" i="1" s="1"/>
  <c r="L1266" i="1"/>
  <c r="N1266" i="1" s="1"/>
  <c r="L1267" i="1"/>
  <c r="L1268" i="1"/>
  <c r="L1269" i="1"/>
  <c r="N1269" i="1" s="1"/>
  <c r="L1270" i="1"/>
  <c r="N1270" i="1" s="1"/>
  <c r="L1271" i="1"/>
  <c r="L1272" i="1"/>
  <c r="L1273" i="1"/>
  <c r="N1273" i="1" s="1"/>
  <c r="L1274" i="1"/>
  <c r="N1274" i="1" s="1"/>
  <c r="L1275" i="1"/>
  <c r="L1276" i="1"/>
  <c r="L1277" i="1"/>
  <c r="N1277" i="1" s="1"/>
  <c r="L1278" i="1"/>
  <c r="N1278" i="1" s="1"/>
  <c r="L1279" i="1"/>
  <c r="L1280" i="1"/>
  <c r="L1281" i="1"/>
  <c r="N1281" i="1" s="1"/>
  <c r="L1282" i="1"/>
  <c r="N1282" i="1" s="1"/>
  <c r="L1283" i="1"/>
  <c r="L1284" i="1"/>
  <c r="L1285" i="1"/>
  <c r="N1285" i="1" s="1"/>
  <c r="L1286" i="1"/>
  <c r="N1286" i="1" s="1"/>
  <c r="O1286" i="1" s="1"/>
  <c r="R1286" i="1" s="1"/>
  <c r="L1287" i="1"/>
  <c r="L1288" i="1"/>
  <c r="L1289" i="1"/>
  <c r="N1289" i="1" s="1"/>
  <c r="L1290" i="1"/>
  <c r="N1290" i="1" s="1"/>
  <c r="L1291" i="1"/>
  <c r="L1292" i="1"/>
  <c r="L1293" i="1"/>
  <c r="N1293" i="1" s="1"/>
  <c r="L1294" i="1"/>
  <c r="N1294" i="1" s="1"/>
  <c r="L1295" i="1"/>
  <c r="L1296" i="1"/>
  <c r="L1297" i="1"/>
  <c r="N1297" i="1" s="1"/>
  <c r="L1298" i="1"/>
  <c r="N1298" i="1" s="1"/>
  <c r="L1299" i="1"/>
  <c r="L1300" i="1"/>
  <c r="L1301" i="1"/>
  <c r="N1301" i="1" s="1"/>
  <c r="L1302" i="1"/>
  <c r="N1302" i="1" s="1"/>
  <c r="L1303" i="1"/>
  <c r="L1304" i="1"/>
  <c r="L1305" i="1"/>
  <c r="N1305" i="1" s="1"/>
  <c r="L1306" i="1"/>
  <c r="N1306" i="1" s="1"/>
  <c r="L1307" i="1"/>
  <c r="L1308" i="1"/>
  <c r="L1309" i="1"/>
  <c r="N1309" i="1" s="1"/>
  <c r="L1310" i="1"/>
  <c r="N1310" i="1" s="1"/>
  <c r="L1311" i="1"/>
  <c r="L1312" i="1"/>
  <c r="L1313" i="1"/>
  <c r="N1313" i="1" s="1"/>
  <c r="L1314" i="1"/>
  <c r="N1314" i="1" s="1"/>
  <c r="L1315" i="1"/>
  <c r="L1316" i="1"/>
  <c r="L1317" i="1"/>
  <c r="N1317" i="1" s="1"/>
  <c r="L1318" i="1"/>
  <c r="N1318" i="1" s="1"/>
  <c r="O1318" i="1" s="1"/>
  <c r="R1318" i="1" s="1"/>
  <c r="L1319" i="1"/>
  <c r="L1320" i="1"/>
  <c r="L1321" i="1"/>
  <c r="N1321" i="1" s="1"/>
  <c r="L1322" i="1"/>
  <c r="N1322" i="1" s="1"/>
  <c r="L1323" i="1"/>
  <c r="L1324" i="1"/>
  <c r="L1325" i="1"/>
  <c r="N1325" i="1" s="1"/>
  <c r="L1326" i="1"/>
  <c r="N1326" i="1" s="1"/>
  <c r="L1327" i="1"/>
  <c r="L1328" i="1"/>
  <c r="L1329" i="1"/>
  <c r="N1329" i="1" s="1"/>
  <c r="L1330" i="1"/>
  <c r="N1330" i="1" s="1"/>
  <c r="L1331" i="1"/>
  <c r="L1332" i="1"/>
  <c r="L1333" i="1"/>
  <c r="N1333" i="1" s="1"/>
  <c r="L1334" i="1"/>
  <c r="N1334" i="1" s="1"/>
  <c r="L1335" i="1"/>
  <c r="L1336" i="1"/>
  <c r="L1337" i="1"/>
  <c r="N1337" i="1" s="1"/>
  <c r="L1338" i="1"/>
  <c r="N1338" i="1" s="1"/>
  <c r="L1339" i="1"/>
  <c r="L1340" i="1"/>
  <c r="L1341" i="1"/>
  <c r="N1341" i="1" s="1"/>
  <c r="L1342" i="1"/>
  <c r="N1342" i="1" s="1"/>
  <c r="L1343" i="1"/>
  <c r="L1344" i="1"/>
  <c r="L1345" i="1"/>
  <c r="N1345" i="1" s="1"/>
  <c r="L1346" i="1"/>
  <c r="N1346" i="1" s="1"/>
  <c r="L1347" i="1"/>
  <c r="L1348" i="1"/>
  <c r="L1349" i="1"/>
  <c r="N1349" i="1" s="1"/>
  <c r="L1350" i="1"/>
  <c r="N1350" i="1" s="1"/>
  <c r="O1350" i="1" s="1"/>
  <c r="R1350" i="1" s="1"/>
  <c r="L1351" i="1"/>
  <c r="L1352" i="1"/>
  <c r="L1353" i="1"/>
  <c r="N1353" i="1" s="1"/>
  <c r="L1354" i="1"/>
  <c r="N1354" i="1" s="1"/>
  <c r="L1355" i="1"/>
  <c r="L1356" i="1"/>
  <c r="L1357" i="1"/>
  <c r="N1357" i="1" s="1"/>
  <c r="L1358" i="1"/>
  <c r="N1358" i="1" s="1"/>
  <c r="L1359" i="1"/>
  <c r="L1360" i="1"/>
  <c r="L1361" i="1"/>
  <c r="N1361" i="1" s="1"/>
  <c r="L1362" i="1"/>
  <c r="N1362" i="1" s="1"/>
  <c r="L1363" i="1"/>
  <c r="L1364" i="1"/>
  <c r="L1365" i="1"/>
  <c r="N1365" i="1" s="1"/>
  <c r="L1366" i="1"/>
  <c r="N1366" i="1" s="1"/>
  <c r="L1367" i="1"/>
  <c r="L1368" i="1"/>
  <c r="L1369" i="1"/>
  <c r="N1369" i="1" s="1"/>
  <c r="L1370" i="1"/>
  <c r="N1370" i="1" s="1"/>
  <c r="L1371" i="1"/>
  <c r="L1372" i="1"/>
  <c r="L1373" i="1"/>
  <c r="N1373" i="1" s="1"/>
  <c r="L1374" i="1"/>
  <c r="N1374" i="1" s="1"/>
  <c r="L1375" i="1"/>
  <c r="L1376" i="1"/>
  <c r="L1377" i="1"/>
  <c r="N1377" i="1" s="1"/>
  <c r="L1378" i="1"/>
  <c r="N1378" i="1" s="1"/>
  <c r="L1379" i="1"/>
  <c r="L1380" i="1"/>
  <c r="L1381" i="1"/>
  <c r="N1381" i="1" s="1"/>
  <c r="L1382" i="1"/>
  <c r="N1382" i="1" s="1"/>
  <c r="O1382" i="1" s="1"/>
  <c r="R1382" i="1" s="1"/>
  <c r="L1383" i="1"/>
  <c r="L1384" i="1"/>
  <c r="L1385" i="1"/>
  <c r="N1385" i="1" s="1"/>
  <c r="L1386" i="1"/>
  <c r="N1386" i="1" s="1"/>
  <c r="L1387" i="1"/>
  <c r="L1388" i="1"/>
  <c r="L1389" i="1"/>
  <c r="N1389" i="1" s="1"/>
  <c r="L1390" i="1"/>
  <c r="N1390" i="1" s="1"/>
  <c r="L1391" i="1"/>
  <c r="L1392" i="1"/>
  <c r="L1393" i="1"/>
  <c r="N1393" i="1" s="1"/>
  <c r="L1394" i="1"/>
  <c r="N1394" i="1" s="1"/>
  <c r="L1395" i="1"/>
  <c r="L1396" i="1"/>
  <c r="L1397" i="1"/>
  <c r="N1397" i="1" s="1"/>
  <c r="L1398" i="1"/>
  <c r="N1398" i="1" s="1"/>
  <c r="L1399" i="1"/>
  <c r="L1400" i="1"/>
  <c r="L1401" i="1"/>
  <c r="N1401" i="1" s="1"/>
  <c r="L1402" i="1"/>
  <c r="N1402" i="1" s="1"/>
  <c r="L1403" i="1"/>
  <c r="L1404" i="1"/>
  <c r="L1405" i="1"/>
  <c r="N1405" i="1" s="1"/>
  <c r="L1406" i="1"/>
  <c r="N1406" i="1" s="1"/>
  <c r="L1407" i="1"/>
  <c r="L1408" i="1"/>
  <c r="L1409" i="1"/>
  <c r="N1409" i="1" s="1"/>
  <c r="L1410" i="1"/>
  <c r="N1410" i="1" s="1"/>
  <c r="L1411" i="1"/>
  <c r="L1412" i="1"/>
  <c r="L1413" i="1"/>
  <c r="N1413" i="1" s="1"/>
  <c r="L1414" i="1"/>
  <c r="N1414" i="1" s="1"/>
  <c r="O1414" i="1" s="1"/>
  <c r="R1414" i="1" s="1"/>
  <c r="L1415" i="1"/>
  <c r="L1416" i="1"/>
  <c r="L1417" i="1"/>
  <c r="N1417" i="1" s="1"/>
  <c r="L1418" i="1"/>
  <c r="N1418" i="1" s="1"/>
  <c r="L1419" i="1"/>
  <c r="L1420" i="1"/>
  <c r="L1421" i="1"/>
  <c r="N1421" i="1" s="1"/>
  <c r="L1422" i="1"/>
  <c r="N1422" i="1" s="1"/>
  <c r="L1423" i="1"/>
  <c r="L1424" i="1"/>
  <c r="L1425" i="1"/>
  <c r="N1425" i="1" s="1"/>
  <c r="L1426" i="1"/>
  <c r="N1426" i="1" s="1"/>
  <c r="L1427" i="1"/>
  <c r="L1428" i="1"/>
  <c r="L1429" i="1"/>
  <c r="N1429" i="1" s="1"/>
  <c r="L1430" i="1"/>
  <c r="N1430" i="1" s="1"/>
  <c r="L1431" i="1"/>
  <c r="L1432" i="1"/>
  <c r="L1433" i="1"/>
  <c r="N1433" i="1" s="1"/>
  <c r="L1434" i="1"/>
  <c r="N1434" i="1" s="1"/>
  <c r="L1435" i="1"/>
  <c r="L1436" i="1"/>
  <c r="L1437" i="1"/>
  <c r="N1437" i="1" s="1"/>
  <c r="L1438" i="1"/>
  <c r="N1438" i="1" s="1"/>
  <c r="L1439" i="1"/>
  <c r="L1440" i="1"/>
  <c r="L1441" i="1"/>
  <c r="N1441" i="1" s="1"/>
  <c r="L1442" i="1"/>
  <c r="N1442" i="1" s="1"/>
  <c r="L1443" i="1"/>
  <c r="L1444" i="1"/>
  <c r="L1445" i="1"/>
  <c r="N1445" i="1" s="1"/>
  <c r="L1446" i="1"/>
  <c r="N1446" i="1" s="1"/>
  <c r="O1446" i="1" s="1"/>
  <c r="R1446" i="1" s="1"/>
  <c r="L1447" i="1"/>
  <c r="L1448" i="1"/>
  <c r="L1449" i="1"/>
  <c r="N1449" i="1" s="1"/>
  <c r="L1450" i="1"/>
  <c r="N1450" i="1" s="1"/>
  <c r="L1451" i="1"/>
  <c r="L1452" i="1"/>
  <c r="L1453" i="1"/>
  <c r="N1453" i="1" s="1"/>
  <c r="L1454" i="1"/>
  <c r="N1454" i="1" s="1"/>
  <c r="L1455" i="1"/>
  <c r="L1456" i="1"/>
  <c r="L1457" i="1"/>
  <c r="N1457" i="1" s="1"/>
  <c r="L1458" i="1"/>
  <c r="N1458" i="1" s="1"/>
  <c r="L1459" i="1"/>
  <c r="L1460" i="1"/>
  <c r="L1461" i="1"/>
  <c r="N1461" i="1" s="1"/>
  <c r="L1462" i="1"/>
  <c r="N1462" i="1" s="1"/>
  <c r="O1462" i="1" s="1"/>
  <c r="R1462" i="1" s="1"/>
  <c r="L1463" i="1"/>
  <c r="L1464" i="1"/>
  <c r="L1465" i="1"/>
  <c r="N1465" i="1" s="1"/>
  <c r="L1466" i="1"/>
  <c r="N1466" i="1" s="1"/>
  <c r="L1467" i="1"/>
  <c r="L1468" i="1"/>
  <c r="L1469" i="1"/>
  <c r="N1469" i="1" s="1"/>
  <c r="L1470" i="1"/>
  <c r="N1470" i="1" s="1"/>
  <c r="L1471" i="1"/>
  <c r="L1472" i="1"/>
  <c r="L1473" i="1"/>
  <c r="N1473" i="1" s="1"/>
  <c r="L1474" i="1"/>
  <c r="N1474" i="1" s="1"/>
  <c r="L1475" i="1"/>
  <c r="L1476" i="1"/>
  <c r="L1477" i="1"/>
  <c r="N1477" i="1" s="1"/>
  <c r="L1478" i="1"/>
  <c r="N1478" i="1" s="1"/>
  <c r="O1478" i="1" s="1"/>
  <c r="R1478" i="1" s="1"/>
  <c r="L1479" i="1"/>
  <c r="L1480" i="1"/>
  <c r="L1481" i="1"/>
  <c r="N1481" i="1" s="1"/>
  <c r="L1482" i="1"/>
  <c r="N1482" i="1" s="1"/>
  <c r="L1483" i="1"/>
  <c r="L1484" i="1"/>
  <c r="N1484" i="1" s="1"/>
  <c r="L1485" i="1"/>
  <c r="N1485" i="1" s="1"/>
  <c r="L1486" i="1"/>
  <c r="N1486" i="1" s="1"/>
  <c r="L1487" i="1"/>
  <c r="L1488" i="1"/>
  <c r="L1489" i="1"/>
  <c r="N1489" i="1" s="1"/>
  <c r="L1490" i="1"/>
  <c r="N1490" i="1" s="1"/>
  <c r="L1491" i="1"/>
  <c r="L1492" i="1"/>
  <c r="L1493" i="1"/>
  <c r="N1493" i="1" s="1"/>
  <c r="L1494" i="1"/>
  <c r="N1494" i="1" s="1"/>
  <c r="O1494" i="1" s="1"/>
  <c r="R1494" i="1" s="1"/>
  <c r="L1495" i="1"/>
  <c r="L1496" i="1"/>
  <c r="L1497" i="1"/>
  <c r="N1497" i="1" s="1"/>
  <c r="L1498" i="1"/>
  <c r="N1498" i="1" s="1"/>
  <c r="L1499" i="1"/>
  <c r="L1500" i="1"/>
  <c r="N1500" i="1" s="1"/>
  <c r="L1501" i="1"/>
  <c r="N1501" i="1" s="1"/>
  <c r="L1502" i="1"/>
  <c r="N1502" i="1" s="1"/>
  <c r="L1503" i="1"/>
  <c r="L1504" i="1"/>
  <c r="L1505" i="1"/>
  <c r="N1505" i="1" s="1"/>
  <c r="L1506" i="1"/>
  <c r="N1506" i="1" s="1"/>
  <c r="L1507" i="1"/>
  <c r="L1508" i="1"/>
  <c r="L1509" i="1"/>
  <c r="N1509" i="1" s="1"/>
  <c r="L1510" i="1"/>
  <c r="N1510" i="1" s="1"/>
  <c r="O1510" i="1" s="1"/>
  <c r="R1510" i="1" s="1"/>
  <c r="L1511" i="1"/>
  <c r="L1512" i="1"/>
  <c r="L1513" i="1"/>
  <c r="N1513" i="1" s="1"/>
  <c r="L1514" i="1"/>
  <c r="N1514" i="1" s="1"/>
  <c r="L1515" i="1"/>
  <c r="L1516" i="1"/>
  <c r="L1517" i="1"/>
  <c r="N1517" i="1" s="1"/>
  <c r="L1518" i="1"/>
  <c r="N1518" i="1" s="1"/>
  <c r="L1519" i="1"/>
  <c r="L1520" i="1"/>
  <c r="L1521" i="1"/>
  <c r="N1521" i="1" s="1"/>
  <c r="L1522" i="1"/>
  <c r="N1522" i="1" s="1"/>
  <c r="L1523" i="1"/>
  <c r="L1524" i="1"/>
  <c r="L1525" i="1"/>
  <c r="N1525" i="1" s="1"/>
  <c r="L1526" i="1"/>
  <c r="N1526" i="1" s="1"/>
  <c r="O1526" i="1" s="1"/>
  <c r="R1526" i="1" s="1"/>
  <c r="L1527" i="1"/>
  <c r="L1528" i="1"/>
  <c r="L1529" i="1"/>
  <c r="N1529" i="1" s="1"/>
  <c r="L1530" i="1"/>
  <c r="N1530" i="1" s="1"/>
  <c r="L1531" i="1"/>
  <c r="L1532" i="1"/>
  <c r="L1533" i="1"/>
  <c r="N1533" i="1" s="1"/>
  <c r="L1534" i="1"/>
  <c r="N1534" i="1" s="1"/>
  <c r="L1535" i="1"/>
  <c r="L1536" i="1"/>
  <c r="L1537" i="1"/>
  <c r="N1537" i="1" s="1"/>
  <c r="L1538" i="1"/>
  <c r="N1538" i="1" s="1"/>
  <c r="L1539" i="1"/>
  <c r="L1540" i="1"/>
  <c r="L1541" i="1"/>
  <c r="N1541" i="1" s="1"/>
  <c r="L1542" i="1"/>
  <c r="N1542" i="1" s="1"/>
  <c r="O1542" i="1" s="1"/>
  <c r="R1542" i="1" s="1"/>
  <c r="L1543" i="1"/>
  <c r="L1544" i="1"/>
  <c r="L1545" i="1"/>
  <c r="N1545" i="1" s="1"/>
  <c r="L1546" i="1"/>
  <c r="N1546" i="1" s="1"/>
  <c r="L1547" i="1"/>
  <c r="L1548" i="1"/>
  <c r="N1548" i="1" s="1"/>
  <c r="L1549" i="1"/>
  <c r="N1549" i="1" s="1"/>
  <c r="L1550" i="1"/>
  <c r="N1550" i="1" s="1"/>
  <c r="L1551" i="1"/>
  <c r="L1552" i="1"/>
  <c r="L1553" i="1"/>
  <c r="N1553" i="1" s="1"/>
  <c r="L1554" i="1"/>
  <c r="N1554" i="1" s="1"/>
  <c r="L1555" i="1"/>
  <c r="L1556" i="1"/>
  <c r="L1557" i="1"/>
  <c r="N1557" i="1" s="1"/>
  <c r="L1558" i="1"/>
  <c r="N1558" i="1" s="1"/>
  <c r="O1558" i="1" s="1"/>
  <c r="R1558" i="1" s="1"/>
  <c r="L1559" i="1"/>
  <c r="L1560" i="1"/>
  <c r="L1561" i="1"/>
  <c r="N1561" i="1" s="1"/>
  <c r="L1562" i="1"/>
  <c r="N1562" i="1" s="1"/>
  <c r="L1563" i="1"/>
  <c r="L1564" i="1"/>
  <c r="N1564" i="1" s="1"/>
  <c r="L1565" i="1"/>
  <c r="N1565" i="1" s="1"/>
  <c r="L1566" i="1"/>
  <c r="N1566" i="1" s="1"/>
  <c r="L1567" i="1"/>
  <c r="L1568" i="1"/>
  <c r="L1569" i="1"/>
  <c r="N1569" i="1" s="1"/>
  <c r="L1570" i="1"/>
  <c r="N1570" i="1" s="1"/>
  <c r="L1571" i="1"/>
  <c r="L1572" i="1"/>
  <c r="L1573" i="1"/>
  <c r="N1573" i="1" s="1"/>
  <c r="L1574" i="1"/>
  <c r="N1574" i="1" s="1"/>
  <c r="O1574" i="1" s="1"/>
  <c r="R1574" i="1" s="1"/>
  <c r="L1575" i="1"/>
  <c r="L1576" i="1"/>
  <c r="L1577" i="1"/>
  <c r="N1577" i="1" s="1"/>
  <c r="L1578" i="1"/>
  <c r="N1578" i="1" s="1"/>
  <c r="L1579" i="1"/>
  <c r="L1580" i="1"/>
  <c r="L1581" i="1"/>
  <c r="N1581" i="1" s="1"/>
  <c r="L1582" i="1"/>
  <c r="N1582" i="1" s="1"/>
  <c r="L1583" i="1"/>
  <c r="L1584" i="1"/>
  <c r="L1585" i="1"/>
  <c r="N1585" i="1" s="1"/>
  <c r="L1586" i="1"/>
  <c r="N1586" i="1" s="1"/>
  <c r="L1587" i="1"/>
  <c r="L1588" i="1"/>
  <c r="L1589" i="1"/>
  <c r="N1589" i="1" s="1"/>
  <c r="L1590" i="1"/>
  <c r="N1590" i="1" s="1"/>
  <c r="O1590" i="1" s="1"/>
  <c r="R1590" i="1" s="1"/>
  <c r="L1591" i="1"/>
  <c r="L1592" i="1"/>
  <c r="L1593" i="1"/>
  <c r="N1593" i="1" s="1"/>
  <c r="L1594" i="1"/>
  <c r="N1594" i="1" s="1"/>
  <c r="L1595" i="1"/>
  <c r="L1596" i="1"/>
  <c r="L1597" i="1"/>
  <c r="N1597" i="1" s="1"/>
  <c r="L1598" i="1"/>
  <c r="N1598" i="1" s="1"/>
  <c r="L1599" i="1"/>
  <c r="L1600" i="1"/>
  <c r="N1600" i="1" s="1"/>
  <c r="L1601" i="1"/>
  <c r="N1601" i="1" s="1"/>
  <c r="L1602" i="1"/>
  <c r="N1602" i="1" s="1"/>
  <c r="L1603" i="1"/>
  <c r="L1604" i="1"/>
  <c r="N1604" i="1" s="1"/>
  <c r="L1605" i="1"/>
  <c r="N1605" i="1" s="1"/>
  <c r="L1606" i="1"/>
  <c r="N1606" i="1" s="1"/>
  <c r="L1607" i="1"/>
  <c r="L1608" i="1"/>
  <c r="L1609" i="1"/>
  <c r="N1609" i="1" s="1"/>
  <c r="L1610" i="1"/>
  <c r="N1610" i="1" s="1"/>
  <c r="L1611" i="1"/>
  <c r="L1612" i="1"/>
  <c r="L1613" i="1"/>
  <c r="N1613" i="1" s="1"/>
  <c r="L1614" i="1"/>
  <c r="N1614" i="1" s="1"/>
  <c r="L1615" i="1"/>
  <c r="L1616" i="1"/>
  <c r="N1616" i="1" s="1"/>
  <c r="L1617" i="1"/>
  <c r="N1617" i="1" s="1"/>
  <c r="L1618" i="1"/>
  <c r="N1618" i="1" s="1"/>
  <c r="L1619" i="1"/>
  <c r="L1620" i="1"/>
  <c r="N1620" i="1" s="1"/>
  <c r="L1621" i="1"/>
  <c r="N1621" i="1" s="1"/>
  <c r="L1622" i="1"/>
  <c r="L1623" i="1"/>
  <c r="L1624" i="1"/>
  <c r="L1625" i="1"/>
  <c r="N1625" i="1" s="1"/>
  <c r="L1626" i="1"/>
  <c r="N1626" i="1" s="1"/>
  <c r="L1627" i="1"/>
  <c r="L1628" i="1"/>
  <c r="L1629" i="1"/>
  <c r="N1629" i="1" s="1"/>
  <c r="L1630" i="1"/>
  <c r="N1630" i="1" s="1"/>
  <c r="L1631" i="1"/>
  <c r="L1632" i="1"/>
  <c r="N1632" i="1" s="1"/>
  <c r="L1633" i="1"/>
  <c r="N1633" i="1" s="1"/>
  <c r="L1634" i="1"/>
  <c r="N1634" i="1" s="1"/>
  <c r="L1635" i="1"/>
  <c r="L1636" i="1"/>
  <c r="N1636" i="1" s="1"/>
  <c r="L1637" i="1"/>
  <c r="N1637" i="1" s="1"/>
  <c r="L1638" i="1"/>
  <c r="L1639" i="1"/>
  <c r="L1640" i="1"/>
  <c r="L1641" i="1"/>
  <c r="N1641" i="1" s="1"/>
  <c r="L1642" i="1"/>
  <c r="N1642" i="1" s="1"/>
  <c r="L1643" i="1"/>
  <c r="L1644" i="1"/>
  <c r="L1645" i="1"/>
  <c r="N1645" i="1" s="1"/>
  <c r="L1646" i="1"/>
  <c r="N1646" i="1" s="1"/>
  <c r="L1647" i="1"/>
  <c r="L1648" i="1"/>
  <c r="N1648" i="1" s="1"/>
  <c r="L1649" i="1"/>
  <c r="N1649" i="1" s="1"/>
  <c r="L1650" i="1"/>
  <c r="N1650" i="1" s="1"/>
  <c r="L1651" i="1"/>
  <c r="L1652" i="1"/>
  <c r="N1652" i="1" s="1"/>
  <c r="L1653" i="1"/>
  <c r="N1653" i="1" s="1"/>
  <c r="L1654" i="1"/>
  <c r="N1654" i="1" s="1"/>
  <c r="L1655" i="1"/>
  <c r="L1656" i="1"/>
  <c r="L1657" i="1"/>
  <c r="N1657" i="1" s="1"/>
  <c r="L1658" i="1"/>
  <c r="N1658" i="1" s="1"/>
  <c r="L1659" i="1"/>
  <c r="L1660" i="1"/>
  <c r="L1661" i="1"/>
  <c r="N1661" i="1" s="1"/>
  <c r="L1662" i="1"/>
  <c r="N1662" i="1" s="1"/>
  <c r="L1663" i="1"/>
  <c r="L1664" i="1"/>
  <c r="N1664" i="1" s="1"/>
  <c r="L1665" i="1"/>
  <c r="N1665" i="1" s="1"/>
  <c r="L1666" i="1"/>
  <c r="N1666" i="1" s="1"/>
  <c r="L1667" i="1"/>
  <c r="L1668" i="1"/>
  <c r="N1668" i="1" s="1"/>
  <c r="L1669" i="1"/>
  <c r="N1669" i="1" s="1"/>
  <c r="L1670" i="1"/>
  <c r="N1670" i="1" s="1"/>
  <c r="L1671" i="1"/>
  <c r="L1672" i="1"/>
  <c r="L1673" i="1"/>
  <c r="N1673" i="1" s="1"/>
  <c r="L1674" i="1"/>
  <c r="N1674" i="1" s="1"/>
  <c r="L1675" i="1"/>
  <c r="L1676" i="1"/>
  <c r="L1677" i="1"/>
  <c r="N1677" i="1" s="1"/>
  <c r="L1678" i="1"/>
  <c r="N1678" i="1" s="1"/>
  <c r="L1679" i="1"/>
  <c r="L1680" i="1"/>
  <c r="N1680" i="1" s="1"/>
  <c r="L1681" i="1"/>
  <c r="N1681" i="1" s="1"/>
  <c r="L1682" i="1"/>
  <c r="N1682" i="1" s="1"/>
  <c r="L1683" i="1"/>
  <c r="N1683" i="1" s="1"/>
  <c r="L1684" i="1"/>
  <c r="L1685" i="1"/>
  <c r="N1685" i="1" s="1"/>
  <c r="L1686" i="1"/>
  <c r="L1687" i="1"/>
  <c r="N1687" i="1" s="1"/>
  <c r="L1688" i="1"/>
  <c r="N1688" i="1" s="1"/>
  <c r="L1689" i="1"/>
  <c r="N1689" i="1" s="1"/>
  <c r="L1690" i="1"/>
  <c r="N1690" i="1" s="1"/>
  <c r="L1691" i="1"/>
  <c r="N1691" i="1" s="1"/>
  <c r="L1692" i="1"/>
  <c r="L1693" i="1"/>
  <c r="N1693" i="1" s="1"/>
  <c r="L1694" i="1"/>
  <c r="N1694" i="1" s="1"/>
  <c r="L1695" i="1"/>
  <c r="N1695" i="1" s="1"/>
  <c r="L1696" i="1"/>
  <c r="N1696" i="1" s="1"/>
  <c r="L1697" i="1"/>
  <c r="N1697" i="1" s="1"/>
  <c r="L1698" i="1"/>
  <c r="N1698" i="1" s="1"/>
  <c r="L1699" i="1"/>
  <c r="N1699" i="1" s="1"/>
  <c r="L1700" i="1"/>
  <c r="L1701" i="1"/>
  <c r="N1701" i="1" s="1"/>
  <c r="L1702" i="1"/>
  <c r="N1702" i="1" s="1"/>
  <c r="L1703" i="1"/>
  <c r="N1703" i="1" s="1"/>
  <c r="L1704" i="1"/>
  <c r="N1704" i="1" s="1"/>
  <c r="L1705" i="1"/>
  <c r="N1705" i="1" s="1"/>
  <c r="L1706" i="1"/>
  <c r="N1706" i="1" s="1"/>
  <c r="L1707" i="1"/>
  <c r="N1707" i="1" s="1"/>
  <c r="L1708" i="1"/>
  <c r="L1709" i="1"/>
  <c r="N1709" i="1" s="1"/>
  <c r="L1710" i="1"/>
  <c r="N1710" i="1" s="1"/>
  <c r="L1711" i="1"/>
  <c r="N1711" i="1" s="1"/>
  <c r="L1712" i="1"/>
  <c r="N1712" i="1" s="1"/>
  <c r="L1713" i="1"/>
  <c r="N1713" i="1" s="1"/>
  <c r="L1714" i="1"/>
  <c r="N1714" i="1" s="1"/>
  <c r="L1715" i="1"/>
  <c r="N1715" i="1" s="1"/>
  <c r="L1716" i="1"/>
  <c r="L1717" i="1"/>
  <c r="N1717" i="1" s="1"/>
  <c r="L1718" i="1"/>
  <c r="L1719" i="1"/>
  <c r="N1719" i="1" s="1"/>
  <c r="L1720" i="1"/>
  <c r="N1720" i="1" s="1"/>
  <c r="L1721" i="1"/>
  <c r="N1721" i="1" s="1"/>
  <c r="L1722" i="1"/>
  <c r="N1722" i="1" s="1"/>
  <c r="L1723" i="1"/>
  <c r="N1723" i="1" s="1"/>
  <c r="L1724" i="1"/>
  <c r="L1725" i="1"/>
  <c r="N1725" i="1" s="1"/>
  <c r="L1726" i="1"/>
  <c r="N1726" i="1" s="1"/>
  <c r="L1727" i="1"/>
  <c r="N1727" i="1" s="1"/>
  <c r="L1728" i="1"/>
  <c r="N1728" i="1" s="1"/>
  <c r="L1729" i="1"/>
  <c r="N1729" i="1" s="1"/>
  <c r="L1730" i="1"/>
  <c r="N1730" i="1" s="1"/>
  <c r="L1731" i="1"/>
  <c r="N1731" i="1" s="1"/>
  <c r="L1732" i="1"/>
  <c r="L1733" i="1"/>
  <c r="N1733" i="1" s="1"/>
  <c r="L1734" i="1"/>
  <c r="N1734" i="1" s="1"/>
  <c r="L1735" i="1"/>
  <c r="N1735" i="1" s="1"/>
  <c r="L1736" i="1"/>
  <c r="N1736" i="1" s="1"/>
  <c r="L1737" i="1"/>
  <c r="N1737" i="1" s="1"/>
  <c r="L1738" i="1"/>
  <c r="N1738" i="1" s="1"/>
  <c r="L1739" i="1"/>
  <c r="N1739" i="1" s="1"/>
  <c r="L1740" i="1"/>
  <c r="L1741" i="1"/>
  <c r="N1741" i="1" s="1"/>
  <c r="L1742" i="1"/>
  <c r="N1742" i="1" s="1"/>
  <c r="L1743" i="1"/>
  <c r="N1743" i="1" s="1"/>
  <c r="L1744" i="1"/>
  <c r="N1744" i="1" s="1"/>
  <c r="L1745" i="1"/>
  <c r="N1745" i="1" s="1"/>
  <c r="L1746" i="1"/>
  <c r="N1746" i="1" s="1"/>
  <c r="L1747" i="1"/>
  <c r="N1747" i="1" s="1"/>
  <c r="L1748" i="1"/>
  <c r="L1749" i="1"/>
  <c r="N1749" i="1" s="1"/>
  <c r="L1750" i="1"/>
  <c r="L1751" i="1"/>
  <c r="N1751" i="1" s="1"/>
  <c r="L1752" i="1"/>
  <c r="N1752" i="1" s="1"/>
  <c r="L1753" i="1"/>
  <c r="N1753" i="1" s="1"/>
  <c r="L1754" i="1"/>
  <c r="N1754" i="1" s="1"/>
  <c r="L1755" i="1"/>
  <c r="N1755" i="1" s="1"/>
  <c r="L1756" i="1"/>
  <c r="L1757" i="1"/>
  <c r="N1757" i="1" s="1"/>
  <c r="L1758" i="1"/>
  <c r="N1758" i="1" s="1"/>
  <c r="L1759" i="1"/>
  <c r="N1759" i="1" s="1"/>
  <c r="L1760" i="1"/>
  <c r="N1760" i="1" s="1"/>
  <c r="L1761" i="1"/>
  <c r="N1761" i="1" s="1"/>
  <c r="L1762" i="1"/>
  <c r="N1762" i="1" s="1"/>
  <c r="L1763" i="1"/>
  <c r="N1763" i="1" s="1"/>
  <c r="L1764" i="1"/>
  <c r="L1765" i="1"/>
  <c r="N1765" i="1" s="1"/>
  <c r="L1766" i="1"/>
  <c r="L1767" i="1"/>
  <c r="N1767" i="1" s="1"/>
  <c r="L1768" i="1"/>
  <c r="N1768" i="1" s="1"/>
  <c r="L1769" i="1"/>
  <c r="N1769" i="1" s="1"/>
  <c r="L1770" i="1"/>
  <c r="N1770" i="1" s="1"/>
  <c r="L1771" i="1"/>
  <c r="N1771" i="1" s="1"/>
  <c r="L1772" i="1"/>
  <c r="L1773" i="1"/>
  <c r="N1773" i="1" s="1"/>
  <c r="L1774" i="1"/>
  <c r="N1774" i="1" s="1"/>
  <c r="L1775" i="1"/>
  <c r="N1775" i="1" s="1"/>
  <c r="L1776" i="1"/>
  <c r="N1776" i="1" s="1"/>
  <c r="L1777" i="1"/>
  <c r="N1777" i="1" s="1"/>
  <c r="L1778" i="1"/>
  <c r="N1778" i="1" s="1"/>
  <c r="L1779" i="1"/>
  <c r="N1779" i="1" s="1"/>
  <c r="L1780" i="1"/>
  <c r="L1781" i="1"/>
  <c r="N1781" i="1" s="1"/>
  <c r="L1782" i="1"/>
  <c r="N1782" i="1" s="1"/>
  <c r="L1783" i="1"/>
  <c r="N1783" i="1" s="1"/>
  <c r="L1784" i="1"/>
  <c r="N1784" i="1" s="1"/>
  <c r="L1785" i="1"/>
  <c r="N1785" i="1" s="1"/>
  <c r="L1786" i="1"/>
  <c r="N1786" i="1" s="1"/>
  <c r="L1787" i="1"/>
  <c r="N1787" i="1" s="1"/>
  <c r="L1788" i="1"/>
  <c r="L1789" i="1"/>
  <c r="N1789" i="1" s="1"/>
  <c r="L1790" i="1"/>
  <c r="N1790" i="1" s="1"/>
  <c r="L1791" i="1"/>
  <c r="N1791" i="1" s="1"/>
  <c r="L1792" i="1"/>
  <c r="N1792" i="1" s="1"/>
  <c r="L1793" i="1"/>
  <c r="N1793" i="1" s="1"/>
  <c r="L1794" i="1"/>
  <c r="N1794" i="1" s="1"/>
  <c r="L1795" i="1"/>
  <c r="N1795" i="1" s="1"/>
  <c r="L1796" i="1"/>
  <c r="L1797" i="1"/>
  <c r="N1797" i="1" s="1"/>
  <c r="L1798" i="1"/>
  <c r="N1798" i="1" s="1"/>
  <c r="L1799" i="1"/>
  <c r="N1799" i="1" s="1"/>
  <c r="L1800" i="1"/>
  <c r="N1800" i="1" s="1"/>
  <c r="L1801" i="1"/>
  <c r="N1801" i="1" s="1"/>
  <c r="L1802" i="1"/>
  <c r="N1802" i="1" s="1"/>
  <c r="L1803" i="1"/>
  <c r="N1803" i="1" s="1"/>
  <c r="L1804" i="1"/>
  <c r="L1805" i="1"/>
  <c r="N1805" i="1" s="1"/>
  <c r="L1806" i="1"/>
  <c r="N1806" i="1" s="1"/>
  <c r="L1807" i="1"/>
  <c r="N1807" i="1" s="1"/>
  <c r="L1808" i="1"/>
  <c r="N1808" i="1" s="1"/>
  <c r="L1809" i="1"/>
  <c r="N1809" i="1" s="1"/>
  <c r="L1810" i="1"/>
  <c r="N1810" i="1" s="1"/>
  <c r="L1811" i="1"/>
  <c r="N1811" i="1" s="1"/>
  <c r="L1812" i="1"/>
  <c r="L1813" i="1"/>
  <c r="N1813" i="1" s="1"/>
  <c r="L1814" i="1"/>
  <c r="L1815" i="1"/>
  <c r="N1815" i="1" s="1"/>
  <c r="L1816" i="1"/>
  <c r="N1816" i="1" s="1"/>
  <c r="L1817" i="1"/>
  <c r="N1817" i="1" s="1"/>
  <c r="L1818" i="1"/>
  <c r="N1818" i="1" s="1"/>
  <c r="L1819" i="1"/>
  <c r="N1819" i="1" s="1"/>
  <c r="L1820" i="1"/>
  <c r="L1821" i="1"/>
  <c r="N1821" i="1" s="1"/>
  <c r="L1822" i="1"/>
  <c r="N1822" i="1" s="1"/>
  <c r="L1823" i="1"/>
  <c r="N1823" i="1" s="1"/>
  <c r="L1824" i="1"/>
  <c r="N1824" i="1" s="1"/>
  <c r="L1825" i="1"/>
  <c r="N1825" i="1" s="1"/>
  <c r="L1826" i="1"/>
  <c r="N1826" i="1" s="1"/>
  <c r="L1827" i="1"/>
  <c r="N1827" i="1" s="1"/>
  <c r="L1828" i="1"/>
  <c r="L1829" i="1"/>
  <c r="N1829" i="1" s="1"/>
  <c r="L1830" i="1"/>
  <c r="N1830" i="1" s="1"/>
  <c r="L1831" i="1"/>
  <c r="N1831" i="1" s="1"/>
  <c r="L1832" i="1"/>
  <c r="N1832" i="1" s="1"/>
  <c r="L1833" i="1"/>
  <c r="N1833" i="1" s="1"/>
  <c r="L1834" i="1"/>
  <c r="N1834" i="1" s="1"/>
  <c r="L1835" i="1"/>
  <c r="N1835" i="1" s="1"/>
  <c r="L1836" i="1"/>
  <c r="L1837" i="1"/>
  <c r="N1837" i="1" s="1"/>
  <c r="L1838" i="1"/>
  <c r="N1838" i="1" s="1"/>
  <c r="L1839" i="1"/>
  <c r="N1839" i="1" s="1"/>
  <c r="L1840" i="1"/>
  <c r="N1840" i="1" s="1"/>
  <c r="L1841" i="1"/>
  <c r="N1841" i="1" s="1"/>
  <c r="L1842" i="1"/>
  <c r="N1842" i="1" s="1"/>
  <c r="L1843" i="1"/>
  <c r="N1843" i="1" s="1"/>
  <c r="L1844" i="1"/>
  <c r="L1845" i="1"/>
  <c r="N1845" i="1" s="1"/>
  <c r="L1846" i="1"/>
  <c r="L1847" i="1"/>
  <c r="N1847" i="1" s="1"/>
  <c r="L1848" i="1"/>
  <c r="N1848" i="1" s="1"/>
  <c r="L1849" i="1"/>
  <c r="N1849" i="1" s="1"/>
  <c r="L1850" i="1"/>
  <c r="N1850" i="1" s="1"/>
  <c r="L1851" i="1"/>
  <c r="N1851" i="1" s="1"/>
  <c r="L1852" i="1"/>
  <c r="L1853" i="1"/>
  <c r="N1853" i="1" s="1"/>
  <c r="L1854" i="1"/>
  <c r="N1854" i="1" s="1"/>
  <c r="L1855" i="1"/>
  <c r="N1855" i="1" s="1"/>
  <c r="L1856" i="1"/>
  <c r="N1856" i="1" s="1"/>
  <c r="L1857" i="1"/>
  <c r="N1857" i="1" s="1"/>
  <c r="L1858" i="1"/>
  <c r="N1858" i="1" s="1"/>
  <c r="L1859" i="1"/>
  <c r="N1859" i="1" s="1"/>
  <c r="L1860" i="1"/>
  <c r="L1861" i="1"/>
  <c r="N1861" i="1" s="1"/>
  <c r="L1862" i="1"/>
  <c r="N1862" i="1" s="1"/>
  <c r="L1863" i="1"/>
  <c r="N1863" i="1" s="1"/>
  <c r="L1864" i="1"/>
  <c r="N1864" i="1" s="1"/>
  <c r="L1865" i="1"/>
  <c r="N1865" i="1" s="1"/>
  <c r="L1866" i="1"/>
  <c r="N1866" i="1" s="1"/>
  <c r="L1867" i="1"/>
  <c r="N1867" i="1" s="1"/>
  <c r="L1868" i="1"/>
  <c r="L1869" i="1"/>
  <c r="N1869" i="1" s="1"/>
  <c r="L1870" i="1"/>
  <c r="N1870" i="1" s="1"/>
  <c r="L1871" i="1"/>
  <c r="N1871" i="1" s="1"/>
  <c r="L1872" i="1"/>
  <c r="N1872" i="1" s="1"/>
  <c r="L1873" i="1"/>
  <c r="N1873" i="1" s="1"/>
  <c r="L1874" i="1"/>
  <c r="N1874" i="1" s="1"/>
  <c r="L1875" i="1"/>
  <c r="N1875" i="1" s="1"/>
  <c r="L1876" i="1"/>
  <c r="L1877" i="1"/>
  <c r="N1877" i="1" s="1"/>
  <c r="L1878" i="1"/>
  <c r="L1879" i="1"/>
  <c r="N1879" i="1" s="1"/>
  <c r="L1880" i="1"/>
  <c r="N1880" i="1" s="1"/>
  <c r="L1881" i="1"/>
  <c r="N1881" i="1" s="1"/>
  <c r="L1882" i="1"/>
  <c r="N1882" i="1" s="1"/>
  <c r="L1883" i="1"/>
  <c r="N1883" i="1" s="1"/>
  <c r="L1884" i="1"/>
  <c r="L1885" i="1"/>
  <c r="N1885" i="1" s="1"/>
  <c r="L1886" i="1"/>
  <c r="N1886" i="1" s="1"/>
  <c r="L1887" i="1"/>
  <c r="N1887" i="1" s="1"/>
  <c r="L1888" i="1"/>
  <c r="N1888" i="1" s="1"/>
  <c r="L1889" i="1"/>
  <c r="N1889" i="1" s="1"/>
  <c r="L1890" i="1"/>
  <c r="N1890" i="1" s="1"/>
  <c r="L1891" i="1"/>
  <c r="N1891" i="1" s="1"/>
  <c r="L1892" i="1"/>
  <c r="L1893" i="1"/>
  <c r="N1893" i="1" s="1"/>
  <c r="L1894" i="1"/>
  <c r="L1895" i="1"/>
  <c r="N1895" i="1" s="1"/>
  <c r="L1896" i="1"/>
  <c r="N1896" i="1" s="1"/>
  <c r="L1897" i="1"/>
  <c r="N1897" i="1" s="1"/>
  <c r="L1898" i="1"/>
  <c r="N1898" i="1" s="1"/>
  <c r="L1899" i="1"/>
  <c r="N1899" i="1" s="1"/>
  <c r="L1900" i="1"/>
  <c r="L1901" i="1"/>
  <c r="N1901" i="1" s="1"/>
  <c r="L1902" i="1"/>
  <c r="N1902" i="1" s="1"/>
  <c r="L1903" i="1"/>
  <c r="N1903" i="1" s="1"/>
  <c r="L1904" i="1"/>
  <c r="N1904" i="1" s="1"/>
  <c r="L1905" i="1"/>
  <c r="N1905" i="1" s="1"/>
  <c r="L1906" i="1"/>
  <c r="N1906" i="1" s="1"/>
  <c r="L1907" i="1"/>
  <c r="N1907" i="1" s="1"/>
  <c r="L1908" i="1"/>
  <c r="L1909" i="1"/>
  <c r="N1909" i="1" s="1"/>
  <c r="L1910" i="1"/>
  <c r="N1910" i="1" s="1"/>
  <c r="L1911" i="1"/>
  <c r="N1911" i="1" s="1"/>
  <c r="L1912" i="1"/>
  <c r="N1912" i="1" s="1"/>
  <c r="L1913" i="1"/>
  <c r="N1913" i="1" s="1"/>
  <c r="L1914" i="1"/>
  <c r="N1914" i="1" s="1"/>
  <c r="L1915" i="1"/>
  <c r="N1915" i="1" s="1"/>
  <c r="L1916" i="1"/>
  <c r="L1917" i="1"/>
  <c r="N1917" i="1" s="1"/>
  <c r="L1918" i="1"/>
  <c r="N1918" i="1" s="1"/>
  <c r="L1919" i="1"/>
  <c r="N1919" i="1" s="1"/>
  <c r="L1920" i="1"/>
  <c r="N1920" i="1" s="1"/>
  <c r="L1921" i="1"/>
  <c r="N1921" i="1" s="1"/>
  <c r="L1922" i="1"/>
  <c r="N1922" i="1" s="1"/>
  <c r="L1923" i="1"/>
  <c r="N1923" i="1" s="1"/>
  <c r="L1924" i="1"/>
  <c r="N1924" i="1" s="1"/>
  <c r="L1925" i="1"/>
  <c r="N1925" i="1" s="1"/>
  <c r="L1926" i="1"/>
  <c r="N1926" i="1" s="1"/>
  <c r="L1927" i="1"/>
  <c r="N1927" i="1" s="1"/>
  <c r="L1928" i="1"/>
  <c r="N1928" i="1" s="1"/>
  <c r="L1929" i="1"/>
  <c r="N1929" i="1" s="1"/>
  <c r="L1930" i="1"/>
  <c r="N1930" i="1" s="1"/>
  <c r="L1931" i="1"/>
  <c r="N1931" i="1" s="1"/>
  <c r="L1932" i="1"/>
  <c r="L1933" i="1"/>
  <c r="N1933" i="1" s="1"/>
  <c r="L1934" i="1"/>
  <c r="N1934" i="1" s="1"/>
  <c r="L1935" i="1"/>
  <c r="N1935" i="1" s="1"/>
  <c r="L1936" i="1"/>
  <c r="N1936" i="1" s="1"/>
  <c r="L1937" i="1"/>
  <c r="N1937" i="1" s="1"/>
  <c r="L1938" i="1"/>
  <c r="N1938" i="1" s="1"/>
  <c r="L1939" i="1"/>
  <c r="N1939" i="1" s="1"/>
  <c r="L1940" i="1"/>
  <c r="N1940" i="1" s="1"/>
  <c r="L1941" i="1"/>
  <c r="N1941" i="1" s="1"/>
  <c r="L1942" i="1"/>
  <c r="L1943" i="1"/>
  <c r="N1943" i="1" s="1"/>
  <c r="L1944" i="1"/>
  <c r="N1944" i="1" s="1"/>
  <c r="L1945" i="1"/>
  <c r="N1945" i="1" s="1"/>
  <c r="L1946" i="1"/>
  <c r="N1946" i="1" s="1"/>
  <c r="L1947" i="1"/>
  <c r="N1947" i="1" s="1"/>
  <c r="L1948" i="1"/>
  <c r="L1949" i="1"/>
  <c r="N1949" i="1" s="1"/>
  <c r="L1950" i="1"/>
  <c r="N1950" i="1" s="1"/>
  <c r="L1951" i="1"/>
  <c r="N1951" i="1" s="1"/>
  <c r="L1952" i="1"/>
  <c r="N1952" i="1" s="1"/>
  <c r="L1953" i="1"/>
  <c r="N1953" i="1" s="1"/>
  <c r="L1954" i="1"/>
  <c r="N1954" i="1" s="1"/>
  <c r="L1955" i="1"/>
  <c r="N1955" i="1" s="1"/>
  <c r="L1956" i="1"/>
  <c r="N1956" i="1" s="1"/>
  <c r="L1957" i="1"/>
  <c r="N1957" i="1" s="1"/>
  <c r="L1958" i="1"/>
  <c r="N1958" i="1" s="1"/>
  <c r="L1959" i="1"/>
  <c r="N1959" i="1" s="1"/>
  <c r="L1960" i="1"/>
  <c r="N1960" i="1" s="1"/>
  <c r="L1961" i="1"/>
  <c r="N1961" i="1" s="1"/>
  <c r="L1962" i="1"/>
  <c r="N1962" i="1" s="1"/>
  <c r="L1963" i="1"/>
  <c r="N1963" i="1" s="1"/>
  <c r="L1964" i="1"/>
  <c r="L1965" i="1"/>
  <c r="N1965" i="1" s="1"/>
  <c r="L1966" i="1"/>
  <c r="N1966" i="1" s="1"/>
  <c r="L1967" i="1"/>
  <c r="N1967" i="1" s="1"/>
  <c r="L1968" i="1"/>
  <c r="N1968" i="1" s="1"/>
  <c r="L1969" i="1"/>
  <c r="N1969" i="1" s="1"/>
  <c r="L1970" i="1"/>
  <c r="N1970" i="1" s="1"/>
  <c r="L1971" i="1"/>
  <c r="N1971" i="1" s="1"/>
  <c r="L1972" i="1"/>
  <c r="N1972" i="1" s="1"/>
  <c r="L1973" i="1"/>
  <c r="N1973" i="1" s="1"/>
  <c r="L1974" i="1"/>
  <c r="L1975" i="1"/>
  <c r="N1975" i="1" s="1"/>
  <c r="L1976" i="1"/>
  <c r="N1976" i="1" s="1"/>
  <c r="L1977" i="1"/>
  <c r="N1977" i="1" s="1"/>
  <c r="L1978" i="1"/>
  <c r="N1978" i="1" s="1"/>
  <c r="L1979" i="1"/>
  <c r="N1979" i="1" s="1"/>
  <c r="L1980" i="1"/>
  <c r="L1981" i="1"/>
  <c r="N1981" i="1" s="1"/>
  <c r="L1982" i="1"/>
  <c r="N1982" i="1" s="1"/>
  <c r="L1983" i="1"/>
  <c r="N1983" i="1" s="1"/>
  <c r="L1984" i="1"/>
  <c r="N1984" i="1" s="1"/>
  <c r="L1985" i="1"/>
  <c r="N1985" i="1" s="1"/>
  <c r="L1986" i="1"/>
  <c r="N1986" i="1" s="1"/>
  <c r="L1987" i="1"/>
  <c r="N1987" i="1" s="1"/>
  <c r="L1988" i="1"/>
  <c r="N1988" i="1" s="1"/>
  <c r="L1989" i="1"/>
  <c r="N1989" i="1" s="1"/>
  <c r="L1990" i="1"/>
  <c r="N1990" i="1" s="1"/>
  <c r="L1991" i="1"/>
  <c r="N1991" i="1" s="1"/>
  <c r="L1992" i="1"/>
  <c r="N1992" i="1" s="1"/>
  <c r="L1993" i="1"/>
  <c r="N1993" i="1" s="1"/>
  <c r="L1994" i="1"/>
  <c r="N1994" i="1" s="1"/>
  <c r="L1995" i="1"/>
  <c r="N1995" i="1" s="1"/>
  <c r="L1996" i="1"/>
  <c r="L1997" i="1"/>
  <c r="N1997" i="1" s="1"/>
  <c r="L1998" i="1"/>
  <c r="N1998" i="1" s="1"/>
  <c r="L1999" i="1"/>
  <c r="N1999" i="1" s="1"/>
  <c r="L2000" i="1"/>
  <c r="N2000" i="1" s="1"/>
  <c r="L2001" i="1"/>
  <c r="N2001" i="1" s="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R448" i="1" l="1"/>
  <c r="O1557" i="1"/>
  <c r="R1557" i="1" s="1"/>
  <c r="O1358" i="1"/>
  <c r="R1358" i="1" s="1"/>
  <c r="O1213" i="1"/>
  <c r="R1213" i="1" s="1"/>
  <c r="O794" i="1"/>
  <c r="R794" i="1" s="1"/>
  <c r="O1578" i="1"/>
  <c r="R1578" i="1" s="1"/>
  <c r="O1505" i="1"/>
  <c r="R1505" i="1" s="1"/>
  <c r="O1341" i="1"/>
  <c r="R1341" i="1" s="1"/>
  <c r="O1197" i="1"/>
  <c r="R1197" i="1" s="1"/>
  <c r="O619" i="1"/>
  <c r="R619" i="1" s="1"/>
  <c r="O1988" i="1"/>
  <c r="R1988" i="1" s="1"/>
  <c r="O1430" i="1"/>
  <c r="R1430" i="1" s="1"/>
  <c r="O1285" i="1"/>
  <c r="R1285" i="1" s="1"/>
  <c r="O1141" i="1"/>
  <c r="R1141" i="1" s="1"/>
  <c r="O253" i="1"/>
  <c r="R253" i="1" s="1"/>
  <c r="N1099" i="1"/>
  <c r="O1099" i="1" s="1"/>
  <c r="R1099" i="1" s="1"/>
  <c r="N891" i="1"/>
  <c r="O891" i="1"/>
  <c r="R891" i="1" s="1"/>
  <c r="N843" i="1"/>
  <c r="O843" i="1" s="1"/>
  <c r="R843" i="1" s="1"/>
  <c r="N747" i="1"/>
  <c r="O747" i="1" s="1"/>
  <c r="R747" i="1" s="1"/>
  <c r="O1118" i="1"/>
  <c r="R1118" i="1" s="1"/>
  <c r="O257" i="1"/>
  <c r="R257" i="1" s="1"/>
  <c r="O1924" i="1"/>
  <c r="R1924" i="1" s="1"/>
  <c r="O1537" i="1"/>
  <c r="R1537" i="1" s="1"/>
  <c r="O1466" i="1"/>
  <c r="R1466" i="1" s="1"/>
  <c r="O1397" i="1"/>
  <c r="R1397" i="1" s="1"/>
  <c r="O1325" i="1"/>
  <c r="R1325" i="1" s="1"/>
  <c r="O1246" i="1"/>
  <c r="R1246" i="1" s="1"/>
  <c r="O1174" i="1"/>
  <c r="R1174" i="1" s="1"/>
  <c r="O714" i="1"/>
  <c r="R714" i="1" s="1"/>
  <c r="O1482" i="1"/>
  <c r="R1482" i="1" s="1"/>
  <c r="O938" i="1"/>
  <c r="R938" i="1" s="1"/>
  <c r="O1594" i="1"/>
  <c r="R1594" i="1" s="1"/>
  <c r="O1521" i="1"/>
  <c r="R1521" i="1" s="1"/>
  <c r="O1450" i="1"/>
  <c r="R1450" i="1" s="1"/>
  <c r="O1374" i="1"/>
  <c r="R1374" i="1" s="1"/>
  <c r="O1302" i="1"/>
  <c r="R1302" i="1" s="1"/>
  <c r="O1230" i="1"/>
  <c r="R1230" i="1" s="1"/>
  <c r="O1157" i="1"/>
  <c r="R1157" i="1" s="1"/>
  <c r="O1050" i="1"/>
  <c r="R1050" i="1" s="1"/>
  <c r="O666" i="1"/>
  <c r="R666" i="1" s="1"/>
  <c r="N1996" i="1"/>
  <c r="O1996" i="1" s="1"/>
  <c r="R1996" i="1" s="1"/>
  <c r="N1980" i="1"/>
  <c r="O1980" i="1" s="1"/>
  <c r="R1980" i="1" s="1"/>
  <c r="N1932" i="1"/>
  <c r="O1932" i="1" s="1"/>
  <c r="R1932" i="1" s="1"/>
  <c r="N1916" i="1"/>
  <c r="O1916" i="1"/>
  <c r="R1916" i="1" s="1"/>
  <c r="N1892" i="1"/>
  <c r="O1892" i="1" s="1"/>
  <c r="R1892" i="1" s="1"/>
  <c r="N1884" i="1"/>
  <c r="O1884" i="1" s="1"/>
  <c r="R1884" i="1" s="1"/>
  <c r="N1860" i="1"/>
  <c r="O1860" i="1" s="1"/>
  <c r="R1860" i="1" s="1"/>
  <c r="N1852" i="1"/>
  <c r="O1852" i="1" s="1"/>
  <c r="R1852" i="1" s="1"/>
  <c r="N1828" i="1"/>
  <c r="O1828" i="1" s="1"/>
  <c r="R1828" i="1" s="1"/>
  <c r="N1812" i="1"/>
  <c r="O1812" i="1" s="1"/>
  <c r="R1812" i="1" s="1"/>
  <c r="N1796" i="1"/>
  <c r="O1796" i="1"/>
  <c r="R1796" i="1" s="1"/>
  <c r="N1780" i="1"/>
  <c r="O1780" i="1" s="1"/>
  <c r="R1780" i="1" s="1"/>
  <c r="N1764" i="1"/>
  <c r="O1764" i="1" s="1"/>
  <c r="R1764" i="1" s="1"/>
  <c r="N1740" i="1"/>
  <c r="O1740" i="1"/>
  <c r="R1740" i="1" s="1"/>
  <c r="N1724" i="1"/>
  <c r="O1724" i="1" s="1"/>
  <c r="R1724" i="1" s="1"/>
  <c r="N1700" i="1"/>
  <c r="O1700" i="1" s="1"/>
  <c r="R1700" i="1" s="1"/>
  <c r="N1692" i="1"/>
  <c r="O1692" i="1" s="1"/>
  <c r="R1692" i="1" s="1"/>
  <c r="N1672" i="1"/>
  <c r="O1672" i="1" s="1"/>
  <c r="R1672" i="1" s="1"/>
  <c r="N1656" i="1"/>
  <c r="O1656" i="1" s="1"/>
  <c r="R1656" i="1" s="1"/>
  <c r="N1640" i="1"/>
  <c r="O1640" i="1" s="1"/>
  <c r="R1640" i="1" s="1"/>
  <c r="N1624" i="1"/>
  <c r="O1624" i="1" s="1"/>
  <c r="R1624" i="1" s="1"/>
  <c r="N1608" i="1"/>
  <c r="O1608" i="1"/>
  <c r="R1608" i="1" s="1"/>
  <c r="N1516" i="1"/>
  <c r="O1516" i="1" s="1"/>
  <c r="R1516" i="1" s="1"/>
  <c r="N544" i="1"/>
  <c r="O544" i="1" s="1"/>
  <c r="R544" i="1" s="1"/>
  <c r="N416" i="1"/>
  <c r="O416" i="1" s="1"/>
  <c r="R416" i="1" s="1"/>
  <c r="O1972" i="1"/>
  <c r="R1972" i="1" s="1"/>
  <c r="O1956" i="1"/>
  <c r="R1956" i="1" s="1"/>
  <c r="N1964" i="1"/>
  <c r="O1964" i="1" s="1"/>
  <c r="R1964" i="1" s="1"/>
  <c r="N1948" i="1"/>
  <c r="O1948" i="1" s="1"/>
  <c r="R1948" i="1" s="1"/>
  <c r="N1908" i="1"/>
  <c r="O1908" i="1" s="1"/>
  <c r="R1908" i="1" s="1"/>
  <c r="N1900" i="1"/>
  <c r="O1900" i="1"/>
  <c r="R1900" i="1" s="1"/>
  <c r="N1876" i="1"/>
  <c r="O1876" i="1"/>
  <c r="R1876" i="1" s="1"/>
  <c r="N1868" i="1"/>
  <c r="O1868" i="1"/>
  <c r="R1868" i="1" s="1"/>
  <c r="N1844" i="1"/>
  <c r="O1844" i="1"/>
  <c r="R1844" i="1" s="1"/>
  <c r="N1836" i="1"/>
  <c r="O1836" i="1"/>
  <c r="R1836" i="1" s="1"/>
  <c r="N1820" i="1"/>
  <c r="O1820" i="1"/>
  <c r="R1820" i="1" s="1"/>
  <c r="N1804" i="1"/>
  <c r="O1804" i="1"/>
  <c r="R1804" i="1" s="1"/>
  <c r="N1788" i="1"/>
  <c r="O1788" i="1" s="1"/>
  <c r="R1788" i="1" s="1"/>
  <c r="N1772" i="1"/>
  <c r="O1772" i="1" s="1"/>
  <c r="R1772" i="1" s="1"/>
  <c r="N1756" i="1"/>
  <c r="O1756" i="1" s="1"/>
  <c r="R1756" i="1" s="1"/>
  <c r="N1748" i="1"/>
  <c r="O1748" i="1"/>
  <c r="R1748" i="1" s="1"/>
  <c r="N1732" i="1"/>
  <c r="O1732" i="1"/>
  <c r="R1732" i="1" s="1"/>
  <c r="N1716" i="1"/>
  <c r="O1716" i="1"/>
  <c r="R1716" i="1" s="1"/>
  <c r="N1708" i="1"/>
  <c r="O1708" i="1"/>
  <c r="R1708" i="1" s="1"/>
  <c r="N1684" i="1"/>
  <c r="O1684" i="1"/>
  <c r="R1684" i="1" s="1"/>
  <c r="N1676" i="1"/>
  <c r="O1676" i="1" s="1"/>
  <c r="R1676" i="1" s="1"/>
  <c r="N1660" i="1"/>
  <c r="O1660" i="1" s="1"/>
  <c r="R1660" i="1" s="1"/>
  <c r="N1644" i="1"/>
  <c r="O1644" i="1" s="1"/>
  <c r="R1644" i="1" s="1"/>
  <c r="N1628" i="1"/>
  <c r="O1628" i="1"/>
  <c r="R1628" i="1" s="1"/>
  <c r="N1612" i="1"/>
  <c r="O1612" i="1" s="1"/>
  <c r="R1612" i="1" s="1"/>
  <c r="N1596" i="1"/>
  <c r="O1596" i="1" s="1"/>
  <c r="R1596" i="1" s="1"/>
  <c r="N1580" i="1"/>
  <c r="O1580" i="1" s="1"/>
  <c r="R1580" i="1" s="1"/>
  <c r="N1532" i="1"/>
  <c r="O1532" i="1"/>
  <c r="R1532" i="1" s="1"/>
  <c r="N1468" i="1"/>
  <c r="O1468" i="1" s="1"/>
  <c r="R1468" i="1" s="1"/>
  <c r="N1452" i="1"/>
  <c r="O1452" i="1" s="1"/>
  <c r="R1452" i="1" s="1"/>
  <c r="O512" i="1"/>
  <c r="R512" i="1" s="1"/>
  <c r="N384" i="1"/>
  <c r="O384" i="1" s="1"/>
  <c r="R384" i="1" s="1"/>
  <c r="O1940" i="1"/>
  <c r="R1940" i="1" s="1"/>
  <c r="O1999" i="1"/>
  <c r="R1999" i="1" s="1"/>
  <c r="O1983" i="1"/>
  <c r="R1983" i="1" s="1"/>
  <c r="O1967" i="1"/>
  <c r="R1967" i="1" s="1"/>
  <c r="O1951" i="1"/>
  <c r="R1951" i="1" s="1"/>
  <c r="O1935" i="1"/>
  <c r="R1935" i="1" s="1"/>
  <c r="O1919" i="1"/>
  <c r="R1919" i="1" s="1"/>
  <c r="O1903" i="1"/>
  <c r="R1903" i="1" s="1"/>
  <c r="O1887" i="1"/>
  <c r="R1887" i="1" s="1"/>
  <c r="O1871" i="1"/>
  <c r="R1871" i="1" s="1"/>
  <c r="O1855" i="1"/>
  <c r="R1855" i="1" s="1"/>
  <c r="O1839" i="1"/>
  <c r="R1839" i="1" s="1"/>
  <c r="O1823" i="1"/>
  <c r="R1823" i="1" s="1"/>
  <c r="O1807" i="1"/>
  <c r="R1807" i="1" s="1"/>
  <c r="O1791" i="1"/>
  <c r="R1791" i="1" s="1"/>
  <c r="O1775" i="1"/>
  <c r="R1775" i="1" s="1"/>
  <c r="O1759" i="1"/>
  <c r="R1759" i="1" s="1"/>
  <c r="O1743" i="1"/>
  <c r="R1743" i="1" s="1"/>
  <c r="O1727" i="1"/>
  <c r="R1727" i="1" s="1"/>
  <c r="O1711" i="1"/>
  <c r="R1711" i="1" s="1"/>
  <c r="O1695" i="1"/>
  <c r="R1695" i="1" s="1"/>
  <c r="O1589" i="1"/>
  <c r="R1589" i="1" s="1"/>
  <c r="O1573" i="1"/>
  <c r="R1573" i="1" s="1"/>
  <c r="O1553" i="1"/>
  <c r="R1553" i="1" s="1"/>
  <c r="O1498" i="1"/>
  <c r="R1498" i="1" s="1"/>
  <c r="O1477" i="1"/>
  <c r="R1477" i="1" s="1"/>
  <c r="O1461" i="1"/>
  <c r="R1461" i="1" s="1"/>
  <c r="O1445" i="1"/>
  <c r="R1445" i="1" s="1"/>
  <c r="O1429" i="1"/>
  <c r="R1429" i="1" s="1"/>
  <c r="O1406" i="1"/>
  <c r="R1406" i="1" s="1"/>
  <c r="O1390" i="1"/>
  <c r="R1390" i="1" s="1"/>
  <c r="O1373" i="1"/>
  <c r="R1373" i="1" s="1"/>
  <c r="O1357" i="1"/>
  <c r="R1357" i="1" s="1"/>
  <c r="O1334" i="1"/>
  <c r="R1334" i="1" s="1"/>
  <c r="O1317" i="1"/>
  <c r="R1317" i="1" s="1"/>
  <c r="O1301" i="1"/>
  <c r="R1301" i="1" s="1"/>
  <c r="O1278" i="1"/>
  <c r="R1278" i="1" s="1"/>
  <c r="O1262" i="1"/>
  <c r="R1262" i="1" s="1"/>
  <c r="O1245" i="1"/>
  <c r="R1245" i="1" s="1"/>
  <c r="O1229" i="1"/>
  <c r="R1229" i="1" s="1"/>
  <c r="O1206" i="1"/>
  <c r="R1206" i="1" s="1"/>
  <c r="O1189" i="1"/>
  <c r="R1189" i="1" s="1"/>
  <c r="O1173" i="1"/>
  <c r="R1173" i="1" s="1"/>
  <c r="O1150" i="1"/>
  <c r="R1150" i="1" s="1"/>
  <c r="O1134" i="1"/>
  <c r="R1134" i="1" s="1"/>
  <c r="O1117" i="1"/>
  <c r="R1117" i="1" s="1"/>
  <c r="O1098" i="1"/>
  <c r="R1098" i="1" s="1"/>
  <c r="O1035" i="1"/>
  <c r="R1035" i="1" s="1"/>
  <c r="O986" i="1"/>
  <c r="R986" i="1" s="1"/>
  <c r="O923" i="1"/>
  <c r="R923" i="1" s="1"/>
  <c r="O875" i="1"/>
  <c r="R875" i="1" s="1"/>
  <c r="O842" i="1"/>
  <c r="R842" i="1" s="1"/>
  <c r="O779" i="1"/>
  <c r="R779" i="1" s="1"/>
  <c r="O746" i="1"/>
  <c r="R746" i="1" s="1"/>
  <c r="O698" i="1"/>
  <c r="R698" i="1" s="1"/>
  <c r="O651" i="1"/>
  <c r="R651" i="1" s="1"/>
  <c r="O618" i="1"/>
  <c r="R618" i="1" s="1"/>
  <c r="O1958" i="1"/>
  <c r="R1958" i="1" s="1"/>
  <c r="O1910" i="1"/>
  <c r="R1910" i="1" s="1"/>
  <c r="O1830" i="1"/>
  <c r="R1830" i="1" s="1"/>
  <c r="O1782" i="1"/>
  <c r="R1782" i="1" s="1"/>
  <c r="O1702" i="1"/>
  <c r="R1702" i="1" s="1"/>
  <c r="O1654" i="1"/>
  <c r="R1654" i="1" s="1"/>
  <c r="N1894" i="1"/>
  <c r="O1894" i="1" s="1"/>
  <c r="R1894" i="1" s="1"/>
  <c r="N1766" i="1"/>
  <c r="O1766" i="1" s="1"/>
  <c r="R1766" i="1" s="1"/>
  <c r="N1638" i="1"/>
  <c r="O1638" i="1" s="1"/>
  <c r="R1638" i="1" s="1"/>
  <c r="O1585" i="1"/>
  <c r="R1585" i="1" s="1"/>
  <c r="O1569" i="1"/>
  <c r="R1569" i="1" s="1"/>
  <c r="O1546" i="1"/>
  <c r="R1546" i="1" s="1"/>
  <c r="O1530" i="1"/>
  <c r="R1530" i="1" s="1"/>
  <c r="O1514" i="1"/>
  <c r="R1514" i="1" s="1"/>
  <c r="O1493" i="1"/>
  <c r="R1493" i="1" s="1"/>
  <c r="O1473" i="1"/>
  <c r="R1473" i="1" s="1"/>
  <c r="O1457" i="1"/>
  <c r="R1457" i="1" s="1"/>
  <c r="O1438" i="1"/>
  <c r="R1438" i="1" s="1"/>
  <c r="O1422" i="1"/>
  <c r="R1422" i="1" s="1"/>
  <c r="O1405" i="1"/>
  <c r="R1405" i="1" s="1"/>
  <c r="O1389" i="1"/>
  <c r="R1389" i="1" s="1"/>
  <c r="O1366" i="1"/>
  <c r="R1366" i="1" s="1"/>
  <c r="O1349" i="1"/>
  <c r="R1349" i="1" s="1"/>
  <c r="O1333" i="1"/>
  <c r="R1333" i="1" s="1"/>
  <c r="O1310" i="1"/>
  <c r="R1310" i="1" s="1"/>
  <c r="O1294" i="1"/>
  <c r="R1294" i="1" s="1"/>
  <c r="O1277" i="1"/>
  <c r="R1277" i="1" s="1"/>
  <c r="O1261" i="1"/>
  <c r="R1261" i="1" s="1"/>
  <c r="O1238" i="1"/>
  <c r="R1238" i="1" s="1"/>
  <c r="O1221" i="1"/>
  <c r="R1221" i="1" s="1"/>
  <c r="O1205" i="1"/>
  <c r="R1205" i="1" s="1"/>
  <c r="O1182" i="1"/>
  <c r="R1182" i="1" s="1"/>
  <c r="O1166" i="1"/>
  <c r="R1166" i="1" s="1"/>
  <c r="O1149" i="1"/>
  <c r="R1149" i="1" s="1"/>
  <c r="O1133" i="1"/>
  <c r="R1133" i="1" s="1"/>
  <c r="O1110" i="1"/>
  <c r="R1110" i="1" s="1"/>
  <c r="O1067" i="1"/>
  <c r="R1067" i="1" s="1"/>
  <c r="O1034" i="1"/>
  <c r="R1034" i="1" s="1"/>
  <c r="O970" i="1"/>
  <c r="R970" i="1" s="1"/>
  <c r="O922" i="1"/>
  <c r="R922" i="1" s="1"/>
  <c r="O874" i="1"/>
  <c r="R874" i="1" s="1"/>
  <c r="O811" i="1"/>
  <c r="R811" i="1" s="1"/>
  <c r="O778" i="1"/>
  <c r="R778" i="1" s="1"/>
  <c r="O730" i="1"/>
  <c r="R730" i="1" s="1"/>
  <c r="O683" i="1"/>
  <c r="R683" i="1" s="1"/>
  <c r="O650" i="1"/>
  <c r="R650" i="1" s="1"/>
  <c r="O602" i="1"/>
  <c r="R602" i="1" s="1"/>
  <c r="N1974" i="1"/>
  <c r="O1974" i="1" s="1"/>
  <c r="R1974" i="1" s="1"/>
  <c r="N1846" i="1"/>
  <c r="O1846" i="1" s="1"/>
  <c r="R1846" i="1" s="1"/>
  <c r="N1718" i="1"/>
  <c r="O1718" i="1" s="1"/>
  <c r="R1718" i="1" s="1"/>
  <c r="O1991" i="1"/>
  <c r="R1991" i="1" s="1"/>
  <c r="O1975" i="1"/>
  <c r="R1975" i="1" s="1"/>
  <c r="O1959" i="1"/>
  <c r="R1959" i="1" s="1"/>
  <c r="O1943" i="1"/>
  <c r="R1943" i="1" s="1"/>
  <c r="O1927" i="1"/>
  <c r="R1927" i="1" s="1"/>
  <c r="O1911" i="1"/>
  <c r="R1911" i="1" s="1"/>
  <c r="O1895" i="1"/>
  <c r="R1895" i="1" s="1"/>
  <c r="O1879" i="1"/>
  <c r="R1879" i="1" s="1"/>
  <c r="O1863" i="1"/>
  <c r="R1863" i="1" s="1"/>
  <c r="O1847" i="1"/>
  <c r="R1847" i="1" s="1"/>
  <c r="O1831" i="1"/>
  <c r="R1831" i="1" s="1"/>
  <c r="O1815" i="1"/>
  <c r="R1815" i="1" s="1"/>
  <c r="O1799" i="1"/>
  <c r="R1799" i="1" s="1"/>
  <c r="O1783" i="1"/>
  <c r="R1783" i="1" s="1"/>
  <c r="O1767" i="1"/>
  <c r="R1767" i="1" s="1"/>
  <c r="O1751" i="1"/>
  <c r="R1751" i="1" s="1"/>
  <c r="O1735" i="1"/>
  <c r="R1735" i="1" s="1"/>
  <c r="O1719" i="1"/>
  <c r="R1719" i="1" s="1"/>
  <c r="O1703" i="1"/>
  <c r="R1703" i="1" s="1"/>
  <c r="O1687" i="1"/>
  <c r="R1687" i="1" s="1"/>
  <c r="O1562" i="1"/>
  <c r="R1562" i="1" s="1"/>
  <c r="O1541" i="1"/>
  <c r="R1541" i="1" s="1"/>
  <c r="O1525" i="1"/>
  <c r="R1525" i="1" s="1"/>
  <c r="O1509" i="1"/>
  <c r="R1509" i="1" s="1"/>
  <c r="O1489" i="1"/>
  <c r="R1489" i="1" s="1"/>
  <c r="O1437" i="1"/>
  <c r="R1437" i="1" s="1"/>
  <c r="O1421" i="1"/>
  <c r="R1421" i="1" s="1"/>
  <c r="O1398" i="1"/>
  <c r="R1398" i="1" s="1"/>
  <c r="O1381" i="1"/>
  <c r="R1381" i="1" s="1"/>
  <c r="O1365" i="1"/>
  <c r="R1365" i="1" s="1"/>
  <c r="O1342" i="1"/>
  <c r="R1342" i="1" s="1"/>
  <c r="O1326" i="1"/>
  <c r="R1326" i="1" s="1"/>
  <c r="O1309" i="1"/>
  <c r="R1309" i="1" s="1"/>
  <c r="O1293" i="1"/>
  <c r="R1293" i="1" s="1"/>
  <c r="O1270" i="1"/>
  <c r="R1270" i="1" s="1"/>
  <c r="O1253" i="1"/>
  <c r="R1253" i="1" s="1"/>
  <c r="O1237" i="1"/>
  <c r="R1237" i="1" s="1"/>
  <c r="O1214" i="1"/>
  <c r="R1214" i="1" s="1"/>
  <c r="O1198" i="1"/>
  <c r="R1198" i="1" s="1"/>
  <c r="O1181" i="1"/>
  <c r="R1181" i="1" s="1"/>
  <c r="O1165" i="1"/>
  <c r="R1165" i="1" s="1"/>
  <c r="O1142" i="1"/>
  <c r="R1142" i="1" s="1"/>
  <c r="O1125" i="1"/>
  <c r="R1125" i="1" s="1"/>
  <c r="O1109" i="1"/>
  <c r="R1109" i="1" s="1"/>
  <c r="O1066" i="1"/>
  <c r="R1066" i="1" s="1"/>
  <c r="O1002" i="1"/>
  <c r="R1002" i="1" s="1"/>
  <c r="O955" i="1"/>
  <c r="R955" i="1" s="1"/>
  <c r="O906" i="1"/>
  <c r="R906" i="1" s="1"/>
  <c r="O858" i="1"/>
  <c r="R858" i="1" s="1"/>
  <c r="O810" i="1"/>
  <c r="R810" i="1" s="1"/>
  <c r="O762" i="1"/>
  <c r="R762" i="1" s="1"/>
  <c r="O715" i="1"/>
  <c r="R715" i="1" s="1"/>
  <c r="O682" i="1"/>
  <c r="R682" i="1" s="1"/>
  <c r="O634" i="1"/>
  <c r="R634" i="1" s="1"/>
  <c r="O125" i="1"/>
  <c r="R125" i="1" s="1"/>
  <c r="N1592" i="1"/>
  <c r="O1592" i="1" s="1"/>
  <c r="R1592" i="1" s="1"/>
  <c r="N1588" i="1"/>
  <c r="O1588" i="1" s="1"/>
  <c r="R1588" i="1" s="1"/>
  <c r="N1584" i="1"/>
  <c r="O1584" i="1" s="1"/>
  <c r="R1584" i="1" s="1"/>
  <c r="N1576" i="1"/>
  <c r="O1576" i="1" s="1"/>
  <c r="R1576" i="1" s="1"/>
  <c r="N1572" i="1"/>
  <c r="O1572" i="1" s="1"/>
  <c r="R1572" i="1" s="1"/>
  <c r="N1568" i="1"/>
  <c r="O1568" i="1" s="1"/>
  <c r="R1568" i="1" s="1"/>
  <c r="N1560" i="1"/>
  <c r="O1560" i="1" s="1"/>
  <c r="R1560" i="1" s="1"/>
  <c r="N1556" i="1"/>
  <c r="O1556" i="1" s="1"/>
  <c r="R1556" i="1" s="1"/>
  <c r="N1552" i="1"/>
  <c r="O1552" i="1" s="1"/>
  <c r="R1552" i="1" s="1"/>
  <c r="N1544" i="1"/>
  <c r="O1544" i="1" s="1"/>
  <c r="R1544" i="1" s="1"/>
  <c r="N1540" i="1"/>
  <c r="O1540" i="1" s="1"/>
  <c r="R1540" i="1" s="1"/>
  <c r="N1536" i="1"/>
  <c r="O1536" i="1" s="1"/>
  <c r="R1536" i="1" s="1"/>
  <c r="N1528" i="1"/>
  <c r="O1528" i="1" s="1"/>
  <c r="R1528" i="1" s="1"/>
  <c r="N1524" i="1"/>
  <c r="O1524" i="1" s="1"/>
  <c r="R1524" i="1" s="1"/>
  <c r="N1520" i="1"/>
  <c r="O1520" i="1" s="1"/>
  <c r="R1520" i="1" s="1"/>
  <c r="N1512" i="1"/>
  <c r="O1512" i="1" s="1"/>
  <c r="R1512" i="1" s="1"/>
  <c r="N1508" i="1"/>
  <c r="O1508" i="1" s="1"/>
  <c r="R1508" i="1" s="1"/>
  <c r="N1504" i="1"/>
  <c r="O1504" i="1" s="1"/>
  <c r="R1504" i="1" s="1"/>
  <c r="N1496" i="1"/>
  <c r="O1496" i="1" s="1"/>
  <c r="R1496" i="1" s="1"/>
  <c r="N1492" i="1"/>
  <c r="O1492" i="1" s="1"/>
  <c r="R1492" i="1" s="1"/>
  <c r="N1488" i="1"/>
  <c r="O1488" i="1" s="1"/>
  <c r="R1488" i="1" s="1"/>
  <c r="N1480" i="1"/>
  <c r="O1480" i="1" s="1"/>
  <c r="R1480" i="1" s="1"/>
  <c r="N1476" i="1"/>
  <c r="O1476" i="1" s="1"/>
  <c r="R1476" i="1" s="1"/>
  <c r="N1472" i="1"/>
  <c r="O1472" i="1" s="1"/>
  <c r="R1472" i="1" s="1"/>
  <c r="N1464" i="1"/>
  <c r="O1464" i="1" s="1"/>
  <c r="R1464" i="1" s="1"/>
  <c r="N1460" i="1"/>
  <c r="O1460" i="1" s="1"/>
  <c r="R1460" i="1" s="1"/>
  <c r="N1456" i="1"/>
  <c r="O1456" i="1" s="1"/>
  <c r="R1456" i="1" s="1"/>
  <c r="N1448" i="1"/>
  <c r="O1448" i="1"/>
  <c r="R1448" i="1" s="1"/>
  <c r="N1444" i="1"/>
  <c r="O1444" i="1" s="1"/>
  <c r="R1444" i="1" s="1"/>
  <c r="N1440" i="1"/>
  <c r="O1440" i="1" s="1"/>
  <c r="R1440" i="1" s="1"/>
  <c r="N1436" i="1"/>
  <c r="O1436" i="1" s="1"/>
  <c r="R1436" i="1" s="1"/>
  <c r="N1432" i="1"/>
  <c r="O1432" i="1" s="1"/>
  <c r="R1432" i="1" s="1"/>
  <c r="N1428" i="1"/>
  <c r="O1428" i="1" s="1"/>
  <c r="R1428" i="1" s="1"/>
  <c r="N1424" i="1"/>
  <c r="O1424" i="1" s="1"/>
  <c r="R1424" i="1" s="1"/>
  <c r="N1420" i="1"/>
  <c r="O1420" i="1"/>
  <c r="R1420" i="1" s="1"/>
  <c r="N1416" i="1"/>
  <c r="O1416" i="1" s="1"/>
  <c r="R1416" i="1" s="1"/>
  <c r="N1412" i="1"/>
  <c r="O1412" i="1" s="1"/>
  <c r="R1412" i="1" s="1"/>
  <c r="N1408" i="1"/>
  <c r="O1408" i="1" s="1"/>
  <c r="R1408" i="1" s="1"/>
  <c r="N1404" i="1"/>
  <c r="O1404" i="1" s="1"/>
  <c r="R1404" i="1" s="1"/>
  <c r="N1400" i="1"/>
  <c r="O1400" i="1" s="1"/>
  <c r="R1400" i="1" s="1"/>
  <c r="N1396" i="1"/>
  <c r="O1396" i="1" s="1"/>
  <c r="R1396" i="1" s="1"/>
  <c r="N1392" i="1"/>
  <c r="O1392" i="1" s="1"/>
  <c r="R1392" i="1" s="1"/>
  <c r="N1388" i="1"/>
  <c r="O1388" i="1" s="1"/>
  <c r="R1388" i="1" s="1"/>
  <c r="N1384" i="1"/>
  <c r="O1384" i="1" s="1"/>
  <c r="R1384" i="1" s="1"/>
  <c r="N1380" i="1"/>
  <c r="O1380" i="1" s="1"/>
  <c r="R1380" i="1" s="1"/>
  <c r="N1376" i="1"/>
  <c r="O1376" i="1" s="1"/>
  <c r="R1376" i="1" s="1"/>
  <c r="N1372" i="1"/>
  <c r="O1372" i="1" s="1"/>
  <c r="R1372" i="1" s="1"/>
  <c r="N1368" i="1"/>
  <c r="O1368" i="1" s="1"/>
  <c r="R1368" i="1" s="1"/>
  <c r="N1364" i="1"/>
  <c r="O1364" i="1" s="1"/>
  <c r="R1364" i="1" s="1"/>
  <c r="N1360" i="1"/>
  <c r="O1360" i="1" s="1"/>
  <c r="R1360" i="1" s="1"/>
  <c r="N1356" i="1"/>
  <c r="O1356" i="1" s="1"/>
  <c r="R1356" i="1" s="1"/>
  <c r="N1352" i="1"/>
  <c r="O1352" i="1" s="1"/>
  <c r="R1352" i="1" s="1"/>
  <c r="N1348" i="1"/>
  <c r="O1348" i="1" s="1"/>
  <c r="R1348" i="1" s="1"/>
  <c r="N1344" i="1"/>
  <c r="O1344" i="1" s="1"/>
  <c r="R1344" i="1" s="1"/>
  <c r="N1340" i="1"/>
  <c r="O1340" i="1" s="1"/>
  <c r="R1340" i="1" s="1"/>
  <c r="N1336" i="1"/>
  <c r="O1336" i="1"/>
  <c r="R1336" i="1" s="1"/>
  <c r="N1332" i="1"/>
  <c r="O1332" i="1" s="1"/>
  <c r="R1332" i="1" s="1"/>
  <c r="N1328" i="1"/>
  <c r="O1328" i="1" s="1"/>
  <c r="R1328" i="1" s="1"/>
  <c r="N1324" i="1"/>
  <c r="O1324" i="1" s="1"/>
  <c r="R1324" i="1" s="1"/>
  <c r="N1320" i="1"/>
  <c r="O1320" i="1" s="1"/>
  <c r="R1320" i="1" s="1"/>
  <c r="N1316" i="1"/>
  <c r="O1316" i="1" s="1"/>
  <c r="R1316" i="1" s="1"/>
  <c r="N1312" i="1"/>
  <c r="O1312" i="1" s="1"/>
  <c r="R1312" i="1" s="1"/>
  <c r="N1308" i="1"/>
  <c r="O1308" i="1" s="1"/>
  <c r="R1308" i="1" s="1"/>
  <c r="N1304" i="1"/>
  <c r="O1304" i="1" s="1"/>
  <c r="R1304" i="1" s="1"/>
  <c r="N1300" i="1"/>
  <c r="O1300" i="1" s="1"/>
  <c r="R1300" i="1" s="1"/>
  <c r="N1296" i="1"/>
  <c r="O1296" i="1" s="1"/>
  <c r="R1296" i="1" s="1"/>
  <c r="N1292" i="1"/>
  <c r="O1292" i="1" s="1"/>
  <c r="R1292" i="1" s="1"/>
  <c r="N1288" i="1"/>
  <c r="O1288" i="1" s="1"/>
  <c r="R1288" i="1" s="1"/>
  <c r="N1284" i="1"/>
  <c r="O1284" i="1" s="1"/>
  <c r="R1284" i="1" s="1"/>
  <c r="N1280" i="1"/>
  <c r="O1280" i="1" s="1"/>
  <c r="R1280" i="1" s="1"/>
  <c r="N1276" i="1"/>
  <c r="O1276" i="1" s="1"/>
  <c r="R1276" i="1" s="1"/>
  <c r="N1272" i="1"/>
  <c r="O1272" i="1" s="1"/>
  <c r="R1272" i="1" s="1"/>
  <c r="N1268" i="1"/>
  <c r="O1268" i="1"/>
  <c r="R1268" i="1" s="1"/>
  <c r="N1264" i="1"/>
  <c r="O1264" i="1" s="1"/>
  <c r="R1264" i="1" s="1"/>
  <c r="N1260" i="1"/>
  <c r="O1260" i="1" s="1"/>
  <c r="R1260" i="1" s="1"/>
  <c r="N1256" i="1"/>
  <c r="O1256" i="1"/>
  <c r="R1256" i="1" s="1"/>
  <c r="N1252" i="1"/>
  <c r="O1252" i="1" s="1"/>
  <c r="R1252" i="1" s="1"/>
  <c r="N1248" i="1"/>
  <c r="O1248" i="1" s="1"/>
  <c r="R1248" i="1" s="1"/>
  <c r="N1244" i="1"/>
  <c r="O1244" i="1" s="1"/>
  <c r="R1244" i="1" s="1"/>
  <c r="N1240" i="1"/>
  <c r="O1240" i="1" s="1"/>
  <c r="R1240" i="1" s="1"/>
  <c r="N1236" i="1"/>
  <c r="O1236" i="1" s="1"/>
  <c r="R1236" i="1" s="1"/>
  <c r="N1232" i="1"/>
  <c r="O1232" i="1" s="1"/>
  <c r="R1232" i="1" s="1"/>
  <c r="N1228" i="1"/>
  <c r="O1228" i="1" s="1"/>
  <c r="R1228" i="1" s="1"/>
  <c r="N1224" i="1"/>
  <c r="O1224" i="1" s="1"/>
  <c r="R1224" i="1" s="1"/>
  <c r="N1220" i="1"/>
  <c r="O1220" i="1" s="1"/>
  <c r="R1220" i="1" s="1"/>
  <c r="N1216" i="1"/>
  <c r="O1216" i="1"/>
  <c r="R1216" i="1" s="1"/>
  <c r="N1212" i="1"/>
  <c r="O1212" i="1" s="1"/>
  <c r="R1212" i="1" s="1"/>
  <c r="N1208" i="1"/>
  <c r="O1208" i="1" s="1"/>
  <c r="R1208" i="1" s="1"/>
  <c r="N1204" i="1"/>
  <c r="O1204" i="1" s="1"/>
  <c r="R1204" i="1" s="1"/>
  <c r="N1200" i="1"/>
  <c r="O1200" i="1" s="1"/>
  <c r="R1200" i="1" s="1"/>
  <c r="N1196" i="1"/>
  <c r="O1196" i="1" s="1"/>
  <c r="R1196" i="1" s="1"/>
  <c r="N1192" i="1"/>
  <c r="O1192" i="1" s="1"/>
  <c r="R1192" i="1" s="1"/>
  <c r="N1188" i="1"/>
  <c r="O1188" i="1" s="1"/>
  <c r="R1188" i="1" s="1"/>
  <c r="N1184" i="1"/>
  <c r="O1184" i="1" s="1"/>
  <c r="R1184" i="1" s="1"/>
  <c r="N1180" i="1"/>
  <c r="O1180" i="1" s="1"/>
  <c r="R1180" i="1" s="1"/>
  <c r="N1176" i="1"/>
  <c r="O1176" i="1" s="1"/>
  <c r="R1176" i="1" s="1"/>
  <c r="N1172" i="1"/>
  <c r="O1172" i="1" s="1"/>
  <c r="R1172" i="1" s="1"/>
  <c r="N1168" i="1"/>
  <c r="O1168" i="1" s="1"/>
  <c r="R1168" i="1" s="1"/>
  <c r="N1164" i="1"/>
  <c r="O1164" i="1" s="1"/>
  <c r="R1164" i="1" s="1"/>
  <c r="N1160" i="1"/>
  <c r="O1160" i="1" s="1"/>
  <c r="R1160" i="1" s="1"/>
  <c r="N1156" i="1"/>
  <c r="O1156" i="1" s="1"/>
  <c r="R1156" i="1" s="1"/>
  <c r="N1152" i="1"/>
  <c r="O1152" i="1" s="1"/>
  <c r="R1152" i="1" s="1"/>
  <c r="N1148" i="1"/>
  <c r="O1148" i="1" s="1"/>
  <c r="R1148" i="1" s="1"/>
  <c r="N1144" i="1"/>
  <c r="O1144" i="1" s="1"/>
  <c r="R1144" i="1" s="1"/>
  <c r="N1140" i="1"/>
  <c r="O1140" i="1" s="1"/>
  <c r="R1140" i="1" s="1"/>
  <c r="N1136" i="1"/>
  <c r="O1136" i="1" s="1"/>
  <c r="R1136" i="1" s="1"/>
  <c r="N1132" i="1"/>
  <c r="O1132" i="1" s="1"/>
  <c r="R1132" i="1" s="1"/>
  <c r="N1128" i="1"/>
  <c r="O1128" i="1" s="1"/>
  <c r="R1128" i="1" s="1"/>
  <c r="N1124" i="1"/>
  <c r="O1124" i="1" s="1"/>
  <c r="R1124" i="1" s="1"/>
  <c r="N1120" i="1"/>
  <c r="O1120" i="1" s="1"/>
  <c r="R1120" i="1" s="1"/>
  <c r="N1116" i="1"/>
  <c r="O1116" i="1" s="1"/>
  <c r="R1116" i="1" s="1"/>
  <c r="N1112" i="1"/>
  <c r="O1112" i="1" s="1"/>
  <c r="R1112" i="1" s="1"/>
  <c r="N1108" i="1"/>
  <c r="O1108" i="1" s="1"/>
  <c r="R1108" i="1" s="1"/>
  <c r="N1104" i="1"/>
  <c r="O1104" i="1"/>
  <c r="R1104" i="1" s="1"/>
  <c r="N1100" i="1"/>
  <c r="O1100" i="1" s="1"/>
  <c r="R1100" i="1" s="1"/>
  <c r="N1096" i="1"/>
  <c r="O1096" i="1" s="1"/>
  <c r="R1096" i="1" s="1"/>
  <c r="N1092" i="1"/>
  <c r="O1092" i="1" s="1"/>
  <c r="R1092" i="1" s="1"/>
  <c r="N1088" i="1"/>
  <c r="O1088" i="1" s="1"/>
  <c r="R1088" i="1" s="1"/>
  <c r="N1084" i="1"/>
  <c r="O1084" i="1" s="1"/>
  <c r="R1084" i="1" s="1"/>
  <c r="N1080" i="1"/>
  <c r="O1080" i="1" s="1"/>
  <c r="R1080" i="1" s="1"/>
  <c r="N1076" i="1"/>
  <c r="O1076" i="1" s="1"/>
  <c r="R1076" i="1" s="1"/>
  <c r="N1072" i="1"/>
  <c r="O1072" i="1" s="1"/>
  <c r="R1072" i="1" s="1"/>
  <c r="N1068" i="1"/>
  <c r="O1068" i="1" s="1"/>
  <c r="R1068" i="1" s="1"/>
  <c r="N1064" i="1"/>
  <c r="O1064" i="1" s="1"/>
  <c r="R1064" i="1" s="1"/>
  <c r="N1060" i="1"/>
  <c r="O1060" i="1" s="1"/>
  <c r="R1060" i="1" s="1"/>
  <c r="N1056" i="1"/>
  <c r="O1056" i="1" s="1"/>
  <c r="R1056" i="1" s="1"/>
  <c r="N1052" i="1"/>
  <c r="O1052" i="1" s="1"/>
  <c r="R1052" i="1" s="1"/>
  <c r="N1048" i="1"/>
  <c r="O1048" i="1" s="1"/>
  <c r="R1048" i="1" s="1"/>
  <c r="N1044" i="1"/>
  <c r="O1044" i="1" s="1"/>
  <c r="R1044" i="1" s="1"/>
  <c r="N1040" i="1"/>
  <c r="O1040" i="1" s="1"/>
  <c r="R1040" i="1" s="1"/>
  <c r="N1036" i="1"/>
  <c r="O1036" i="1" s="1"/>
  <c r="R1036" i="1" s="1"/>
  <c r="N1032" i="1"/>
  <c r="O1032" i="1" s="1"/>
  <c r="R1032" i="1" s="1"/>
  <c r="N1028" i="1"/>
  <c r="O1028" i="1" s="1"/>
  <c r="R1028" i="1" s="1"/>
  <c r="N1024" i="1"/>
  <c r="O1024" i="1" s="1"/>
  <c r="R1024" i="1" s="1"/>
  <c r="N1020" i="1"/>
  <c r="O1020" i="1" s="1"/>
  <c r="R1020" i="1" s="1"/>
  <c r="N1016" i="1"/>
  <c r="O1016" i="1" s="1"/>
  <c r="R1016" i="1" s="1"/>
  <c r="N1012" i="1"/>
  <c r="O1012" i="1" s="1"/>
  <c r="R1012" i="1" s="1"/>
  <c r="N1008" i="1"/>
  <c r="O1008" i="1" s="1"/>
  <c r="R1008" i="1" s="1"/>
  <c r="N1004" i="1"/>
  <c r="O1004" i="1" s="1"/>
  <c r="R1004" i="1" s="1"/>
  <c r="N1000" i="1"/>
  <c r="O1000" i="1" s="1"/>
  <c r="R1000" i="1" s="1"/>
  <c r="N996" i="1"/>
  <c r="O996" i="1"/>
  <c r="R996" i="1" s="1"/>
  <c r="N992" i="1"/>
  <c r="O992" i="1" s="1"/>
  <c r="R992" i="1" s="1"/>
  <c r="N988" i="1"/>
  <c r="O988" i="1" s="1"/>
  <c r="R988" i="1" s="1"/>
  <c r="N984" i="1"/>
  <c r="O984" i="1"/>
  <c r="R984" i="1" s="1"/>
  <c r="N980" i="1"/>
  <c r="O980" i="1" s="1"/>
  <c r="R980" i="1" s="1"/>
  <c r="N976" i="1"/>
  <c r="O976" i="1" s="1"/>
  <c r="R976" i="1" s="1"/>
  <c r="N972" i="1"/>
  <c r="O972" i="1" s="1"/>
  <c r="R972" i="1" s="1"/>
  <c r="N968" i="1"/>
  <c r="O968" i="1" s="1"/>
  <c r="R968" i="1" s="1"/>
  <c r="N964" i="1"/>
  <c r="O964" i="1" s="1"/>
  <c r="R964" i="1" s="1"/>
  <c r="N960" i="1"/>
  <c r="O960" i="1" s="1"/>
  <c r="R960" i="1" s="1"/>
  <c r="N956" i="1"/>
  <c r="O956" i="1" s="1"/>
  <c r="R956" i="1" s="1"/>
  <c r="N952" i="1"/>
  <c r="O952" i="1" s="1"/>
  <c r="R952" i="1" s="1"/>
  <c r="N948" i="1"/>
  <c r="O948" i="1" s="1"/>
  <c r="R948" i="1" s="1"/>
  <c r="N944" i="1"/>
  <c r="O944" i="1" s="1"/>
  <c r="R944" i="1" s="1"/>
  <c r="N940" i="1"/>
  <c r="O940" i="1" s="1"/>
  <c r="R940" i="1" s="1"/>
  <c r="N936" i="1"/>
  <c r="O936" i="1" s="1"/>
  <c r="R936" i="1" s="1"/>
  <c r="N932" i="1"/>
  <c r="O932" i="1" s="1"/>
  <c r="R932" i="1" s="1"/>
  <c r="N928" i="1"/>
  <c r="O928" i="1" s="1"/>
  <c r="R928" i="1" s="1"/>
  <c r="N924" i="1"/>
  <c r="O924" i="1" s="1"/>
  <c r="R924" i="1" s="1"/>
  <c r="N920" i="1"/>
  <c r="O920" i="1" s="1"/>
  <c r="R920" i="1" s="1"/>
  <c r="N916" i="1"/>
  <c r="O916" i="1" s="1"/>
  <c r="R916" i="1" s="1"/>
  <c r="N912" i="1"/>
  <c r="O912" i="1" s="1"/>
  <c r="R912" i="1" s="1"/>
  <c r="N908" i="1"/>
  <c r="O908" i="1" s="1"/>
  <c r="R908" i="1" s="1"/>
  <c r="N904" i="1"/>
  <c r="O904" i="1" s="1"/>
  <c r="R904" i="1" s="1"/>
  <c r="N900" i="1"/>
  <c r="O900" i="1" s="1"/>
  <c r="R900" i="1" s="1"/>
  <c r="N896" i="1"/>
  <c r="O896" i="1" s="1"/>
  <c r="R896" i="1" s="1"/>
  <c r="N892" i="1"/>
  <c r="O892" i="1" s="1"/>
  <c r="R892" i="1" s="1"/>
  <c r="N888" i="1"/>
  <c r="O888" i="1" s="1"/>
  <c r="R888" i="1" s="1"/>
  <c r="N884" i="1"/>
  <c r="O884" i="1" s="1"/>
  <c r="R884" i="1" s="1"/>
  <c r="N880" i="1"/>
  <c r="O880" i="1" s="1"/>
  <c r="R880" i="1" s="1"/>
  <c r="N876" i="1"/>
  <c r="O876" i="1" s="1"/>
  <c r="R876" i="1" s="1"/>
  <c r="N872" i="1"/>
  <c r="O872" i="1" s="1"/>
  <c r="R872" i="1" s="1"/>
  <c r="N868" i="1"/>
  <c r="O868" i="1" s="1"/>
  <c r="R868" i="1" s="1"/>
  <c r="N864" i="1"/>
  <c r="O864" i="1" s="1"/>
  <c r="R864" i="1" s="1"/>
  <c r="N860" i="1"/>
  <c r="O860" i="1"/>
  <c r="R860" i="1" s="1"/>
  <c r="N856" i="1"/>
  <c r="O856" i="1" s="1"/>
  <c r="R856" i="1" s="1"/>
  <c r="N852" i="1"/>
  <c r="O852" i="1" s="1"/>
  <c r="R852" i="1" s="1"/>
  <c r="N848" i="1"/>
  <c r="O848" i="1" s="1"/>
  <c r="R848" i="1" s="1"/>
  <c r="N844" i="1"/>
  <c r="O844" i="1" s="1"/>
  <c r="R844" i="1" s="1"/>
  <c r="N840" i="1"/>
  <c r="O840" i="1" s="1"/>
  <c r="R840" i="1" s="1"/>
  <c r="N836" i="1"/>
  <c r="O836" i="1" s="1"/>
  <c r="R836" i="1" s="1"/>
  <c r="N832" i="1"/>
  <c r="O832" i="1"/>
  <c r="R832" i="1" s="1"/>
  <c r="N828" i="1"/>
  <c r="O828" i="1" s="1"/>
  <c r="R828" i="1" s="1"/>
  <c r="N824" i="1"/>
  <c r="O824" i="1" s="1"/>
  <c r="R824" i="1" s="1"/>
  <c r="N820" i="1"/>
  <c r="O820" i="1" s="1"/>
  <c r="R820" i="1" s="1"/>
  <c r="N816" i="1"/>
  <c r="O816" i="1" s="1"/>
  <c r="R816" i="1" s="1"/>
  <c r="N812" i="1"/>
  <c r="O812" i="1" s="1"/>
  <c r="R812" i="1" s="1"/>
  <c r="N808" i="1"/>
  <c r="O808" i="1" s="1"/>
  <c r="R808" i="1" s="1"/>
  <c r="N804" i="1"/>
  <c r="O804" i="1" s="1"/>
  <c r="R804" i="1" s="1"/>
  <c r="N800" i="1"/>
  <c r="O800" i="1" s="1"/>
  <c r="R800" i="1" s="1"/>
  <c r="N796" i="1"/>
  <c r="O796" i="1" s="1"/>
  <c r="R796" i="1" s="1"/>
  <c r="N792" i="1"/>
  <c r="O792" i="1" s="1"/>
  <c r="R792" i="1" s="1"/>
  <c r="N788" i="1"/>
  <c r="O788" i="1" s="1"/>
  <c r="R788" i="1" s="1"/>
  <c r="N784" i="1"/>
  <c r="O784" i="1" s="1"/>
  <c r="R784" i="1" s="1"/>
  <c r="N780" i="1"/>
  <c r="O780" i="1" s="1"/>
  <c r="R780" i="1" s="1"/>
  <c r="N776" i="1"/>
  <c r="O776" i="1" s="1"/>
  <c r="R776" i="1" s="1"/>
  <c r="N772" i="1"/>
  <c r="O772" i="1" s="1"/>
  <c r="R772" i="1" s="1"/>
  <c r="N768" i="1"/>
  <c r="O768" i="1" s="1"/>
  <c r="R768" i="1" s="1"/>
  <c r="N764" i="1"/>
  <c r="O764" i="1" s="1"/>
  <c r="R764" i="1" s="1"/>
  <c r="N760" i="1"/>
  <c r="O760" i="1" s="1"/>
  <c r="R760" i="1" s="1"/>
  <c r="N756" i="1"/>
  <c r="O756" i="1" s="1"/>
  <c r="R756" i="1" s="1"/>
  <c r="N752" i="1"/>
  <c r="O752" i="1" s="1"/>
  <c r="R752" i="1" s="1"/>
  <c r="N748" i="1"/>
  <c r="O748" i="1" s="1"/>
  <c r="R748" i="1" s="1"/>
  <c r="N744" i="1"/>
  <c r="O744" i="1" s="1"/>
  <c r="R744" i="1" s="1"/>
  <c r="N740" i="1"/>
  <c r="O740" i="1" s="1"/>
  <c r="R740" i="1" s="1"/>
  <c r="N736" i="1"/>
  <c r="O736" i="1" s="1"/>
  <c r="R736" i="1" s="1"/>
  <c r="N732" i="1"/>
  <c r="O732" i="1" s="1"/>
  <c r="R732" i="1" s="1"/>
  <c r="N728" i="1"/>
  <c r="O728" i="1" s="1"/>
  <c r="R728" i="1" s="1"/>
  <c r="N724" i="1"/>
  <c r="O724" i="1" s="1"/>
  <c r="R724" i="1" s="1"/>
  <c r="N720" i="1"/>
  <c r="O720" i="1" s="1"/>
  <c r="R720" i="1" s="1"/>
  <c r="N716" i="1"/>
  <c r="O716" i="1" s="1"/>
  <c r="R716" i="1" s="1"/>
  <c r="N712" i="1"/>
  <c r="O712" i="1" s="1"/>
  <c r="R712" i="1" s="1"/>
  <c r="N708" i="1"/>
  <c r="O708" i="1" s="1"/>
  <c r="R708" i="1" s="1"/>
  <c r="N704" i="1"/>
  <c r="O704" i="1"/>
  <c r="R704" i="1" s="1"/>
  <c r="N700" i="1"/>
  <c r="O700" i="1" s="1"/>
  <c r="R700" i="1" s="1"/>
  <c r="N696" i="1"/>
  <c r="O696" i="1" s="1"/>
  <c r="R696" i="1" s="1"/>
  <c r="N692" i="1"/>
  <c r="O692" i="1" s="1"/>
  <c r="R692" i="1" s="1"/>
  <c r="N688" i="1"/>
  <c r="O688" i="1" s="1"/>
  <c r="R688" i="1" s="1"/>
  <c r="N684" i="1"/>
  <c r="O684" i="1" s="1"/>
  <c r="R684" i="1" s="1"/>
  <c r="N680" i="1"/>
  <c r="O680" i="1" s="1"/>
  <c r="R680" i="1" s="1"/>
  <c r="N676" i="1"/>
  <c r="O676" i="1" s="1"/>
  <c r="R676" i="1" s="1"/>
  <c r="N672" i="1"/>
  <c r="O672" i="1" s="1"/>
  <c r="R672" i="1" s="1"/>
  <c r="N668" i="1"/>
  <c r="O668" i="1" s="1"/>
  <c r="R668" i="1" s="1"/>
  <c r="N664" i="1"/>
  <c r="O664" i="1" s="1"/>
  <c r="R664" i="1" s="1"/>
  <c r="N660" i="1"/>
  <c r="O660" i="1" s="1"/>
  <c r="R660" i="1" s="1"/>
  <c r="N656" i="1"/>
  <c r="O656" i="1" s="1"/>
  <c r="R656" i="1" s="1"/>
  <c r="N652" i="1"/>
  <c r="O652" i="1" s="1"/>
  <c r="R652" i="1" s="1"/>
  <c r="N648" i="1"/>
  <c r="O648" i="1" s="1"/>
  <c r="R648" i="1" s="1"/>
  <c r="N644" i="1"/>
  <c r="O644" i="1" s="1"/>
  <c r="R644" i="1" s="1"/>
  <c r="N640" i="1"/>
  <c r="O640" i="1"/>
  <c r="R640" i="1" s="1"/>
  <c r="N636" i="1"/>
  <c r="O636" i="1" s="1"/>
  <c r="R636" i="1" s="1"/>
  <c r="N632" i="1"/>
  <c r="O632" i="1" s="1"/>
  <c r="R632" i="1" s="1"/>
  <c r="N628" i="1"/>
  <c r="O628" i="1" s="1"/>
  <c r="R628" i="1" s="1"/>
  <c r="N624" i="1"/>
  <c r="O624" i="1" s="1"/>
  <c r="R624" i="1" s="1"/>
  <c r="N620" i="1"/>
  <c r="O620" i="1" s="1"/>
  <c r="R620" i="1" s="1"/>
  <c r="N616" i="1"/>
  <c r="O616" i="1" s="1"/>
  <c r="R616" i="1" s="1"/>
  <c r="N612" i="1"/>
  <c r="O612" i="1" s="1"/>
  <c r="R612" i="1" s="1"/>
  <c r="N608" i="1"/>
  <c r="O608" i="1" s="1"/>
  <c r="R608" i="1" s="1"/>
  <c r="N604" i="1"/>
  <c r="O604" i="1" s="1"/>
  <c r="R604" i="1" s="1"/>
  <c r="N600" i="1"/>
  <c r="O600" i="1" s="1"/>
  <c r="R600" i="1" s="1"/>
  <c r="N596" i="1"/>
  <c r="O596" i="1" s="1"/>
  <c r="R596" i="1" s="1"/>
  <c r="N592" i="1"/>
  <c r="O592" i="1" s="1"/>
  <c r="R592" i="1" s="1"/>
  <c r="N588" i="1"/>
  <c r="O588" i="1" s="1"/>
  <c r="R588" i="1" s="1"/>
  <c r="N584" i="1"/>
  <c r="O584" i="1" s="1"/>
  <c r="R584" i="1" s="1"/>
  <c r="N580" i="1"/>
  <c r="O580" i="1" s="1"/>
  <c r="R580" i="1" s="1"/>
  <c r="N572" i="1"/>
  <c r="O572" i="1" s="1"/>
  <c r="R572" i="1" s="1"/>
  <c r="N568" i="1"/>
  <c r="O568" i="1" s="1"/>
  <c r="R568" i="1" s="1"/>
  <c r="N564" i="1"/>
  <c r="O564" i="1" s="1"/>
  <c r="R564" i="1" s="1"/>
  <c r="N560" i="1"/>
  <c r="O560" i="1" s="1"/>
  <c r="R560" i="1" s="1"/>
  <c r="N556" i="1"/>
  <c r="O556" i="1" s="1"/>
  <c r="R556" i="1" s="1"/>
  <c r="N552" i="1"/>
  <c r="O552" i="1" s="1"/>
  <c r="R552" i="1" s="1"/>
  <c r="N548" i="1"/>
  <c r="O548" i="1" s="1"/>
  <c r="R548" i="1" s="1"/>
  <c r="N540" i="1"/>
  <c r="O540" i="1" s="1"/>
  <c r="R540" i="1" s="1"/>
  <c r="N536" i="1"/>
  <c r="O536" i="1" s="1"/>
  <c r="R536" i="1" s="1"/>
  <c r="N532" i="1"/>
  <c r="O532" i="1" s="1"/>
  <c r="R532" i="1" s="1"/>
  <c r="N528" i="1"/>
  <c r="O528" i="1" s="1"/>
  <c r="R528" i="1" s="1"/>
  <c r="N524" i="1"/>
  <c r="O524" i="1" s="1"/>
  <c r="R524" i="1" s="1"/>
  <c r="N520" i="1"/>
  <c r="O520" i="1"/>
  <c r="R520" i="1" s="1"/>
  <c r="N516" i="1"/>
  <c r="O516" i="1" s="1"/>
  <c r="R516" i="1" s="1"/>
  <c r="N508" i="1"/>
  <c r="O508" i="1" s="1"/>
  <c r="R508" i="1" s="1"/>
  <c r="N504" i="1"/>
  <c r="O504" i="1" s="1"/>
  <c r="R504" i="1" s="1"/>
  <c r="N500" i="1"/>
  <c r="O500" i="1" s="1"/>
  <c r="R500" i="1" s="1"/>
  <c r="N496" i="1"/>
  <c r="O496" i="1" s="1"/>
  <c r="R496" i="1" s="1"/>
  <c r="N492" i="1"/>
  <c r="O492" i="1" s="1"/>
  <c r="R492" i="1" s="1"/>
  <c r="N488" i="1"/>
  <c r="O488" i="1" s="1"/>
  <c r="R488" i="1" s="1"/>
  <c r="N484" i="1"/>
  <c r="O484" i="1" s="1"/>
  <c r="R484" i="1" s="1"/>
  <c r="N476" i="1"/>
  <c r="O476" i="1" s="1"/>
  <c r="R476" i="1" s="1"/>
  <c r="N472" i="1"/>
  <c r="O472" i="1"/>
  <c r="R472" i="1" s="1"/>
  <c r="N468" i="1"/>
  <c r="O468" i="1" s="1"/>
  <c r="R468" i="1" s="1"/>
  <c r="N464" i="1"/>
  <c r="O464" i="1" s="1"/>
  <c r="R464" i="1" s="1"/>
  <c r="N460" i="1"/>
  <c r="O460" i="1" s="1"/>
  <c r="R460" i="1" s="1"/>
  <c r="N456" i="1"/>
  <c r="O456" i="1" s="1"/>
  <c r="R456" i="1" s="1"/>
  <c r="N452" i="1"/>
  <c r="O452" i="1" s="1"/>
  <c r="R452" i="1" s="1"/>
  <c r="N444" i="1"/>
  <c r="O444" i="1" s="1"/>
  <c r="R444" i="1" s="1"/>
  <c r="N440" i="1"/>
  <c r="O440" i="1" s="1"/>
  <c r="R440" i="1" s="1"/>
  <c r="N436" i="1"/>
  <c r="O436" i="1" s="1"/>
  <c r="R436" i="1" s="1"/>
  <c r="N432" i="1"/>
  <c r="O432" i="1" s="1"/>
  <c r="R432" i="1" s="1"/>
  <c r="N428" i="1"/>
  <c r="O428" i="1" s="1"/>
  <c r="R428" i="1" s="1"/>
  <c r="N424" i="1"/>
  <c r="O424" i="1" s="1"/>
  <c r="R424" i="1" s="1"/>
  <c r="N420" i="1"/>
  <c r="O420" i="1" s="1"/>
  <c r="R420" i="1" s="1"/>
  <c r="N412" i="1"/>
  <c r="O412" i="1" s="1"/>
  <c r="R412" i="1" s="1"/>
  <c r="N408" i="1"/>
  <c r="O408" i="1" s="1"/>
  <c r="R408" i="1" s="1"/>
  <c r="N404" i="1"/>
  <c r="O404" i="1" s="1"/>
  <c r="R404" i="1" s="1"/>
  <c r="N400" i="1"/>
  <c r="O400" i="1" s="1"/>
  <c r="R400" i="1" s="1"/>
  <c r="N396" i="1"/>
  <c r="O396" i="1" s="1"/>
  <c r="R396" i="1" s="1"/>
  <c r="N392" i="1"/>
  <c r="O392" i="1" s="1"/>
  <c r="R392" i="1" s="1"/>
  <c r="N388" i="1"/>
  <c r="O388" i="1" s="1"/>
  <c r="R388" i="1" s="1"/>
  <c r="N380" i="1"/>
  <c r="O380" i="1" s="1"/>
  <c r="R380" i="1" s="1"/>
  <c r="N376" i="1"/>
  <c r="O376" i="1" s="1"/>
  <c r="R376" i="1" s="1"/>
  <c r="N372" i="1"/>
  <c r="O372" i="1" s="1"/>
  <c r="R372" i="1" s="1"/>
  <c r="N368" i="1"/>
  <c r="O368" i="1" s="1"/>
  <c r="R368" i="1" s="1"/>
  <c r="N364" i="1"/>
  <c r="O364" i="1" s="1"/>
  <c r="R364" i="1" s="1"/>
  <c r="N360" i="1"/>
  <c r="O360" i="1" s="1"/>
  <c r="R360" i="1" s="1"/>
  <c r="N356" i="1"/>
  <c r="O356" i="1" s="1"/>
  <c r="R356" i="1" s="1"/>
  <c r="N348" i="1"/>
  <c r="O348" i="1" s="1"/>
  <c r="R348" i="1" s="1"/>
  <c r="N344" i="1"/>
  <c r="O344" i="1" s="1"/>
  <c r="R344" i="1" s="1"/>
  <c r="N340" i="1"/>
  <c r="O340" i="1" s="1"/>
  <c r="R340" i="1" s="1"/>
  <c r="N336" i="1"/>
  <c r="O336" i="1" s="1"/>
  <c r="R336" i="1" s="1"/>
  <c r="N332" i="1"/>
  <c r="O332" i="1" s="1"/>
  <c r="R332" i="1" s="1"/>
  <c r="N328" i="1"/>
  <c r="O328" i="1" s="1"/>
  <c r="R328" i="1" s="1"/>
  <c r="N324" i="1"/>
  <c r="O324" i="1" s="1"/>
  <c r="R324" i="1" s="1"/>
  <c r="N320" i="1"/>
  <c r="O320" i="1" s="1"/>
  <c r="R320" i="1" s="1"/>
  <c r="N316" i="1"/>
  <c r="O316" i="1" s="1"/>
  <c r="R316" i="1" s="1"/>
  <c r="N312" i="1"/>
  <c r="O312" i="1" s="1"/>
  <c r="R312" i="1" s="1"/>
  <c r="N308" i="1"/>
  <c r="O308" i="1" s="1"/>
  <c r="R308" i="1" s="1"/>
  <c r="N304" i="1"/>
  <c r="O304" i="1" s="1"/>
  <c r="R304" i="1" s="1"/>
  <c r="N300" i="1"/>
  <c r="O300" i="1" s="1"/>
  <c r="R300" i="1" s="1"/>
  <c r="N296" i="1"/>
  <c r="O296" i="1" s="1"/>
  <c r="R296" i="1" s="1"/>
  <c r="N292" i="1"/>
  <c r="O292" i="1" s="1"/>
  <c r="R292" i="1" s="1"/>
  <c r="N288" i="1"/>
  <c r="O288" i="1" s="1"/>
  <c r="R288" i="1" s="1"/>
  <c r="N284" i="1"/>
  <c r="O284" i="1"/>
  <c r="R284" i="1" s="1"/>
  <c r="N280" i="1"/>
  <c r="O280" i="1" s="1"/>
  <c r="R280" i="1" s="1"/>
  <c r="N276" i="1"/>
  <c r="O276" i="1" s="1"/>
  <c r="R276" i="1" s="1"/>
  <c r="N272" i="1"/>
  <c r="O272" i="1" s="1"/>
  <c r="R272" i="1" s="1"/>
  <c r="N268" i="1"/>
  <c r="O268" i="1" s="1"/>
  <c r="R268" i="1" s="1"/>
  <c r="N264" i="1"/>
  <c r="O264" i="1" s="1"/>
  <c r="R264" i="1" s="1"/>
  <c r="N260" i="1"/>
  <c r="O260" i="1" s="1"/>
  <c r="R260" i="1" s="1"/>
  <c r="N256" i="1"/>
  <c r="O256" i="1" s="1"/>
  <c r="R256" i="1" s="1"/>
  <c r="N252" i="1"/>
  <c r="O252" i="1" s="1"/>
  <c r="R252" i="1" s="1"/>
  <c r="N248" i="1"/>
  <c r="O248" i="1" s="1"/>
  <c r="R248" i="1" s="1"/>
  <c r="N244" i="1"/>
  <c r="O244" i="1" s="1"/>
  <c r="R244" i="1" s="1"/>
  <c r="N240" i="1"/>
  <c r="O240" i="1" s="1"/>
  <c r="R240" i="1" s="1"/>
  <c r="N236" i="1"/>
  <c r="O236" i="1" s="1"/>
  <c r="R236" i="1" s="1"/>
  <c r="N232" i="1"/>
  <c r="O232" i="1" s="1"/>
  <c r="R232" i="1" s="1"/>
  <c r="N228" i="1"/>
  <c r="O228" i="1" s="1"/>
  <c r="R228" i="1" s="1"/>
  <c r="N224" i="1"/>
  <c r="O224" i="1" s="1"/>
  <c r="R224" i="1" s="1"/>
  <c r="N220" i="1"/>
  <c r="O220" i="1" s="1"/>
  <c r="R220" i="1" s="1"/>
  <c r="N216" i="1"/>
  <c r="O216" i="1" s="1"/>
  <c r="R216" i="1" s="1"/>
  <c r="N212" i="1"/>
  <c r="O212" i="1" s="1"/>
  <c r="R212" i="1" s="1"/>
  <c r="N208" i="1"/>
  <c r="O208" i="1" s="1"/>
  <c r="R208" i="1" s="1"/>
  <c r="N204" i="1"/>
  <c r="O204" i="1" s="1"/>
  <c r="R204" i="1" s="1"/>
  <c r="N200" i="1"/>
  <c r="O200" i="1" s="1"/>
  <c r="R200" i="1" s="1"/>
  <c r="N196" i="1"/>
  <c r="O196" i="1" s="1"/>
  <c r="R196" i="1" s="1"/>
  <c r="N192" i="1"/>
  <c r="O192" i="1"/>
  <c r="R192" i="1" s="1"/>
  <c r="N188" i="1"/>
  <c r="O188" i="1" s="1"/>
  <c r="R188" i="1" s="1"/>
  <c r="N184" i="1"/>
  <c r="O184" i="1" s="1"/>
  <c r="R184" i="1" s="1"/>
  <c r="N180" i="1"/>
  <c r="O180" i="1" s="1"/>
  <c r="R180" i="1" s="1"/>
  <c r="N176" i="1"/>
  <c r="O176" i="1" s="1"/>
  <c r="R176" i="1" s="1"/>
  <c r="N172" i="1"/>
  <c r="O172" i="1" s="1"/>
  <c r="R172" i="1" s="1"/>
  <c r="N168" i="1"/>
  <c r="O168" i="1" s="1"/>
  <c r="R168" i="1" s="1"/>
  <c r="N164" i="1"/>
  <c r="O164" i="1" s="1"/>
  <c r="R164" i="1" s="1"/>
  <c r="N160" i="1"/>
  <c r="O160" i="1" s="1"/>
  <c r="R160" i="1" s="1"/>
  <c r="N156" i="1"/>
  <c r="O156" i="1" s="1"/>
  <c r="R156" i="1" s="1"/>
  <c r="N152" i="1"/>
  <c r="O152" i="1" s="1"/>
  <c r="R152" i="1" s="1"/>
  <c r="N148" i="1"/>
  <c r="O148" i="1"/>
  <c r="R148" i="1" s="1"/>
  <c r="N144" i="1"/>
  <c r="O144" i="1" s="1"/>
  <c r="R144" i="1" s="1"/>
  <c r="N140" i="1"/>
  <c r="O140" i="1" s="1"/>
  <c r="R140" i="1" s="1"/>
  <c r="N136" i="1"/>
  <c r="O136" i="1" s="1"/>
  <c r="R136" i="1" s="1"/>
  <c r="N132" i="1"/>
  <c r="O132" i="1" s="1"/>
  <c r="R132" i="1" s="1"/>
  <c r="N128" i="1"/>
  <c r="O128" i="1" s="1"/>
  <c r="R128" i="1" s="1"/>
  <c r="N124" i="1"/>
  <c r="O124" i="1" s="1"/>
  <c r="R124" i="1" s="1"/>
  <c r="N120" i="1"/>
  <c r="O120" i="1" s="1"/>
  <c r="R120" i="1" s="1"/>
  <c r="N116" i="1"/>
  <c r="O116" i="1" s="1"/>
  <c r="R116" i="1" s="1"/>
  <c r="N112" i="1"/>
  <c r="O112" i="1" s="1"/>
  <c r="R112" i="1" s="1"/>
  <c r="N108" i="1"/>
  <c r="O108" i="1"/>
  <c r="R108" i="1" s="1"/>
  <c r="N104" i="1"/>
  <c r="O104" i="1" s="1"/>
  <c r="R104" i="1" s="1"/>
  <c r="N100" i="1"/>
  <c r="O100" i="1" s="1"/>
  <c r="R100" i="1" s="1"/>
  <c r="N96" i="1"/>
  <c r="O96" i="1"/>
  <c r="R96" i="1" s="1"/>
  <c r="N92" i="1"/>
  <c r="O92" i="1" s="1"/>
  <c r="R92" i="1" s="1"/>
  <c r="N88" i="1"/>
  <c r="O88" i="1" s="1"/>
  <c r="R88" i="1" s="1"/>
  <c r="N84" i="1"/>
  <c r="O84" i="1"/>
  <c r="R84" i="1" s="1"/>
  <c r="N80" i="1"/>
  <c r="O80" i="1" s="1"/>
  <c r="R80" i="1" s="1"/>
  <c r="N76" i="1"/>
  <c r="O76" i="1" s="1"/>
  <c r="R76" i="1" s="1"/>
  <c r="N72" i="1"/>
  <c r="O72" i="1" s="1"/>
  <c r="R72" i="1" s="1"/>
  <c r="N68" i="1"/>
  <c r="O68" i="1" s="1"/>
  <c r="R68" i="1" s="1"/>
  <c r="N64" i="1"/>
  <c r="O64" i="1" s="1"/>
  <c r="R64" i="1" s="1"/>
  <c r="N60" i="1"/>
  <c r="O60" i="1" s="1"/>
  <c r="R60" i="1" s="1"/>
  <c r="N56" i="1"/>
  <c r="O56" i="1"/>
  <c r="R56" i="1" s="1"/>
  <c r="N52" i="1"/>
  <c r="O52" i="1" s="1"/>
  <c r="R52" i="1" s="1"/>
  <c r="N48" i="1"/>
  <c r="O48" i="1" s="1"/>
  <c r="R48" i="1" s="1"/>
  <c r="N44" i="1"/>
  <c r="O44" i="1" s="1"/>
  <c r="R44" i="1" s="1"/>
  <c r="N40" i="1"/>
  <c r="O40" i="1" s="1"/>
  <c r="R40" i="1" s="1"/>
  <c r="N36" i="1"/>
  <c r="O36" i="1" s="1"/>
  <c r="R36" i="1" s="1"/>
  <c r="N32" i="1"/>
  <c r="O32" i="1" s="1"/>
  <c r="R32" i="1" s="1"/>
  <c r="N28" i="1"/>
  <c r="O28" i="1" s="1"/>
  <c r="R28" i="1" s="1"/>
  <c r="N24" i="1"/>
  <c r="O24" i="1" s="1"/>
  <c r="R24" i="1" s="1"/>
  <c r="N20" i="1"/>
  <c r="O20" i="1" s="1"/>
  <c r="R20" i="1" s="1"/>
  <c r="N16" i="1"/>
  <c r="O16" i="1" s="1"/>
  <c r="R16" i="1" s="1"/>
  <c r="N12" i="1"/>
  <c r="O12" i="1" s="1"/>
  <c r="R12" i="1" s="1"/>
  <c r="N8" i="1"/>
  <c r="O8" i="1" s="1"/>
  <c r="R8" i="1" s="1"/>
  <c r="N4" i="1"/>
  <c r="O4" i="1" s="1"/>
  <c r="R4" i="1" s="1"/>
  <c r="O1995" i="1"/>
  <c r="R1995" i="1" s="1"/>
  <c r="O1987" i="1"/>
  <c r="R1987" i="1" s="1"/>
  <c r="O1979" i="1"/>
  <c r="R1979" i="1" s="1"/>
  <c r="O1971" i="1"/>
  <c r="R1971" i="1" s="1"/>
  <c r="O1963" i="1"/>
  <c r="R1963" i="1" s="1"/>
  <c r="O1955" i="1"/>
  <c r="R1955" i="1" s="1"/>
  <c r="O1947" i="1"/>
  <c r="R1947" i="1" s="1"/>
  <c r="O1939" i="1"/>
  <c r="R1939" i="1" s="1"/>
  <c r="O1931" i="1"/>
  <c r="R1931" i="1" s="1"/>
  <c r="O1923" i="1"/>
  <c r="R1923" i="1" s="1"/>
  <c r="O1915" i="1"/>
  <c r="R1915" i="1" s="1"/>
  <c r="O1907" i="1"/>
  <c r="R1907" i="1" s="1"/>
  <c r="O1899" i="1"/>
  <c r="R1899" i="1" s="1"/>
  <c r="O1891" i="1"/>
  <c r="R1891" i="1" s="1"/>
  <c r="O1883" i="1"/>
  <c r="R1883" i="1" s="1"/>
  <c r="O1875" i="1"/>
  <c r="R1875" i="1" s="1"/>
  <c r="O1867" i="1"/>
  <c r="R1867" i="1" s="1"/>
  <c r="O1859" i="1"/>
  <c r="R1859" i="1" s="1"/>
  <c r="O1851" i="1"/>
  <c r="R1851" i="1" s="1"/>
  <c r="O1843" i="1"/>
  <c r="R1843" i="1" s="1"/>
  <c r="O1835" i="1"/>
  <c r="R1835" i="1" s="1"/>
  <c r="O1827" i="1"/>
  <c r="R1827" i="1" s="1"/>
  <c r="O1819" i="1"/>
  <c r="R1819" i="1" s="1"/>
  <c r="O1811" i="1"/>
  <c r="R1811" i="1" s="1"/>
  <c r="O1803" i="1"/>
  <c r="R1803" i="1" s="1"/>
  <c r="O1795" i="1"/>
  <c r="R1795" i="1" s="1"/>
  <c r="O1787" i="1"/>
  <c r="R1787" i="1" s="1"/>
  <c r="O1779" i="1"/>
  <c r="R1779" i="1" s="1"/>
  <c r="O1771" i="1"/>
  <c r="R1771" i="1" s="1"/>
  <c r="O1763" i="1"/>
  <c r="R1763" i="1" s="1"/>
  <c r="O1755" i="1"/>
  <c r="R1755" i="1" s="1"/>
  <c r="O1747" i="1"/>
  <c r="R1747" i="1" s="1"/>
  <c r="O1739" i="1"/>
  <c r="R1739" i="1" s="1"/>
  <c r="O1731" i="1"/>
  <c r="R1731" i="1" s="1"/>
  <c r="O1723" i="1"/>
  <c r="R1723" i="1" s="1"/>
  <c r="O1715" i="1"/>
  <c r="R1715" i="1" s="1"/>
  <c r="O1707" i="1"/>
  <c r="R1707" i="1" s="1"/>
  <c r="O1699" i="1"/>
  <c r="R1699" i="1" s="1"/>
  <c r="O1691" i="1"/>
  <c r="R1691" i="1" s="1"/>
  <c r="O1683" i="1"/>
  <c r="R1683" i="1" s="1"/>
  <c r="O1668" i="1"/>
  <c r="R1668" i="1" s="1"/>
  <c r="O1652" i="1"/>
  <c r="R1652" i="1" s="1"/>
  <c r="O1636" i="1"/>
  <c r="R1636" i="1" s="1"/>
  <c r="O1620" i="1"/>
  <c r="R1620" i="1" s="1"/>
  <c r="O1604" i="1"/>
  <c r="R1604" i="1" s="1"/>
  <c r="O1564" i="1"/>
  <c r="R1564" i="1" s="1"/>
  <c r="O1500" i="1"/>
  <c r="R1500" i="1" s="1"/>
  <c r="O1051" i="1"/>
  <c r="R1051" i="1" s="1"/>
  <c r="O1019" i="1"/>
  <c r="R1019" i="1" s="1"/>
  <c r="O939" i="1"/>
  <c r="R939" i="1" s="1"/>
  <c r="O907" i="1"/>
  <c r="R907" i="1" s="1"/>
  <c r="O795" i="1"/>
  <c r="R795" i="1" s="1"/>
  <c r="O763" i="1"/>
  <c r="R763" i="1" s="1"/>
  <c r="O731" i="1"/>
  <c r="R731" i="1" s="1"/>
  <c r="O699" i="1"/>
  <c r="R699" i="1" s="1"/>
  <c r="O667" i="1"/>
  <c r="R667" i="1" s="1"/>
  <c r="O635" i="1"/>
  <c r="R635" i="1" s="1"/>
  <c r="O603" i="1"/>
  <c r="R603" i="1" s="1"/>
  <c r="N1679" i="1"/>
  <c r="O1679" i="1" s="1"/>
  <c r="R1679" i="1" s="1"/>
  <c r="N1675" i="1"/>
  <c r="O1675" i="1" s="1"/>
  <c r="R1675" i="1" s="1"/>
  <c r="N1671" i="1"/>
  <c r="O1671" i="1" s="1"/>
  <c r="R1671" i="1" s="1"/>
  <c r="N1667" i="1"/>
  <c r="O1667" i="1" s="1"/>
  <c r="R1667" i="1" s="1"/>
  <c r="N1663" i="1"/>
  <c r="O1663" i="1" s="1"/>
  <c r="R1663" i="1" s="1"/>
  <c r="N1659" i="1"/>
  <c r="O1659" i="1" s="1"/>
  <c r="R1659" i="1" s="1"/>
  <c r="N1655" i="1"/>
  <c r="O1655" i="1" s="1"/>
  <c r="R1655" i="1" s="1"/>
  <c r="N1651" i="1"/>
  <c r="O1651" i="1" s="1"/>
  <c r="R1651" i="1" s="1"/>
  <c r="N1647" i="1"/>
  <c r="O1647" i="1" s="1"/>
  <c r="R1647" i="1" s="1"/>
  <c r="N1643" i="1"/>
  <c r="O1643" i="1" s="1"/>
  <c r="R1643" i="1" s="1"/>
  <c r="N1639" i="1"/>
  <c r="O1639" i="1" s="1"/>
  <c r="R1639" i="1" s="1"/>
  <c r="N1635" i="1"/>
  <c r="O1635" i="1" s="1"/>
  <c r="R1635" i="1" s="1"/>
  <c r="N1631" i="1"/>
  <c r="O1631" i="1" s="1"/>
  <c r="R1631" i="1" s="1"/>
  <c r="N1627" i="1"/>
  <c r="O1627" i="1" s="1"/>
  <c r="R1627" i="1" s="1"/>
  <c r="N1623" i="1"/>
  <c r="O1623" i="1" s="1"/>
  <c r="R1623" i="1" s="1"/>
  <c r="N1619" i="1"/>
  <c r="O1619" i="1" s="1"/>
  <c r="R1619" i="1" s="1"/>
  <c r="N1615" i="1"/>
  <c r="O1615" i="1" s="1"/>
  <c r="R1615" i="1" s="1"/>
  <c r="N1611" i="1"/>
  <c r="O1611" i="1" s="1"/>
  <c r="R1611" i="1" s="1"/>
  <c r="N1607" i="1"/>
  <c r="O1607" i="1" s="1"/>
  <c r="R1607" i="1" s="1"/>
  <c r="N1603" i="1"/>
  <c r="O1603" i="1" s="1"/>
  <c r="R1603" i="1" s="1"/>
  <c r="N1599" i="1"/>
  <c r="O1599" i="1"/>
  <c r="R1599" i="1" s="1"/>
  <c r="N1595" i="1"/>
  <c r="O1595" i="1" s="1"/>
  <c r="R1595" i="1" s="1"/>
  <c r="N1591" i="1"/>
  <c r="O1591" i="1" s="1"/>
  <c r="R1591" i="1" s="1"/>
  <c r="N1587" i="1"/>
  <c r="O1587" i="1" s="1"/>
  <c r="R1587" i="1" s="1"/>
  <c r="N1583" i="1"/>
  <c r="O1583" i="1" s="1"/>
  <c r="R1583" i="1" s="1"/>
  <c r="N1579" i="1"/>
  <c r="O1579" i="1" s="1"/>
  <c r="R1579" i="1" s="1"/>
  <c r="N1575" i="1"/>
  <c r="O1575" i="1" s="1"/>
  <c r="R1575" i="1" s="1"/>
  <c r="N1571" i="1"/>
  <c r="O1571" i="1" s="1"/>
  <c r="R1571" i="1" s="1"/>
  <c r="N1567" i="1"/>
  <c r="O1567" i="1" s="1"/>
  <c r="R1567" i="1" s="1"/>
  <c r="N1563" i="1"/>
  <c r="O1563" i="1" s="1"/>
  <c r="R1563" i="1" s="1"/>
  <c r="N1559" i="1"/>
  <c r="O1559" i="1" s="1"/>
  <c r="R1559" i="1" s="1"/>
  <c r="N1555" i="1"/>
  <c r="O1555" i="1" s="1"/>
  <c r="R1555" i="1" s="1"/>
  <c r="N1551" i="1"/>
  <c r="O1551" i="1" s="1"/>
  <c r="R1551" i="1" s="1"/>
  <c r="N1547" i="1"/>
  <c r="O1547" i="1" s="1"/>
  <c r="R1547" i="1" s="1"/>
  <c r="N1543" i="1"/>
  <c r="O1543" i="1" s="1"/>
  <c r="R1543" i="1" s="1"/>
  <c r="N1539" i="1"/>
  <c r="O1539" i="1" s="1"/>
  <c r="R1539" i="1" s="1"/>
  <c r="N1535" i="1"/>
  <c r="O1535" i="1" s="1"/>
  <c r="R1535" i="1" s="1"/>
  <c r="N1531" i="1"/>
  <c r="O1531" i="1" s="1"/>
  <c r="R1531" i="1" s="1"/>
  <c r="N1527" i="1"/>
  <c r="O1527" i="1" s="1"/>
  <c r="R1527" i="1" s="1"/>
  <c r="N1523" i="1"/>
  <c r="O1523" i="1" s="1"/>
  <c r="R1523" i="1" s="1"/>
  <c r="N1519" i="1"/>
  <c r="O1519" i="1" s="1"/>
  <c r="R1519" i="1" s="1"/>
  <c r="N1515" i="1"/>
  <c r="O1515" i="1" s="1"/>
  <c r="R1515" i="1" s="1"/>
  <c r="N1511" i="1"/>
  <c r="O1511" i="1" s="1"/>
  <c r="R1511" i="1" s="1"/>
  <c r="N1507" i="1"/>
  <c r="O1507" i="1" s="1"/>
  <c r="R1507" i="1" s="1"/>
  <c r="N1503" i="1"/>
  <c r="O1503" i="1" s="1"/>
  <c r="R1503" i="1" s="1"/>
  <c r="N1499" i="1"/>
  <c r="O1499" i="1" s="1"/>
  <c r="R1499" i="1" s="1"/>
  <c r="N1495" i="1"/>
  <c r="O1495" i="1" s="1"/>
  <c r="R1495" i="1" s="1"/>
  <c r="N1491" i="1"/>
  <c r="O1491" i="1" s="1"/>
  <c r="R1491" i="1" s="1"/>
  <c r="N1487" i="1"/>
  <c r="O1487" i="1" s="1"/>
  <c r="R1487" i="1" s="1"/>
  <c r="N1483" i="1"/>
  <c r="O1483" i="1" s="1"/>
  <c r="R1483" i="1" s="1"/>
  <c r="N1479" i="1"/>
  <c r="O1479" i="1" s="1"/>
  <c r="R1479" i="1" s="1"/>
  <c r="N1475" i="1"/>
  <c r="O1475" i="1" s="1"/>
  <c r="R1475" i="1" s="1"/>
  <c r="N1471" i="1"/>
  <c r="O1471" i="1" s="1"/>
  <c r="R1471" i="1" s="1"/>
  <c r="N1467" i="1"/>
  <c r="O1467" i="1" s="1"/>
  <c r="R1467" i="1" s="1"/>
  <c r="N1463" i="1"/>
  <c r="O1463" i="1" s="1"/>
  <c r="R1463" i="1" s="1"/>
  <c r="N1459" i="1"/>
  <c r="O1459" i="1" s="1"/>
  <c r="R1459" i="1" s="1"/>
  <c r="N1455" i="1"/>
  <c r="O1455" i="1" s="1"/>
  <c r="R1455" i="1" s="1"/>
  <c r="N1451" i="1"/>
  <c r="O1451" i="1" s="1"/>
  <c r="R1451" i="1" s="1"/>
  <c r="N1447" i="1"/>
  <c r="O1447" i="1" s="1"/>
  <c r="R1447" i="1" s="1"/>
  <c r="N1443" i="1"/>
  <c r="O1443" i="1" s="1"/>
  <c r="R1443" i="1" s="1"/>
  <c r="N1439" i="1"/>
  <c r="O1439" i="1" s="1"/>
  <c r="R1439" i="1" s="1"/>
  <c r="N1435" i="1"/>
  <c r="O1435" i="1" s="1"/>
  <c r="R1435" i="1" s="1"/>
  <c r="N1431" i="1"/>
  <c r="O1431" i="1" s="1"/>
  <c r="R1431" i="1" s="1"/>
  <c r="N1427" i="1"/>
  <c r="O1427" i="1" s="1"/>
  <c r="R1427" i="1" s="1"/>
  <c r="N1423" i="1"/>
  <c r="O1423" i="1" s="1"/>
  <c r="R1423" i="1" s="1"/>
  <c r="N1419" i="1"/>
  <c r="O1419" i="1" s="1"/>
  <c r="R1419" i="1" s="1"/>
  <c r="N1415" i="1"/>
  <c r="O1415" i="1" s="1"/>
  <c r="R1415" i="1" s="1"/>
  <c r="N1411" i="1"/>
  <c r="O1411" i="1" s="1"/>
  <c r="R1411" i="1" s="1"/>
  <c r="N1407" i="1"/>
  <c r="O1407" i="1" s="1"/>
  <c r="R1407" i="1" s="1"/>
  <c r="N1403" i="1"/>
  <c r="O1403" i="1" s="1"/>
  <c r="R1403" i="1" s="1"/>
  <c r="N1399" i="1"/>
  <c r="O1399" i="1" s="1"/>
  <c r="R1399" i="1" s="1"/>
  <c r="N1395" i="1"/>
  <c r="O1395" i="1" s="1"/>
  <c r="R1395" i="1" s="1"/>
  <c r="N1391" i="1"/>
  <c r="O1391" i="1" s="1"/>
  <c r="R1391" i="1" s="1"/>
  <c r="N1387" i="1"/>
  <c r="O1387" i="1" s="1"/>
  <c r="R1387" i="1" s="1"/>
  <c r="N1383" i="1"/>
  <c r="O1383" i="1" s="1"/>
  <c r="R1383" i="1" s="1"/>
  <c r="N1379" i="1"/>
  <c r="O1379" i="1" s="1"/>
  <c r="R1379" i="1" s="1"/>
  <c r="N1375" i="1"/>
  <c r="O1375" i="1" s="1"/>
  <c r="R1375" i="1" s="1"/>
  <c r="N1371" i="1"/>
  <c r="O1371" i="1"/>
  <c r="R1371" i="1" s="1"/>
  <c r="N1367" i="1"/>
  <c r="O1367" i="1" s="1"/>
  <c r="R1367" i="1" s="1"/>
  <c r="N1363" i="1"/>
  <c r="O1363" i="1" s="1"/>
  <c r="R1363" i="1" s="1"/>
  <c r="N1359" i="1"/>
  <c r="O1359" i="1" s="1"/>
  <c r="R1359" i="1" s="1"/>
  <c r="N1355" i="1"/>
  <c r="O1355" i="1" s="1"/>
  <c r="R1355" i="1" s="1"/>
  <c r="N1351" i="1"/>
  <c r="O1351" i="1" s="1"/>
  <c r="R1351" i="1" s="1"/>
  <c r="N1347" i="1"/>
  <c r="O1347" i="1" s="1"/>
  <c r="R1347" i="1" s="1"/>
  <c r="N1343" i="1"/>
  <c r="O1343" i="1" s="1"/>
  <c r="R1343" i="1" s="1"/>
  <c r="N1339" i="1"/>
  <c r="O1339" i="1" s="1"/>
  <c r="R1339" i="1" s="1"/>
  <c r="N1335" i="1"/>
  <c r="O1335" i="1" s="1"/>
  <c r="R1335" i="1" s="1"/>
  <c r="N1331" i="1"/>
  <c r="O1331" i="1" s="1"/>
  <c r="R1331" i="1" s="1"/>
  <c r="N1327" i="1"/>
  <c r="O1327" i="1"/>
  <c r="R1327" i="1" s="1"/>
  <c r="N1323" i="1"/>
  <c r="O1323" i="1" s="1"/>
  <c r="R1323" i="1" s="1"/>
  <c r="N1319" i="1"/>
  <c r="O1319" i="1" s="1"/>
  <c r="R1319" i="1" s="1"/>
  <c r="N1315" i="1"/>
  <c r="O1315" i="1" s="1"/>
  <c r="R1315" i="1" s="1"/>
  <c r="N1311" i="1"/>
  <c r="O1311" i="1" s="1"/>
  <c r="R1311" i="1" s="1"/>
  <c r="N1307" i="1"/>
  <c r="O1307" i="1" s="1"/>
  <c r="R1307" i="1" s="1"/>
  <c r="N1303" i="1"/>
  <c r="O1303" i="1" s="1"/>
  <c r="R1303" i="1" s="1"/>
  <c r="N1299" i="1"/>
  <c r="O1299" i="1" s="1"/>
  <c r="R1299" i="1" s="1"/>
  <c r="N1295" i="1"/>
  <c r="O1295" i="1" s="1"/>
  <c r="R1295" i="1" s="1"/>
  <c r="N1291" i="1"/>
  <c r="O1291" i="1" s="1"/>
  <c r="R1291" i="1" s="1"/>
  <c r="N1287" i="1"/>
  <c r="O1287" i="1" s="1"/>
  <c r="R1287" i="1" s="1"/>
  <c r="N1283" i="1"/>
  <c r="O1283" i="1" s="1"/>
  <c r="R1283" i="1" s="1"/>
  <c r="N1279" i="1"/>
  <c r="O1279" i="1" s="1"/>
  <c r="R1279" i="1" s="1"/>
  <c r="N1275" i="1"/>
  <c r="O1275" i="1" s="1"/>
  <c r="R1275" i="1" s="1"/>
  <c r="N1271" i="1"/>
  <c r="O1271" i="1" s="1"/>
  <c r="R1271" i="1" s="1"/>
  <c r="N1267" i="1"/>
  <c r="O1267" i="1" s="1"/>
  <c r="R1267" i="1" s="1"/>
  <c r="N1263" i="1"/>
  <c r="O1263" i="1" s="1"/>
  <c r="R1263" i="1" s="1"/>
  <c r="N1259" i="1"/>
  <c r="O1259" i="1" s="1"/>
  <c r="R1259" i="1" s="1"/>
  <c r="N1255" i="1"/>
  <c r="O1255" i="1" s="1"/>
  <c r="R1255" i="1" s="1"/>
  <c r="N1251" i="1"/>
  <c r="O1251" i="1" s="1"/>
  <c r="R1251" i="1" s="1"/>
  <c r="N1247" i="1"/>
  <c r="O1247" i="1"/>
  <c r="R1247" i="1" s="1"/>
  <c r="N1243" i="1"/>
  <c r="O1243" i="1" s="1"/>
  <c r="R1243" i="1" s="1"/>
  <c r="N1239" i="1"/>
  <c r="O1239" i="1" s="1"/>
  <c r="R1239" i="1" s="1"/>
  <c r="N1235" i="1"/>
  <c r="O1235" i="1" s="1"/>
  <c r="R1235" i="1" s="1"/>
  <c r="N1231" i="1"/>
  <c r="O1231" i="1" s="1"/>
  <c r="R1231" i="1" s="1"/>
  <c r="N1227" i="1"/>
  <c r="O1227" i="1" s="1"/>
  <c r="R1227" i="1" s="1"/>
  <c r="N1223" i="1"/>
  <c r="O1223" i="1" s="1"/>
  <c r="R1223" i="1" s="1"/>
  <c r="N1219" i="1"/>
  <c r="O1219" i="1" s="1"/>
  <c r="R1219" i="1" s="1"/>
  <c r="N1215" i="1"/>
  <c r="O1215" i="1" s="1"/>
  <c r="R1215" i="1" s="1"/>
  <c r="N1211" i="1"/>
  <c r="O1211" i="1" s="1"/>
  <c r="R1211" i="1" s="1"/>
  <c r="N1207" i="1"/>
  <c r="O1207" i="1" s="1"/>
  <c r="R1207" i="1" s="1"/>
  <c r="N1203" i="1"/>
  <c r="O1203" i="1" s="1"/>
  <c r="R1203" i="1" s="1"/>
  <c r="N1199" i="1"/>
  <c r="O1199" i="1" s="1"/>
  <c r="R1199" i="1" s="1"/>
  <c r="N1195" i="1"/>
  <c r="O1195" i="1" s="1"/>
  <c r="R1195" i="1" s="1"/>
  <c r="N1191" i="1"/>
  <c r="O1191" i="1" s="1"/>
  <c r="R1191" i="1" s="1"/>
  <c r="N1187" i="1"/>
  <c r="O1187" i="1" s="1"/>
  <c r="R1187" i="1" s="1"/>
  <c r="N1183" i="1"/>
  <c r="O1183" i="1" s="1"/>
  <c r="R1183" i="1" s="1"/>
  <c r="N1179" i="1"/>
  <c r="O1179" i="1" s="1"/>
  <c r="R1179" i="1" s="1"/>
  <c r="N1175" i="1"/>
  <c r="O1175" i="1" s="1"/>
  <c r="R1175" i="1" s="1"/>
  <c r="N1171" i="1"/>
  <c r="O1171" i="1" s="1"/>
  <c r="R1171" i="1" s="1"/>
  <c r="N1167" i="1"/>
  <c r="O1167" i="1" s="1"/>
  <c r="R1167" i="1" s="1"/>
  <c r="N1163" i="1"/>
  <c r="O1163" i="1" s="1"/>
  <c r="R1163" i="1" s="1"/>
  <c r="N1159" i="1"/>
  <c r="O1159" i="1" s="1"/>
  <c r="R1159" i="1" s="1"/>
  <c r="N1155" i="1"/>
  <c r="O1155" i="1" s="1"/>
  <c r="R1155" i="1" s="1"/>
  <c r="N1151" i="1"/>
  <c r="O1151" i="1" s="1"/>
  <c r="R1151" i="1" s="1"/>
  <c r="N1147" i="1"/>
  <c r="O1147" i="1" s="1"/>
  <c r="R1147" i="1" s="1"/>
  <c r="N1143" i="1"/>
  <c r="O1143" i="1" s="1"/>
  <c r="R1143" i="1" s="1"/>
  <c r="N1139" i="1"/>
  <c r="O1139" i="1" s="1"/>
  <c r="R1139" i="1" s="1"/>
  <c r="N1135" i="1"/>
  <c r="O1135" i="1"/>
  <c r="R1135" i="1" s="1"/>
  <c r="N1131" i="1"/>
  <c r="O1131" i="1" s="1"/>
  <c r="R1131" i="1" s="1"/>
  <c r="N1127" i="1"/>
  <c r="O1127" i="1" s="1"/>
  <c r="R1127" i="1" s="1"/>
  <c r="N1123" i="1"/>
  <c r="O1123" i="1" s="1"/>
  <c r="R1123" i="1" s="1"/>
  <c r="N1119" i="1"/>
  <c r="O1119" i="1" s="1"/>
  <c r="R1119" i="1" s="1"/>
  <c r="N1115" i="1"/>
  <c r="O1115" i="1" s="1"/>
  <c r="R1115" i="1" s="1"/>
  <c r="N1111" i="1"/>
  <c r="O1111" i="1" s="1"/>
  <c r="R1111" i="1" s="1"/>
  <c r="N1107" i="1"/>
  <c r="O1107" i="1" s="1"/>
  <c r="R1107" i="1" s="1"/>
  <c r="N1103" i="1"/>
  <c r="O1103" i="1" s="1"/>
  <c r="R1103" i="1" s="1"/>
  <c r="N1095" i="1"/>
  <c r="O1095" i="1" s="1"/>
  <c r="R1095" i="1" s="1"/>
  <c r="N1091" i="1"/>
  <c r="O1091" i="1" s="1"/>
  <c r="R1091" i="1" s="1"/>
  <c r="N1087" i="1"/>
  <c r="O1087" i="1" s="1"/>
  <c r="R1087" i="1" s="1"/>
  <c r="N1079" i="1"/>
  <c r="O1079" i="1" s="1"/>
  <c r="R1079" i="1" s="1"/>
  <c r="N1075" i="1"/>
  <c r="O1075" i="1" s="1"/>
  <c r="R1075" i="1" s="1"/>
  <c r="N1071" i="1"/>
  <c r="O1071" i="1" s="1"/>
  <c r="R1071" i="1" s="1"/>
  <c r="N1063" i="1"/>
  <c r="O1063" i="1" s="1"/>
  <c r="R1063" i="1" s="1"/>
  <c r="N1059" i="1"/>
  <c r="O1059" i="1" s="1"/>
  <c r="R1059" i="1" s="1"/>
  <c r="N1055" i="1"/>
  <c r="O1055" i="1" s="1"/>
  <c r="R1055" i="1" s="1"/>
  <c r="N1047" i="1"/>
  <c r="O1047" i="1" s="1"/>
  <c r="R1047" i="1" s="1"/>
  <c r="N1043" i="1"/>
  <c r="O1043" i="1" s="1"/>
  <c r="R1043" i="1" s="1"/>
  <c r="N1039" i="1"/>
  <c r="O1039" i="1" s="1"/>
  <c r="R1039" i="1" s="1"/>
  <c r="N1031" i="1"/>
  <c r="O1031" i="1" s="1"/>
  <c r="R1031" i="1" s="1"/>
  <c r="N1027" i="1"/>
  <c r="O1027" i="1" s="1"/>
  <c r="R1027" i="1" s="1"/>
  <c r="N1023" i="1"/>
  <c r="O1023" i="1"/>
  <c r="R1023" i="1" s="1"/>
  <c r="N1015" i="1"/>
  <c r="O1015" i="1" s="1"/>
  <c r="R1015" i="1" s="1"/>
  <c r="N1011" i="1"/>
  <c r="O1011" i="1" s="1"/>
  <c r="R1011" i="1" s="1"/>
  <c r="N1007" i="1"/>
  <c r="O1007" i="1" s="1"/>
  <c r="R1007" i="1" s="1"/>
  <c r="N999" i="1"/>
  <c r="O999" i="1" s="1"/>
  <c r="R999" i="1" s="1"/>
  <c r="N995" i="1"/>
  <c r="O995" i="1" s="1"/>
  <c r="R995" i="1" s="1"/>
  <c r="N991" i="1"/>
  <c r="O991" i="1" s="1"/>
  <c r="R991" i="1" s="1"/>
  <c r="N983" i="1"/>
  <c r="O983" i="1" s="1"/>
  <c r="R983" i="1" s="1"/>
  <c r="N979" i="1"/>
  <c r="O979" i="1" s="1"/>
  <c r="R979" i="1" s="1"/>
  <c r="N975" i="1"/>
  <c r="O975" i="1" s="1"/>
  <c r="R975" i="1" s="1"/>
  <c r="N967" i="1"/>
  <c r="O967" i="1" s="1"/>
  <c r="R967" i="1" s="1"/>
  <c r="N963" i="1"/>
  <c r="O963" i="1" s="1"/>
  <c r="R963" i="1" s="1"/>
  <c r="N959" i="1"/>
  <c r="O959" i="1" s="1"/>
  <c r="R959" i="1" s="1"/>
  <c r="N951" i="1"/>
  <c r="O951" i="1" s="1"/>
  <c r="R951" i="1" s="1"/>
  <c r="N947" i="1"/>
  <c r="O947" i="1" s="1"/>
  <c r="R947" i="1" s="1"/>
  <c r="N943" i="1"/>
  <c r="O943" i="1" s="1"/>
  <c r="R943" i="1" s="1"/>
  <c r="N935" i="1"/>
  <c r="O935" i="1"/>
  <c r="R935" i="1" s="1"/>
  <c r="N931" i="1"/>
  <c r="O931" i="1" s="1"/>
  <c r="R931" i="1" s="1"/>
  <c r="N927" i="1"/>
  <c r="O927" i="1" s="1"/>
  <c r="R927" i="1" s="1"/>
  <c r="N919" i="1"/>
  <c r="O919" i="1"/>
  <c r="R919" i="1" s="1"/>
  <c r="N915" i="1"/>
  <c r="O915" i="1" s="1"/>
  <c r="R915" i="1" s="1"/>
  <c r="N911" i="1"/>
  <c r="O911" i="1" s="1"/>
  <c r="R911" i="1" s="1"/>
  <c r="N903" i="1"/>
  <c r="O903" i="1" s="1"/>
  <c r="R903" i="1" s="1"/>
  <c r="N899" i="1"/>
  <c r="O899" i="1" s="1"/>
  <c r="R899" i="1" s="1"/>
  <c r="N895" i="1"/>
  <c r="O895" i="1" s="1"/>
  <c r="R895" i="1" s="1"/>
  <c r="N887" i="1"/>
  <c r="O887" i="1" s="1"/>
  <c r="R887" i="1" s="1"/>
  <c r="N883" i="1"/>
  <c r="O883" i="1" s="1"/>
  <c r="R883" i="1" s="1"/>
  <c r="N879" i="1"/>
  <c r="O879" i="1" s="1"/>
  <c r="R879" i="1" s="1"/>
  <c r="N871" i="1"/>
  <c r="O871" i="1" s="1"/>
  <c r="R871" i="1" s="1"/>
  <c r="N867" i="1"/>
  <c r="O867" i="1" s="1"/>
  <c r="R867" i="1" s="1"/>
  <c r="N863" i="1"/>
  <c r="O863" i="1" s="1"/>
  <c r="R863" i="1" s="1"/>
  <c r="N855" i="1"/>
  <c r="O855" i="1" s="1"/>
  <c r="R855" i="1" s="1"/>
  <c r="N851" i="1"/>
  <c r="O851" i="1" s="1"/>
  <c r="R851" i="1" s="1"/>
  <c r="N847" i="1"/>
  <c r="O847" i="1" s="1"/>
  <c r="R847" i="1" s="1"/>
  <c r="N839" i="1"/>
  <c r="O839" i="1"/>
  <c r="R839" i="1" s="1"/>
  <c r="N835" i="1"/>
  <c r="O835" i="1" s="1"/>
  <c r="R835" i="1" s="1"/>
  <c r="N831" i="1"/>
  <c r="O831" i="1" s="1"/>
  <c r="R831" i="1" s="1"/>
  <c r="N823" i="1"/>
  <c r="O823" i="1" s="1"/>
  <c r="R823" i="1" s="1"/>
  <c r="N819" i="1"/>
  <c r="O819" i="1" s="1"/>
  <c r="R819" i="1" s="1"/>
  <c r="N815" i="1"/>
  <c r="O815" i="1" s="1"/>
  <c r="R815" i="1" s="1"/>
  <c r="N807" i="1"/>
  <c r="O807" i="1" s="1"/>
  <c r="R807" i="1" s="1"/>
  <c r="N803" i="1"/>
  <c r="O803" i="1" s="1"/>
  <c r="R803" i="1" s="1"/>
  <c r="N799" i="1"/>
  <c r="O799" i="1" s="1"/>
  <c r="R799" i="1" s="1"/>
  <c r="N791" i="1"/>
  <c r="O791" i="1"/>
  <c r="R791" i="1" s="1"/>
  <c r="N787" i="1"/>
  <c r="O787" i="1" s="1"/>
  <c r="R787" i="1" s="1"/>
  <c r="N783" i="1"/>
  <c r="O783" i="1" s="1"/>
  <c r="R783" i="1" s="1"/>
  <c r="N775" i="1"/>
  <c r="O775" i="1"/>
  <c r="R775" i="1" s="1"/>
  <c r="N771" i="1"/>
  <c r="O771" i="1" s="1"/>
  <c r="R771" i="1" s="1"/>
  <c r="N767" i="1"/>
  <c r="O767" i="1" s="1"/>
  <c r="R767" i="1" s="1"/>
  <c r="N759" i="1"/>
  <c r="O759" i="1" s="1"/>
  <c r="R759" i="1" s="1"/>
  <c r="N755" i="1"/>
  <c r="O755" i="1" s="1"/>
  <c r="R755" i="1" s="1"/>
  <c r="N751" i="1"/>
  <c r="O751" i="1" s="1"/>
  <c r="R751" i="1" s="1"/>
  <c r="N743" i="1"/>
  <c r="O743" i="1" s="1"/>
  <c r="R743" i="1" s="1"/>
  <c r="N739" i="1"/>
  <c r="O739" i="1" s="1"/>
  <c r="R739" i="1" s="1"/>
  <c r="N735" i="1"/>
  <c r="O735" i="1" s="1"/>
  <c r="R735" i="1" s="1"/>
  <c r="N727" i="1"/>
  <c r="O727" i="1" s="1"/>
  <c r="R727" i="1" s="1"/>
  <c r="N723" i="1"/>
  <c r="O723" i="1" s="1"/>
  <c r="R723" i="1" s="1"/>
  <c r="N719" i="1"/>
  <c r="O719" i="1" s="1"/>
  <c r="R719" i="1" s="1"/>
  <c r="N711" i="1"/>
  <c r="O711" i="1" s="1"/>
  <c r="R711" i="1" s="1"/>
  <c r="N707" i="1"/>
  <c r="O707" i="1"/>
  <c r="R707" i="1" s="1"/>
  <c r="N703" i="1"/>
  <c r="O703" i="1" s="1"/>
  <c r="R703" i="1" s="1"/>
  <c r="N695" i="1"/>
  <c r="O695" i="1" s="1"/>
  <c r="R695" i="1" s="1"/>
  <c r="N691" i="1"/>
  <c r="O691" i="1" s="1"/>
  <c r="R691" i="1" s="1"/>
  <c r="N687" i="1"/>
  <c r="O687" i="1"/>
  <c r="R687" i="1" s="1"/>
  <c r="N679" i="1"/>
  <c r="O679" i="1" s="1"/>
  <c r="R679" i="1" s="1"/>
  <c r="N675" i="1"/>
  <c r="O675" i="1" s="1"/>
  <c r="R675" i="1" s="1"/>
  <c r="N671" i="1"/>
  <c r="O671" i="1" s="1"/>
  <c r="R671" i="1" s="1"/>
  <c r="N663" i="1"/>
  <c r="O663" i="1" s="1"/>
  <c r="R663" i="1" s="1"/>
  <c r="N659" i="1"/>
  <c r="O659" i="1" s="1"/>
  <c r="R659" i="1" s="1"/>
  <c r="N655" i="1"/>
  <c r="O655" i="1"/>
  <c r="R655" i="1" s="1"/>
  <c r="N647" i="1"/>
  <c r="O647" i="1" s="1"/>
  <c r="R647" i="1" s="1"/>
  <c r="N643" i="1"/>
  <c r="O643" i="1" s="1"/>
  <c r="R643" i="1" s="1"/>
  <c r="N639" i="1"/>
  <c r="O639" i="1" s="1"/>
  <c r="R639" i="1" s="1"/>
  <c r="N631" i="1"/>
  <c r="O631" i="1" s="1"/>
  <c r="R631" i="1" s="1"/>
  <c r="N627" i="1"/>
  <c r="O627" i="1" s="1"/>
  <c r="R627" i="1" s="1"/>
  <c r="N623" i="1"/>
  <c r="O623" i="1"/>
  <c r="R623" i="1" s="1"/>
  <c r="N615" i="1"/>
  <c r="O615" i="1" s="1"/>
  <c r="R615" i="1" s="1"/>
  <c r="N611" i="1"/>
  <c r="O611" i="1" s="1"/>
  <c r="R611" i="1" s="1"/>
  <c r="N607" i="1"/>
  <c r="O607" i="1" s="1"/>
  <c r="R607" i="1" s="1"/>
  <c r="N599" i="1"/>
  <c r="O599" i="1"/>
  <c r="R599" i="1" s="1"/>
  <c r="N595" i="1"/>
  <c r="O595" i="1" s="1"/>
  <c r="R595" i="1" s="1"/>
  <c r="N591" i="1"/>
  <c r="O591" i="1" s="1"/>
  <c r="R591" i="1" s="1"/>
  <c r="N587" i="1"/>
  <c r="O587" i="1" s="1"/>
  <c r="R587" i="1" s="1"/>
  <c r="N583" i="1"/>
  <c r="O583" i="1" s="1"/>
  <c r="R583" i="1" s="1"/>
  <c r="N579" i="1"/>
  <c r="O579" i="1" s="1"/>
  <c r="R579" i="1" s="1"/>
  <c r="N575" i="1"/>
  <c r="O575" i="1" s="1"/>
  <c r="R575" i="1" s="1"/>
  <c r="N571" i="1"/>
  <c r="O571" i="1" s="1"/>
  <c r="R571" i="1" s="1"/>
  <c r="N567" i="1"/>
  <c r="O567" i="1" s="1"/>
  <c r="R567" i="1" s="1"/>
  <c r="N563" i="1"/>
  <c r="O563" i="1" s="1"/>
  <c r="R563" i="1" s="1"/>
  <c r="N559" i="1"/>
  <c r="O559" i="1"/>
  <c r="R559" i="1" s="1"/>
  <c r="N555" i="1"/>
  <c r="O555" i="1" s="1"/>
  <c r="R555" i="1" s="1"/>
  <c r="N551" i="1"/>
  <c r="O551" i="1" s="1"/>
  <c r="R551" i="1" s="1"/>
  <c r="N547" i="1"/>
  <c r="O547" i="1" s="1"/>
  <c r="R547" i="1" s="1"/>
  <c r="N539" i="1"/>
  <c r="O539" i="1" s="1"/>
  <c r="R539" i="1" s="1"/>
  <c r="N535" i="1"/>
  <c r="O535" i="1" s="1"/>
  <c r="R535" i="1" s="1"/>
  <c r="N531" i="1"/>
  <c r="O531" i="1" s="1"/>
  <c r="R531" i="1" s="1"/>
  <c r="N527" i="1"/>
  <c r="O527" i="1" s="1"/>
  <c r="R527" i="1" s="1"/>
  <c r="N523" i="1"/>
  <c r="O523" i="1" s="1"/>
  <c r="R523" i="1" s="1"/>
  <c r="N519" i="1"/>
  <c r="O519" i="1"/>
  <c r="R519" i="1" s="1"/>
  <c r="N515" i="1"/>
  <c r="O515" i="1" s="1"/>
  <c r="R515" i="1" s="1"/>
  <c r="N511" i="1"/>
  <c r="O511" i="1" s="1"/>
  <c r="R511" i="1" s="1"/>
  <c r="N507" i="1"/>
  <c r="O507" i="1" s="1"/>
  <c r="R507" i="1" s="1"/>
  <c r="N503" i="1"/>
  <c r="O503" i="1" s="1"/>
  <c r="R503" i="1" s="1"/>
  <c r="N499" i="1"/>
  <c r="O499" i="1" s="1"/>
  <c r="R499" i="1" s="1"/>
  <c r="N495" i="1"/>
  <c r="O495" i="1" s="1"/>
  <c r="R495" i="1" s="1"/>
  <c r="N491" i="1"/>
  <c r="O491" i="1" s="1"/>
  <c r="R491" i="1" s="1"/>
  <c r="N487" i="1"/>
  <c r="O487" i="1"/>
  <c r="R487" i="1" s="1"/>
  <c r="N483" i="1"/>
  <c r="O483" i="1" s="1"/>
  <c r="R483" i="1" s="1"/>
  <c r="O479" i="1"/>
  <c r="R479" i="1" s="1"/>
  <c r="N475" i="1"/>
  <c r="O475" i="1"/>
  <c r="R475" i="1" s="1"/>
  <c r="N471" i="1"/>
  <c r="O471" i="1" s="1"/>
  <c r="R471" i="1" s="1"/>
  <c r="N467" i="1"/>
  <c r="O467" i="1"/>
  <c r="R467" i="1" s="1"/>
  <c r="N463" i="1"/>
  <c r="O463" i="1" s="1"/>
  <c r="R463" i="1" s="1"/>
  <c r="N459" i="1"/>
  <c r="O459" i="1" s="1"/>
  <c r="R459" i="1" s="1"/>
  <c r="N455" i="1"/>
  <c r="O455" i="1" s="1"/>
  <c r="R455" i="1" s="1"/>
  <c r="N451" i="1"/>
  <c r="O451" i="1"/>
  <c r="R451" i="1" s="1"/>
  <c r="N447" i="1"/>
  <c r="O447" i="1" s="1"/>
  <c r="R447" i="1" s="1"/>
  <c r="N443" i="1"/>
  <c r="O443" i="1" s="1"/>
  <c r="R443" i="1" s="1"/>
  <c r="N439" i="1"/>
  <c r="O439" i="1" s="1"/>
  <c r="R439" i="1" s="1"/>
  <c r="N435" i="1"/>
  <c r="O435" i="1" s="1"/>
  <c r="R435" i="1" s="1"/>
  <c r="N431" i="1"/>
  <c r="O431" i="1" s="1"/>
  <c r="R431" i="1" s="1"/>
  <c r="N427" i="1"/>
  <c r="O427" i="1" s="1"/>
  <c r="R427" i="1" s="1"/>
  <c r="N423" i="1"/>
  <c r="O423" i="1" s="1"/>
  <c r="R423" i="1" s="1"/>
  <c r="N419" i="1"/>
  <c r="O419" i="1" s="1"/>
  <c r="R419" i="1" s="1"/>
  <c r="N411" i="1"/>
  <c r="O411" i="1" s="1"/>
  <c r="R411" i="1" s="1"/>
  <c r="N407" i="1"/>
  <c r="O407" i="1" s="1"/>
  <c r="R407" i="1" s="1"/>
  <c r="N403" i="1"/>
  <c r="O403" i="1" s="1"/>
  <c r="R403" i="1" s="1"/>
  <c r="N399" i="1"/>
  <c r="O399" i="1" s="1"/>
  <c r="R399" i="1" s="1"/>
  <c r="N395" i="1"/>
  <c r="O395" i="1"/>
  <c r="R395" i="1" s="1"/>
  <c r="N391" i="1"/>
  <c r="O391" i="1" s="1"/>
  <c r="R391" i="1" s="1"/>
  <c r="N387" i="1"/>
  <c r="O387" i="1" s="1"/>
  <c r="R387" i="1" s="1"/>
  <c r="N383" i="1"/>
  <c r="O383" i="1" s="1"/>
  <c r="R383" i="1" s="1"/>
  <c r="N379" i="1"/>
  <c r="O379" i="1" s="1"/>
  <c r="R379" i="1" s="1"/>
  <c r="N375" i="1"/>
  <c r="O375" i="1" s="1"/>
  <c r="R375" i="1" s="1"/>
  <c r="N371" i="1"/>
  <c r="O371" i="1" s="1"/>
  <c r="R371" i="1" s="1"/>
  <c r="N367" i="1"/>
  <c r="O367" i="1" s="1"/>
  <c r="R367" i="1" s="1"/>
  <c r="N363" i="1"/>
  <c r="O363" i="1" s="1"/>
  <c r="R363" i="1" s="1"/>
  <c r="N359" i="1"/>
  <c r="O359" i="1" s="1"/>
  <c r="R359" i="1" s="1"/>
  <c r="N355" i="1"/>
  <c r="O355" i="1" s="1"/>
  <c r="R355" i="1" s="1"/>
  <c r="O351" i="1"/>
  <c r="R351" i="1" s="1"/>
  <c r="N347" i="1"/>
  <c r="O347" i="1" s="1"/>
  <c r="R347" i="1" s="1"/>
  <c r="N343" i="1"/>
  <c r="O343" i="1" s="1"/>
  <c r="R343" i="1" s="1"/>
  <c r="N339" i="1"/>
  <c r="O339" i="1" s="1"/>
  <c r="R339" i="1" s="1"/>
  <c r="N335" i="1"/>
  <c r="O335" i="1"/>
  <c r="R335" i="1" s="1"/>
  <c r="N331" i="1"/>
  <c r="O331" i="1" s="1"/>
  <c r="R331" i="1" s="1"/>
  <c r="N327" i="1"/>
  <c r="O327" i="1"/>
  <c r="R327" i="1" s="1"/>
  <c r="N323" i="1"/>
  <c r="O323" i="1" s="1"/>
  <c r="R323" i="1" s="1"/>
  <c r="N319" i="1"/>
  <c r="O319" i="1" s="1"/>
  <c r="R319" i="1" s="1"/>
  <c r="N315" i="1"/>
  <c r="O315" i="1" s="1"/>
  <c r="R315" i="1" s="1"/>
  <c r="N311" i="1"/>
  <c r="O311" i="1" s="1"/>
  <c r="R311" i="1" s="1"/>
  <c r="N307" i="1"/>
  <c r="O307" i="1" s="1"/>
  <c r="R307" i="1" s="1"/>
  <c r="N303" i="1"/>
  <c r="O303" i="1"/>
  <c r="R303" i="1" s="1"/>
  <c r="N299" i="1"/>
  <c r="O299" i="1" s="1"/>
  <c r="R299" i="1" s="1"/>
  <c r="N295" i="1"/>
  <c r="O295" i="1" s="1"/>
  <c r="R295" i="1" s="1"/>
  <c r="N291" i="1"/>
  <c r="O291" i="1" s="1"/>
  <c r="R291" i="1" s="1"/>
  <c r="N287" i="1"/>
  <c r="O287" i="1" s="1"/>
  <c r="R287" i="1" s="1"/>
  <c r="N283" i="1"/>
  <c r="O283" i="1" s="1"/>
  <c r="R283" i="1" s="1"/>
  <c r="N279" i="1"/>
  <c r="O279" i="1" s="1"/>
  <c r="R279" i="1" s="1"/>
  <c r="N275" i="1"/>
  <c r="O275" i="1" s="1"/>
  <c r="R275" i="1" s="1"/>
  <c r="N271" i="1"/>
  <c r="O271" i="1" s="1"/>
  <c r="R271" i="1" s="1"/>
  <c r="N267" i="1"/>
  <c r="O267" i="1" s="1"/>
  <c r="R267" i="1" s="1"/>
  <c r="N263" i="1"/>
  <c r="O263" i="1" s="1"/>
  <c r="R263" i="1" s="1"/>
  <c r="N259" i="1"/>
  <c r="O259" i="1" s="1"/>
  <c r="R259" i="1" s="1"/>
  <c r="N255" i="1"/>
  <c r="O255" i="1" s="1"/>
  <c r="R255" i="1" s="1"/>
  <c r="N251" i="1"/>
  <c r="O251" i="1" s="1"/>
  <c r="R251" i="1" s="1"/>
  <c r="N247" i="1"/>
  <c r="O247" i="1" s="1"/>
  <c r="R247" i="1" s="1"/>
  <c r="N243" i="1"/>
  <c r="O243" i="1" s="1"/>
  <c r="R243" i="1" s="1"/>
  <c r="N239" i="1"/>
  <c r="O239" i="1"/>
  <c r="R239" i="1" s="1"/>
  <c r="N235" i="1"/>
  <c r="O235" i="1" s="1"/>
  <c r="R235" i="1" s="1"/>
  <c r="N231" i="1"/>
  <c r="O231" i="1" s="1"/>
  <c r="R231" i="1" s="1"/>
  <c r="N227" i="1"/>
  <c r="O227" i="1" s="1"/>
  <c r="R227" i="1" s="1"/>
  <c r="N223" i="1"/>
  <c r="O223" i="1"/>
  <c r="R223" i="1" s="1"/>
  <c r="N219" i="1"/>
  <c r="O219" i="1" s="1"/>
  <c r="R219" i="1" s="1"/>
  <c r="N215" i="1"/>
  <c r="O215" i="1" s="1"/>
  <c r="R215" i="1" s="1"/>
  <c r="N211" i="1"/>
  <c r="O211" i="1" s="1"/>
  <c r="R211" i="1" s="1"/>
  <c r="N207" i="1"/>
  <c r="O207" i="1" s="1"/>
  <c r="R207" i="1" s="1"/>
  <c r="N203" i="1"/>
  <c r="O203" i="1" s="1"/>
  <c r="R203" i="1" s="1"/>
  <c r="N199" i="1"/>
  <c r="O199" i="1" s="1"/>
  <c r="R199" i="1" s="1"/>
  <c r="N195" i="1"/>
  <c r="O195" i="1"/>
  <c r="R195" i="1" s="1"/>
  <c r="N191" i="1"/>
  <c r="O191" i="1" s="1"/>
  <c r="R191" i="1" s="1"/>
  <c r="N187" i="1"/>
  <c r="O187" i="1"/>
  <c r="R187" i="1" s="1"/>
  <c r="N183" i="1"/>
  <c r="O183" i="1" s="1"/>
  <c r="R183" i="1" s="1"/>
  <c r="N179" i="1"/>
  <c r="O179" i="1" s="1"/>
  <c r="R179" i="1" s="1"/>
  <c r="N175" i="1"/>
  <c r="O175" i="1" s="1"/>
  <c r="R175" i="1" s="1"/>
  <c r="N171" i="1"/>
  <c r="O171" i="1" s="1"/>
  <c r="R171" i="1" s="1"/>
  <c r="N167" i="1"/>
  <c r="O167" i="1" s="1"/>
  <c r="R167" i="1" s="1"/>
  <c r="N163" i="1"/>
  <c r="O163" i="1"/>
  <c r="R163" i="1" s="1"/>
  <c r="N159" i="1"/>
  <c r="O159" i="1" s="1"/>
  <c r="R159" i="1" s="1"/>
  <c r="N155" i="1"/>
  <c r="O155" i="1"/>
  <c r="R155" i="1" s="1"/>
  <c r="N151" i="1"/>
  <c r="O151" i="1" s="1"/>
  <c r="R151" i="1" s="1"/>
  <c r="N147" i="1"/>
  <c r="O147" i="1" s="1"/>
  <c r="R147" i="1" s="1"/>
  <c r="N143" i="1"/>
  <c r="O143" i="1" s="1"/>
  <c r="R143" i="1" s="1"/>
  <c r="N139" i="1"/>
  <c r="O139" i="1" s="1"/>
  <c r="R139" i="1" s="1"/>
  <c r="N135" i="1"/>
  <c r="O135" i="1" s="1"/>
  <c r="R135" i="1" s="1"/>
  <c r="N131" i="1"/>
  <c r="O131" i="1"/>
  <c r="R131" i="1" s="1"/>
  <c r="N127" i="1"/>
  <c r="O127" i="1" s="1"/>
  <c r="R127" i="1" s="1"/>
  <c r="N123" i="1"/>
  <c r="O123" i="1"/>
  <c r="R123" i="1" s="1"/>
  <c r="N119" i="1"/>
  <c r="O119" i="1" s="1"/>
  <c r="R119" i="1" s="1"/>
  <c r="N115" i="1"/>
  <c r="O115" i="1" s="1"/>
  <c r="R115" i="1" s="1"/>
  <c r="N111" i="1"/>
  <c r="O111" i="1" s="1"/>
  <c r="R111" i="1" s="1"/>
  <c r="N107" i="1"/>
  <c r="O107" i="1" s="1"/>
  <c r="R107" i="1" s="1"/>
  <c r="N103" i="1"/>
  <c r="O103" i="1" s="1"/>
  <c r="R103" i="1" s="1"/>
  <c r="N99" i="1"/>
  <c r="O99" i="1"/>
  <c r="R99" i="1" s="1"/>
  <c r="N95" i="1"/>
  <c r="O95" i="1" s="1"/>
  <c r="R95" i="1" s="1"/>
  <c r="N91" i="1"/>
  <c r="O91" i="1"/>
  <c r="R91" i="1" s="1"/>
  <c r="N87" i="1"/>
  <c r="O87" i="1" s="1"/>
  <c r="R87" i="1" s="1"/>
  <c r="N83" i="1"/>
  <c r="O83" i="1"/>
  <c r="R83" i="1" s="1"/>
  <c r="N79" i="1"/>
  <c r="O79" i="1" s="1"/>
  <c r="R79" i="1" s="1"/>
  <c r="N75" i="1"/>
  <c r="O75" i="1" s="1"/>
  <c r="R75" i="1" s="1"/>
  <c r="N71" i="1"/>
  <c r="O71" i="1" s="1"/>
  <c r="R71" i="1" s="1"/>
  <c r="N67" i="1"/>
  <c r="O67" i="1"/>
  <c r="R67" i="1" s="1"/>
  <c r="N63" i="1"/>
  <c r="O63" i="1" s="1"/>
  <c r="R63" i="1" s="1"/>
  <c r="N59" i="1"/>
  <c r="O59" i="1"/>
  <c r="R59" i="1" s="1"/>
  <c r="N55" i="1"/>
  <c r="O55" i="1" s="1"/>
  <c r="R55" i="1" s="1"/>
  <c r="N51" i="1"/>
  <c r="O51" i="1"/>
  <c r="R51" i="1" s="1"/>
  <c r="N47" i="1"/>
  <c r="O47" i="1" s="1"/>
  <c r="R47" i="1" s="1"/>
  <c r="N43" i="1"/>
  <c r="O43" i="1" s="1"/>
  <c r="R43" i="1" s="1"/>
  <c r="N39" i="1"/>
  <c r="O39" i="1" s="1"/>
  <c r="R39" i="1" s="1"/>
  <c r="N35" i="1"/>
  <c r="O35" i="1"/>
  <c r="R35" i="1" s="1"/>
  <c r="N31" i="1"/>
  <c r="O31" i="1" s="1"/>
  <c r="R31" i="1" s="1"/>
  <c r="N27" i="1"/>
  <c r="O27" i="1"/>
  <c r="R27" i="1" s="1"/>
  <c r="N23" i="1"/>
  <c r="O23" i="1" s="1"/>
  <c r="R23" i="1" s="1"/>
  <c r="N19" i="1"/>
  <c r="O19" i="1" s="1"/>
  <c r="R19" i="1" s="1"/>
  <c r="N15" i="1"/>
  <c r="O15" i="1"/>
  <c r="R15" i="1" s="1"/>
  <c r="N11" i="1"/>
  <c r="O11" i="1" s="1"/>
  <c r="R11" i="1" s="1"/>
  <c r="N7" i="1"/>
  <c r="O7" i="1"/>
  <c r="R7" i="1" s="1"/>
  <c r="N3" i="1"/>
  <c r="O3" i="1" s="1"/>
  <c r="R3" i="1" s="1"/>
  <c r="N543" i="1"/>
  <c r="O543" i="1" s="1"/>
  <c r="R543" i="1" s="1"/>
  <c r="N415" i="1"/>
  <c r="O415" i="1" s="1"/>
  <c r="R415" i="1" s="1"/>
  <c r="O2000" i="1"/>
  <c r="R2000" i="1" s="1"/>
  <c r="O1992" i="1"/>
  <c r="R1992" i="1" s="1"/>
  <c r="O1984" i="1"/>
  <c r="R1984" i="1" s="1"/>
  <c r="O1976" i="1"/>
  <c r="R1976" i="1" s="1"/>
  <c r="O1968" i="1"/>
  <c r="R1968" i="1" s="1"/>
  <c r="O1960" i="1"/>
  <c r="R1960" i="1" s="1"/>
  <c r="O1952" i="1"/>
  <c r="R1952" i="1" s="1"/>
  <c r="O1944" i="1"/>
  <c r="R1944" i="1" s="1"/>
  <c r="O1936" i="1"/>
  <c r="R1936" i="1" s="1"/>
  <c r="O1928" i="1"/>
  <c r="R1928" i="1" s="1"/>
  <c r="O1920" i="1"/>
  <c r="R1920" i="1" s="1"/>
  <c r="O1912" i="1"/>
  <c r="R1912" i="1" s="1"/>
  <c r="O1904" i="1"/>
  <c r="R1904" i="1" s="1"/>
  <c r="O1896" i="1"/>
  <c r="R1896" i="1" s="1"/>
  <c r="O1888" i="1"/>
  <c r="R1888" i="1" s="1"/>
  <c r="O1880" i="1"/>
  <c r="R1880" i="1" s="1"/>
  <c r="O1872" i="1"/>
  <c r="R1872" i="1" s="1"/>
  <c r="O1864" i="1"/>
  <c r="R1864" i="1" s="1"/>
  <c r="O1856" i="1"/>
  <c r="R1856" i="1" s="1"/>
  <c r="O1848" i="1"/>
  <c r="R1848" i="1" s="1"/>
  <c r="O1840" i="1"/>
  <c r="R1840" i="1" s="1"/>
  <c r="O1832" i="1"/>
  <c r="R1832" i="1" s="1"/>
  <c r="O1824" i="1"/>
  <c r="R1824" i="1" s="1"/>
  <c r="O1816" i="1"/>
  <c r="R1816" i="1" s="1"/>
  <c r="O1808" i="1"/>
  <c r="R1808" i="1" s="1"/>
  <c r="O1800" i="1"/>
  <c r="R1800" i="1" s="1"/>
  <c r="O1792" i="1"/>
  <c r="R1792" i="1" s="1"/>
  <c r="O1784" i="1"/>
  <c r="R1784" i="1" s="1"/>
  <c r="O1776" i="1"/>
  <c r="R1776" i="1" s="1"/>
  <c r="O1768" i="1"/>
  <c r="R1768" i="1" s="1"/>
  <c r="O1760" i="1"/>
  <c r="R1760" i="1" s="1"/>
  <c r="O1752" i="1"/>
  <c r="R1752" i="1" s="1"/>
  <c r="O1744" i="1"/>
  <c r="R1744" i="1" s="1"/>
  <c r="O1736" i="1"/>
  <c r="R1736" i="1" s="1"/>
  <c r="O1728" i="1"/>
  <c r="R1728" i="1" s="1"/>
  <c r="O1720" i="1"/>
  <c r="R1720" i="1" s="1"/>
  <c r="O1712" i="1"/>
  <c r="R1712" i="1" s="1"/>
  <c r="O1704" i="1"/>
  <c r="R1704" i="1" s="1"/>
  <c r="O1696" i="1"/>
  <c r="R1696" i="1" s="1"/>
  <c r="O1688" i="1"/>
  <c r="R1688" i="1" s="1"/>
  <c r="O1680" i="1"/>
  <c r="R1680" i="1" s="1"/>
  <c r="O1664" i="1"/>
  <c r="R1664" i="1" s="1"/>
  <c r="O1648" i="1"/>
  <c r="R1648" i="1" s="1"/>
  <c r="O1632" i="1"/>
  <c r="R1632" i="1" s="1"/>
  <c r="O1616" i="1"/>
  <c r="R1616" i="1" s="1"/>
  <c r="O1600" i="1"/>
  <c r="R1600" i="1" s="1"/>
  <c r="O1548" i="1"/>
  <c r="R1548" i="1" s="1"/>
  <c r="O1484" i="1"/>
  <c r="R1484" i="1" s="1"/>
  <c r="O1083" i="1"/>
  <c r="R1083" i="1" s="1"/>
  <c r="O1003" i="1"/>
  <c r="R1003" i="1" s="1"/>
  <c r="O971" i="1"/>
  <c r="R971" i="1" s="1"/>
  <c r="O859" i="1"/>
  <c r="R859" i="1" s="1"/>
  <c r="O827" i="1"/>
  <c r="R827" i="1" s="1"/>
  <c r="O480" i="1"/>
  <c r="R480" i="1" s="1"/>
  <c r="O352" i="1"/>
  <c r="R352" i="1" s="1"/>
  <c r="N1102" i="1"/>
  <c r="O1102" i="1" s="1"/>
  <c r="R1102" i="1" s="1"/>
  <c r="N1094" i="1"/>
  <c r="O1094" i="1" s="1"/>
  <c r="R1094" i="1" s="1"/>
  <c r="N1086" i="1"/>
  <c r="O1086" i="1" s="1"/>
  <c r="R1086" i="1" s="1"/>
  <c r="N1078" i="1"/>
  <c r="O1078" i="1" s="1"/>
  <c r="R1078" i="1" s="1"/>
  <c r="N1070" i="1"/>
  <c r="O1070" i="1" s="1"/>
  <c r="R1070" i="1" s="1"/>
  <c r="N1062" i="1"/>
  <c r="O1062" i="1" s="1"/>
  <c r="R1062" i="1" s="1"/>
  <c r="N1054" i="1"/>
  <c r="O1054" i="1" s="1"/>
  <c r="R1054" i="1" s="1"/>
  <c r="N1046" i="1"/>
  <c r="O1046" i="1" s="1"/>
  <c r="R1046" i="1" s="1"/>
  <c r="N1038" i="1"/>
  <c r="O1038" i="1" s="1"/>
  <c r="R1038" i="1" s="1"/>
  <c r="N1030" i="1"/>
  <c r="O1030" i="1" s="1"/>
  <c r="R1030" i="1" s="1"/>
  <c r="N1022" i="1"/>
  <c r="O1022" i="1" s="1"/>
  <c r="R1022" i="1" s="1"/>
  <c r="N1014" i="1"/>
  <c r="O1014" i="1" s="1"/>
  <c r="R1014" i="1" s="1"/>
  <c r="N1006" i="1"/>
  <c r="O1006" i="1" s="1"/>
  <c r="R1006" i="1" s="1"/>
  <c r="N998" i="1"/>
  <c r="O998" i="1" s="1"/>
  <c r="R998" i="1" s="1"/>
  <c r="N990" i="1"/>
  <c r="O990" i="1" s="1"/>
  <c r="R990" i="1" s="1"/>
  <c r="N982" i="1"/>
  <c r="O982" i="1"/>
  <c r="R982" i="1" s="1"/>
  <c r="N974" i="1"/>
  <c r="O974" i="1" s="1"/>
  <c r="R974" i="1" s="1"/>
  <c r="N966" i="1"/>
  <c r="O966" i="1" s="1"/>
  <c r="R966" i="1" s="1"/>
  <c r="N958" i="1"/>
  <c r="O958" i="1" s="1"/>
  <c r="R958" i="1" s="1"/>
  <c r="N950" i="1"/>
  <c r="O950" i="1" s="1"/>
  <c r="R950" i="1" s="1"/>
  <c r="N942" i="1"/>
  <c r="O942" i="1" s="1"/>
  <c r="R942" i="1" s="1"/>
  <c r="N934" i="1"/>
  <c r="O934" i="1" s="1"/>
  <c r="R934" i="1" s="1"/>
  <c r="N926" i="1"/>
  <c r="O926" i="1" s="1"/>
  <c r="R926" i="1" s="1"/>
  <c r="N918" i="1"/>
  <c r="O918" i="1" s="1"/>
  <c r="R918" i="1" s="1"/>
  <c r="N910" i="1"/>
  <c r="O910" i="1" s="1"/>
  <c r="R910" i="1" s="1"/>
  <c r="N902" i="1"/>
  <c r="O902" i="1" s="1"/>
  <c r="R902" i="1" s="1"/>
  <c r="N894" i="1"/>
  <c r="O894" i="1" s="1"/>
  <c r="R894" i="1" s="1"/>
  <c r="N886" i="1"/>
  <c r="O886" i="1" s="1"/>
  <c r="R886" i="1" s="1"/>
  <c r="N878" i="1"/>
  <c r="O878" i="1" s="1"/>
  <c r="R878" i="1" s="1"/>
  <c r="N870" i="1"/>
  <c r="O870" i="1" s="1"/>
  <c r="R870" i="1" s="1"/>
  <c r="N862" i="1"/>
  <c r="O862" i="1" s="1"/>
  <c r="R862" i="1" s="1"/>
  <c r="N854" i="1"/>
  <c r="O854" i="1" s="1"/>
  <c r="R854" i="1" s="1"/>
  <c r="N846" i="1"/>
  <c r="O846" i="1" s="1"/>
  <c r="R846" i="1" s="1"/>
  <c r="N838" i="1"/>
  <c r="O838" i="1" s="1"/>
  <c r="R838" i="1" s="1"/>
  <c r="N830" i="1"/>
  <c r="O830" i="1" s="1"/>
  <c r="R830" i="1" s="1"/>
  <c r="N822" i="1"/>
  <c r="O822" i="1" s="1"/>
  <c r="R822" i="1" s="1"/>
  <c r="N814" i="1"/>
  <c r="O814" i="1" s="1"/>
  <c r="R814" i="1" s="1"/>
  <c r="N806" i="1"/>
  <c r="O806" i="1" s="1"/>
  <c r="R806" i="1" s="1"/>
  <c r="N798" i="1"/>
  <c r="O798" i="1" s="1"/>
  <c r="R798" i="1" s="1"/>
  <c r="N790" i="1"/>
  <c r="O790" i="1" s="1"/>
  <c r="R790" i="1" s="1"/>
  <c r="N782" i="1"/>
  <c r="O782" i="1" s="1"/>
  <c r="R782" i="1" s="1"/>
  <c r="N774" i="1"/>
  <c r="O774" i="1" s="1"/>
  <c r="R774" i="1" s="1"/>
  <c r="N766" i="1"/>
  <c r="O766" i="1" s="1"/>
  <c r="R766" i="1" s="1"/>
  <c r="N758" i="1"/>
  <c r="O758" i="1" s="1"/>
  <c r="R758" i="1" s="1"/>
  <c r="N750" i="1"/>
  <c r="O750" i="1" s="1"/>
  <c r="R750" i="1" s="1"/>
  <c r="N742" i="1"/>
  <c r="O742" i="1" s="1"/>
  <c r="R742" i="1" s="1"/>
  <c r="N734" i="1"/>
  <c r="O734" i="1" s="1"/>
  <c r="R734" i="1" s="1"/>
  <c r="N726" i="1"/>
  <c r="O726" i="1"/>
  <c r="R726" i="1" s="1"/>
  <c r="N718" i="1"/>
  <c r="O718" i="1" s="1"/>
  <c r="R718" i="1" s="1"/>
  <c r="N710" i="1"/>
  <c r="O710" i="1" s="1"/>
  <c r="R710" i="1" s="1"/>
  <c r="N702" i="1"/>
  <c r="O702" i="1" s="1"/>
  <c r="R702" i="1" s="1"/>
  <c r="N694" i="1"/>
  <c r="O694" i="1" s="1"/>
  <c r="R694" i="1" s="1"/>
  <c r="N686" i="1"/>
  <c r="O686" i="1" s="1"/>
  <c r="R686" i="1" s="1"/>
  <c r="N678" i="1"/>
  <c r="O678" i="1" s="1"/>
  <c r="R678" i="1" s="1"/>
  <c r="N670" i="1"/>
  <c r="O670" i="1" s="1"/>
  <c r="R670" i="1" s="1"/>
  <c r="N662" i="1"/>
  <c r="O662" i="1" s="1"/>
  <c r="R662" i="1" s="1"/>
  <c r="N654" i="1"/>
  <c r="O654" i="1" s="1"/>
  <c r="R654" i="1" s="1"/>
  <c r="N646" i="1"/>
  <c r="O646" i="1" s="1"/>
  <c r="R646" i="1" s="1"/>
  <c r="N638" i="1"/>
  <c r="O638" i="1" s="1"/>
  <c r="R638" i="1" s="1"/>
  <c r="N630" i="1"/>
  <c r="O630" i="1" s="1"/>
  <c r="R630" i="1" s="1"/>
  <c r="N622" i="1"/>
  <c r="O622" i="1" s="1"/>
  <c r="R622" i="1" s="1"/>
  <c r="N614" i="1"/>
  <c r="O614" i="1" s="1"/>
  <c r="R614" i="1" s="1"/>
  <c r="N606" i="1"/>
  <c r="O606" i="1" s="1"/>
  <c r="R606" i="1" s="1"/>
  <c r="N598" i="1"/>
  <c r="O598" i="1" s="1"/>
  <c r="R598" i="1" s="1"/>
  <c r="N594" i="1"/>
  <c r="O594" i="1" s="1"/>
  <c r="R594" i="1" s="1"/>
  <c r="N590" i="1"/>
  <c r="O590" i="1" s="1"/>
  <c r="R590" i="1" s="1"/>
  <c r="N586" i="1"/>
  <c r="O586" i="1" s="1"/>
  <c r="R586" i="1" s="1"/>
  <c r="N582" i="1"/>
  <c r="O582" i="1" s="1"/>
  <c r="R582" i="1" s="1"/>
  <c r="N578" i="1"/>
  <c r="O578" i="1" s="1"/>
  <c r="R578" i="1" s="1"/>
  <c r="N574" i="1"/>
  <c r="O574" i="1" s="1"/>
  <c r="R574" i="1" s="1"/>
  <c r="N570" i="1"/>
  <c r="O570" i="1" s="1"/>
  <c r="R570" i="1" s="1"/>
  <c r="N566" i="1"/>
  <c r="O566" i="1" s="1"/>
  <c r="R566" i="1" s="1"/>
  <c r="N562" i="1"/>
  <c r="O562" i="1" s="1"/>
  <c r="R562" i="1" s="1"/>
  <c r="N558" i="1"/>
  <c r="O558" i="1" s="1"/>
  <c r="R558" i="1" s="1"/>
  <c r="N554" i="1"/>
  <c r="O554" i="1" s="1"/>
  <c r="R554" i="1" s="1"/>
  <c r="N550" i="1"/>
  <c r="O550" i="1" s="1"/>
  <c r="R550" i="1" s="1"/>
  <c r="N546" i="1"/>
  <c r="O546" i="1" s="1"/>
  <c r="R546" i="1" s="1"/>
  <c r="N542" i="1"/>
  <c r="O542" i="1" s="1"/>
  <c r="R542" i="1" s="1"/>
  <c r="N538" i="1"/>
  <c r="O538" i="1" s="1"/>
  <c r="R538" i="1" s="1"/>
  <c r="N534" i="1"/>
  <c r="O534" i="1"/>
  <c r="R534" i="1" s="1"/>
  <c r="N530" i="1"/>
  <c r="O530" i="1" s="1"/>
  <c r="R530" i="1" s="1"/>
  <c r="N526" i="1"/>
  <c r="O526" i="1" s="1"/>
  <c r="R526" i="1" s="1"/>
  <c r="N522" i="1"/>
  <c r="O522" i="1" s="1"/>
  <c r="R522" i="1" s="1"/>
  <c r="N518" i="1"/>
  <c r="O518" i="1" s="1"/>
  <c r="R518" i="1" s="1"/>
  <c r="N514" i="1"/>
  <c r="O514" i="1" s="1"/>
  <c r="R514" i="1" s="1"/>
  <c r="N510" i="1"/>
  <c r="O510" i="1" s="1"/>
  <c r="R510" i="1" s="1"/>
  <c r="N506" i="1"/>
  <c r="O506" i="1" s="1"/>
  <c r="R506" i="1" s="1"/>
  <c r="N502" i="1"/>
  <c r="O502" i="1" s="1"/>
  <c r="R502" i="1" s="1"/>
  <c r="N498" i="1"/>
  <c r="O498" i="1" s="1"/>
  <c r="R498" i="1" s="1"/>
  <c r="N494" i="1"/>
  <c r="O494" i="1" s="1"/>
  <c r="R494" i="1" s="1"/>
  <c r="N490" i="1"/>
  <c r="O490" i="1" s="1"/>
  <c r="R490" i="1" s="1"/>
  <c r="N486" i="1"/>
  <c r="O486" i="1" s="1"/>
  <c r="R486" i="1" s="1"/>
  <c r="N482" i="1"/>
  <c r="O482" i="1" s="1"/>
  <c r="R482" i="1" s="1"/>
  <c r="N478" i="1"/>
  <c r="O478" i="1" s="1"/>
  <c r="R478" i="1" s="1"/>
  <c r="N474" i="1"/>
  <c r="O474" i="1" s="1"/>
  <c r="R474" i="1" s="1"/>
  <c r="N470" i="1"/>
  <c r="O470" i="1" s="1"/>
  <c r="R470" i="1" s="1"/>
  <c r="N466" i="1"/>
  <c r="O466" i="1" s="1"/>
  <c r="R466" i="1" s="1"/>
  <c r="N462" i="1"/>
  <c r="O462" i="1" s="1"/>
  <c r="R462" i="1" s="1"/>
  <c r="N458" i="1"/>
  <c r="O458" i="1" s="1"/>
  <c r="R458" i="1" s="1"/>
  <c r="N454" i="1"/>
  <c r="O454" i="1" s="1"/>
  <c r="R454" i="1" s="1"/>
  <c r="N450" i="1"/>
  <c r="O450" i="1" s="1"/>
  <c r="R450" i="1" s="1"/>
  <c r="N446" i="1"/>
  <c r="O446" i="1" s="1"/>
  <c r="R446" i="1" s="1"/>
  <c r="N442" i="1"/>
  <c r="O442" i="1" s="1"/>
  <c r="R442" i="1" s="1"/>
  <c r="N438" i="1"/>
  <c r="O438" i="1" s="1"/>
  <c r="R438" i="1" s="1"/>
  <c r="N434" i="1"/>
  <c r="O434" i="1" s="1"/>
  <c r="R434" i="1" s="1"/>
  <c r="N430" i="1"/>
  <c r="O430" i="1" s="1"/>
  <c r="R430" i="1" s="1"/>
  <c r="N426" i="1"/>
  <c r="O426" i="1" s="1"/>
  <c r="R426" i="1" s="1"/>
  <c r="N422" i="1"/>
  <c r="O422" i="1" s="1"/>
  <c r="R422" i="1" s="1"/>
  <c r="N418" i="1"/>
  <c r="O418" i="1" s="1"/>
  <c r="R418" i="1" s="1"/>
  <c r="N414" i="1"/>
  <c r="O414" i="1" s="1"/>
  <c r="R414" i="1" s="1"/>
  <c r="N410" i="1"/>
  <c r="O410" i="1" s="1"/>
  <c r="R410" i="1" s="1"/>
  <c r="N406" i="1"/>
  <c r="O406" i="1"/>
  <c r="R406" i="1" s="1"/>
  <c r="N402" i="1"/>
  <c r="O402" i="1" s="1"/>
  <c r="R402" i="1" s="1"/>
  <c r="N398" i="1"/>
  <c r="O398" i="1" s="1"/>
  <c r="R398" i="1" s="1"/>
  <c r="N394" i="1"/>
  <c r="O394" i="1" s="1"/>
  <c r="R394" i="1" s="1"/>
  <c r="N390" i="1"/>
  <c r="O390" i="1" s="1"/>
  <c r="R390" i="1" s="1"/>
  <c r="N386" i="1"/>
  <c r="O386" i="1" s="1"/>
  <c r="R386" i="1" s="1"/>
  <c r="N382" i="1"/>
  <c r="O382" i="1" s="1"/>
  <c r="R382" i="1" s="1"/>
  <c r="N378" i="1"/>
  <c r="O378" i="1" s="1"/>
  <c r="R378" i="1" s="1"/>
  <c r="N374" i="1"/>
  <c r="O374" i="1" s="1"/>
  <c r="R374" i="1" s="1"/>
  <c r="N370" i="1"/>
  <c r="O370" i="1" s="1"/>
  <c r="R370" i="1" s="1"/>
  <c r="N366" i="1"/>
  <c r="O366" i="1" s="1"/>
  <c r="R366" i="1" s="1"/>
  <c r="N362" i="1"/>
  <c r="O362" i="1" s="1"/>
  <c r="R362" i="1" s="1"/>
  <c r="N358" i="1"/>
  <c r="O358" i="1" s="1"/>
  <c r="R358" i="1" s="1"/>
  <c r="N354" i="1"/>
  <c r="O354" i="1" s="1"/>
  <c r="R354" i="1" s="1"/>
  <c r="N350" i="1"/>
  <c r="O350" i="1" s="1"/>
  <c r="R350" i="1" s="1"/>
  <c r="N346" i="1"/>
  <c r="O346" i="1" s="1"/>
  <c r="R346" i="1" s="1"/>
  <c r="N342" i="1"/>
  <c r="O342" i="1" s="1"/>
  <c r="R342" i="1" s="1"/>
  <c r="N338" i="1"/>
  <c r="O338" i="1" s="1"/>
  <c r="R338" i="1" s="1"/>
  <c r="N334" i="1"/>
  <c r="O334" i="1" s="1"/>
  <c r="R334" i="1" s="1"/>
  <c r="N330" i="1"/>
  <c r="O330" i="1" s="1"/>
  <c r="R330" i="1" s="1"/>
  <c r="N326" i="1"/>
  <c r="O326" i="1" s="1"/>
  <c r="R326" i="1" s="1"/>
  <c r="N322" i="1"/>
  <c r="O322" i="1" s="1"/>
  <c r="R322" i="1" s="1"/>
  <c r="N318" i="1"/>
  <c r="O318" i="1" s="1"/>
  <c r="R318" i="1" s="1"/>
  <c r="N314" i="1"/>
  <c r="O314" i="1" s="1"/>
  <c r="R314" i="1" s="1"/>
  <c r="N310" i="1"/>
  <c r="O310" i="1" s="1"/>
  <c r="R310" i="1" s="1"/>
  <c r="N306" i="1"/>
  <c r="O306" i="1" s="1"/>
  <c r="R306" i="1" s="1"/>
  <c r="N302" i="1"/>
  <c r="O302" i="1" s="1"/>
  <c r="R302" i="1" s="1"/>
  <c r="N298" i="1"/>
  <c r="O298" i="1" s="1"/>
  <c r="R298" i="1" s="1"/>
  <c r="N294" i="1"/>
  <c r="O294" i="1" s="1"/>
  <c r="R294" i="1" s="1"/>
  <c r="N290" i="1"/>
  <c r="O290" i="1" s="1"/>
  <c r="R290" i="1" s="1"/>
  <c r="N286" i="1"/>
  <c r="O286" i="1" s="1"/>
  <c r="R286" i="1" s="1"/>
  <c r="N282" i="1"/>
  <c r="O282" i="1" s="1"/>
  <c r="R282" i="1" s="1"/>
  <c r="N278" i="1"/>
  <c r="O278" i="1"/>
  <c r="R278" i="1" s="1"/>
  <c r="N274" i="1"/>
  <c r="O274" i="1" s="1"/>
  <c r="R274" i="1" s="1"/>
  <c r="N270" i="1"/>
  <c r="O270" i="1" s="1"/>
  <c r="R270" i="1" s="1"/>
  <c r="N266" i="1"/>
  <c r="O266" i="1" s="1"/>
  <c r="R266" i="1" s="1"/>
  <c r="N262" i="1"/>
  <c r="O262" i="1" s="1"/>
  <c r="R262" i="1" s="1"/>
  <c r="N258" i="1"/>
  <c r="O258" i="1" s="1"/>
  <c r="R258" i="1" s="1"/>
  <c r="N254" i="1"/>
  <c r="O254" i="1" s="1"/>
  <c r="R254" i="1" s="1"/>
  <c r="N250" i="1"/>
  <c r="O250" i="1" s="1"/>
  <c r="R250" i="1" s="1"/>
  <c r="N246" i="1"/>
  <c r="O246" i="1" s="1"/>
  <c r="R246" i="1" s="1"/>
  <c r="N242" i="1"/>
  <c r="O242" i="1" s="1"/>
  <c r="R242" i="1" s="1"/>
  <c r="N238" i="1"/>
  <c r="O238" i="1" s="1"/>
  <c r="R238" i="1" s="1"/>
  <c r="N234" i="1"/>
  <c r="O234" i="1" s="1"/>
  <c r="R234" i="1" s="1"/>
  <c r="N230" i="1"/>
  <c r="O230" i="1" s="1"/>
  <c r="R230" i="1" s="1"/>
  <c r="N226" i="1"/>
  <c r="O226" i="1" s="1"/>
  <c r="R226" i="1" s="1"/>
  <c r="N222" i="1"/>
  <c r="O222" i="1" s="1"/>
  <c r="R222" i="1" s="1"/>
  <c r="N218" i="1"/>
  <c r="O218" i="1" s="1"/>
  <c r="R218" i="1" s="1"/>
  <c r="N214" i="1"/>
  <c r="O214" i="1" s="1"/>
  <c r="R214" i="1" s="1"/>
  <c r="N210" i="1"/>
  <c r="O210" i="1" s="1"/>
  <c r="R210" i="1" s="1"/>
  <c r="N206" i="1"/>
  <c r="O206" i="1" s="1"/>
  <c r="R206" i="1" s="1"/>
  <c r="N202" i="1"/>
  <c r="O202" i="1" s="1"/>
  <c r="R202" i="1" s="1"/>
  <c r="N198" i="1"/>
  <c r="O198" i="1" s="1"/>
  <c r="R198" i="1" s="1"/>
  <c r="N194" i="1"/>
  <c r="O194" i="1" s="1"/>
  <c r="R194" i="1" s="1"/>
  <c r="N190" i="1"/>
  <c r="O190" i="1" s="1"/>
  <c r="R190" i="1" s="1"/>
  <c r="N186" i="1"/>
  <c r="O186" i="1" s="1"/>
  <c r="R186" i="1" s="1"/>
  <c r="N182" i="1"/>
  <c r="O182" i="1" s="1"/>
  <c r="R182" i="1" s="1"/>
  <c r="N178" i="1"/>
  <c r="O178" i="1" s="1"/>
  <c r="R178" i="1" s="1"/>
  <c r="N174" i="1"/>
  <c r="O174" i="1" s="1"/>
  <c r="R174" i="1" s="1"/>
  <c r="N170" i="1"/>
  <c r="O170" i="1" s="1"/>
  <c r="R170" i="1" s="1"/>
  <c r="N166" i="1"/>
  <c r="O166" i="1" s="1"/>
  <c r="R166" i="1" s="1"/>
  <c r="N162" i="1"/>
  <c r="O162" i="1" s="1"/>
  <c r="R162" i="1" s="1"/>
  <c r="N158" i="1"/>
  <c r="O158" i="1" s="1"/>
  <c r="R158" i="1" s="1"/>
  <c r="N154" i="1"/>
  <c r="O154" i="1" s="1"/>
  <c r="R154" i="1" s="1"/>
  <c r="N150" i="1"/>
  <c r="O150" i="1"/>
  <c r="R150" i="1" s="1"/>
  <c r="N146" i="1"/>
  <c r="O146" i="1" s="1"/>
  <c r="R146" i="1" s="1"/>
  <c r="N142" i="1"/>
  <c r="O142" i="1" s="1"/>
  <c r="R142" i="1" s="1"/>
  <c r="N138" i="1"/>
  <c r="O138" i="1" s="1"/>
  <c r="R138" i="1" s="1"/>
  <c r="N134" i="1"/>
  <c r="O134" i="1" s="1"/>
  <c r="R134" i="1" s="1"/>
  <c r="N130" i="1"/>
  <c r="O130" i="1" s="1"/>
  <c r="R130" i="1" s="1"/>
  <c r="N126" i="1"/>
  <c r="O126" i="1" s="1"/>
  <c r="R126" i="1" s="1"/>
  <c r="N122" i="1"/>
  <c r="O122" i="1" s="1"/>
  <c r="R122" i="1" s="1"/>
  <c r="N118" i="1"/>
  <c r="O118" i="1" s="1"/>
  <c r="R118" i="1" s="1"/>
  <c r="N114" i="1"/>
  <c r="O114" i="1" s="1"/>
  <c r="R114" i="1" s="1"/>
  <c r="N110" i="1"/>
  <c r="O110" i="1" s="1"/>
  <c r="R110" i="1" s="1"/>
  <c r="N106" i="1"/>
  <c r="O106" i="1" s="1"/>
  <c r="R106" i="1" s="1"/>
  <c r="N102" i="1"/>
  <c r="O102" i="1" s="1"/>
  <c r="R102" i="1" s="1"/>
  <c r="N98" i="1"/>
  <c r="O98" i="1" s="1"/>
  <c r="R98" i="1" s="1"/>
  <c r="N94" i="1"/>
  <c r="O94" i="1" s="1"/>
  <c r="R94" i="1" s="1"/>
  <c r="N90" i="1"/>
  <c r="O90" i="1" s="1"/>
  <c r="R90" i="1" s="1"/>
  <c r="N86" i="1"/>
  <c r="O86" i="1" s="1"/>
  <c r="R86" i="1" s="1"/>
  <c r="N82" i="1"/>
  <c r="O82" i="1" s="1"/>
  <c r="R82" i="1" s="1"/>
  <c r="N78" i="1"/>
  <c r="O78" i="1" s="1"/>
  <c r="R78" i="1" s="1"/>
  <c r="N74" i="1"/>
  <c r="O74" i="1" s="1"/>
  <c r="R74" i="1" s="1"/>
  <c r="N70" i="1"/>
  <c r="O70" i="1" s="1"/>
  <c r="R70" i="1" s="1"/>
  <c r="N66" i="1"/>
  <c r="O66" i="1" s="1"/>
  <c r="R66" i="1" s="1"/>
  <c r="N62" i="1"/>
  <c r="O62" i="1" s="1"/>
  <c r="R62" i="1" s="1"/>
  <c r="N58" i="1"/>
  <c r="O58" i="1" s="1"/>
  <c r="R58" i="1" s="1"/>
  <c r="N54" i="1"/>
  <c r="O54" i="1" s="1"/>
  <c r="R54" i="1" s="1"/>
  <c r="N50" i="1"/>
  <c r="O50" i="1" s="1"/>
  <c r="R50" i="1" s="1"/>
  <c r="N46" i="1"/>
  <c r="O46" i="1" s="1"/>
  <c r="R46" i="1" s="1"/>
  <c r="N42" i="1"/>
  <c r="O42" i="1" s="1"/>
  <c r="R42" i="1" s="1"/>
  <c r="N38" i="1"/>
  <c r="O38" i="1" s="1"/>
  <c r="R38" i="1" s="1"/>
  <c r="N34" i="1"/>
  <c r="O34" i="1" s="1"/>
  <c r="R34" i="1" s="1"/>
  <c r="N30" i="1"/>
  <c r="O30" i="1" s="1"/>
  <c r="R30" i="1" s="1"/>
  <c r="N26" i="1"/>
  <c r="O26" i="1" s="1"/>
  <c r="R26" i="1" s="1"/>
  <c r="N22" i="1"/>
  <c r="O22" i="1"/>
  <c r="R22" i="1" s="1"/>
  <c r="N18" i="1"/>
  <c r="O18" i="1" s="1"/>
  <c r="R18" i="1" s="1"/>
  <c r="N14" i="1"/>
  <c r="O14" i="1" s="1"/>
  <c r="R14" i="1" s="1"/>
  <c r="N10" i="1"/>
  <c r="O10" i="1" s="1"/>
  <c r="R10" i="1" s="1"/>
  <c r="N6" i="1"/>
  <c r="O6" i="1" s="1"/>
  <c r="R6" i="1" s="1"/>
  <c r="N2" i="1"/>
  <c r="O2" i="1" s="1"/>
  <c r="R2" i="1" s="1"/>
  <c r="N1942" i="1"/>
  <c r="O1942" i="1" s="1"/>
  <c r="R1942" i="1" s="1"/>
  <c r="N1878" i="1"/>
  <c r="O1878" i="1" s="1"/>
  <c r="R1878" i="1" s="1"/>
  <c r="N1814" i="1"/>
  <c r="O1814" i="1" s="1"/>
  <c r="R1814" i="1" s="1"/>
  <c r="N1750" i="1"/>
  <c r="O1750" i="1" s="1"/>
  <c r="R1750" i="1" s="1"/>
  <c r="N1686" i="1"/>
  <c r="O1686" i="1" s="1"/>
  <c r="R1686" i="1" s="1"/>
  <c r="N1622" i="1"/>
  <c r="O1622" i="1" s="1"/>
  <c r="R1622" i="1" s="1"/>
  <c r="O1998" i="1"/>
  <c r="R1998" i="1" s="1"/>
  <c r="O1994" i="1"/>
  <c r="R1994" i="1" s="1"/>
  <c r="O1990" i="1"/>
  <c r="R1990" i="1" s="1"/>
  <c r="O1986" i="1"/>
  <c r="R1986" i="1" s="1"/>
  <c r="O1982" i="1"/>
  <c r="R1982" i="1" s="1"/>
  <c r="O1978" i="1"/>
  <c r="R1978" i="1" s="1"/>
  <c r="O1970" i="1"/>
  <c r="R1970" i="1" s="1"/>
  <c r="O1966" i="1"/>
  <c r="R1966" i="1" s="1"/>
  <c r="O1962" i="1"/>
  <c r="R1962" i="1" s="1"/>
  <c r="O1954" i="1"/>
  <c r="R1954" i="1" s="1"/>
  <c r="O1950" i="1"/>
  <c r="R1950" i="1" s="1"/>
  <c r="O1946" i="1"/>
  <c r="R1946" i="1" s="1"/>
  <c r="O1938" i="1"/>
  <c r="R1938" i="1" s="1"/>
  <c r="O1934" i="1"/>
  <c r="R1934" i="1" s="1"/>
  <c r="O1930" i="1"/>
  <c r="R1930" i="1" s="1"/>
  <c r="O1926" i="1"/>
  <c r="R1926" i="1" s="1"/>
  <c r="O1922" i="1"/>
  <c r="R1922" i="1" s="1"/>
  <c r="O1918" i="1"/>
  <c r="R1918" i="1" s="1"/>
  <c r="O1914" i="1"/>
  <c r="R1914" i="1" s="1"/>
  <c r="O1906" i="1"/>
  <c r="R1906" i="1" s="1"/>
  <c r="O1902" i="1"/>
  <c r="R1902" i="1" s="1"/>
  <c r="O1898" i="1"/>
  <c r="R1898" i="1" s="1"/>
  <c r="O1890" i="1"/>
  <c r="R1890" i="1" s="1"/>
  <c r="O1886" i="1"/>
  <c r="R1886" i="1" s="1"/>
  <c r="O1882" i="1"/>
  <c r="R1882" i="1" s="1"/>
  <c r="O1874" i="1"/>
  <c r="R1874" i="1" s="1"/>
  <c r="O1870" i="1"/>
  <c r="R1870" i="1" s="1"/>
  <c r="O1866" i="1"/>
  <c r="R1866" i="1" s="1"/>
  <c r="O1862" i="1"/>
  <c r="R1862" i="1" s="1"/>
  <c r="O1858" i="1"/>
  <c r="R1858" i="1" s="1"/>
  <c r="O1854" i="1"/>
  <c r="R1854" i="1" s="1"/>
  <c r="O1850" i="1"/>
  <c r="R1850" i="1" s="1"/>
  <c r="O1842" i="1"/>
  <c r="R1842" i="1" s="1"/>
  <c r="O1838" i="1"/>
  <c r="R1838" i="1" s="1"/>
  <c r="O1834" i="1"/>
  <c r="R1834" i="1" s="1"/>
  <c r="O1826" i="1"/>
  <c r="R1826" i="1" s="1"/>
  <c r="O1822" i="1"/>
  <c r="R1822" i="1" s="1"/>
  <c r="O1818" i="1"/>
  <c r="R1818" i="1" s="1"/>
  <c r="O1810" i="1"/>
  <c r="R1810" i="1" s="1"/>
  <c r="O1806" i="1"/>
  <c r="R1806" i="1" s="1"/>
  <c r="O1802" i="1"/>
  <c r="R1802" i="1" s="1"/>
  <c r="O1798" i="1"/>
  <c r="R1798" i="1" s="1"/>
  <c r="O1794" i="1"/>
  <c r="R1794" i="1" s="1"/>
  <c r="O1790" i="1"/>
  <c r="R1790" i="1" s="1"/>
  <c r="O1786" i="1"/>
  <c r="R1786" i="1" s="1"/>
  <c r="O1778" i="1"/>
  <c r="R1778" i="1" s="1"/>
  <c r="O1774" i="1"/>
  <c r="R1774" i="1" s="1"/>
  <c r="O1770" i="1"/>
  <c r="R1770" i="1" s="1"/>
  <c r="O1762" i="1"/>
  <c r="R1762" i="1" s="1"/>
  <c r="O1758" i="1"/>
  <c r="R1758" i="1" s="1"/>
  <c r="O1754" i="1"/>
  <c r="R1754" i="1" s="1"/>
  <c r="O1746" i="1"/>
  <c r="R1746" i="1" s="1"/>
  <c r="O1742" i="1"/>
  <c r="R1742" i="1" s="1"/>
  <c r="O1738" i="1"/>
  <c r="R1738" i="1" s="1"/>
  <c r="O1734" i="1"/>
  <c r="R1734" i="1" s="1"/>
  <c r="O1730" i="1"/>
  <c r="R1730" i="1" s="1"/>
  <c r="O1726" i="1"/>
  <c r="R1726" i="1" s="1"/>
  <c r="O1722" i="1"/>
  <c r="R1722" i="1" s="1"/>
  <c r="O1714" i="1"/>
  <c r="R1714" i="1" s="1"/>
  <c r="O1710" i="1"/>
  <c r="R1710" i="1" s="1"/>
  <c r="O1706" i="1"/>
  <c r="R1706" i="1" s="1"/>
  <c r="O1698" i="1"/>
  <c r="R1698" i="1" s="1"/>
  <c r="O1694" i="1"/>
  <c r="R1694" i="1" s="1"/>
  <c r="O1690" i="1"/>
  <c r="R1690" i="1" s="1"/>
  <c r="O1682" i="1"/>
  <c r="R1682" i="1" s="1"/>
  <c r="O1678" i="1"/>
  <c r="R1678" i="1" s="1"/>
  <c r="O1674" i="1"/>
  <c r="R1674" i="1" s="1"/>
  <c r="O1670" i="1"/>
  <c r="R1670" i="1" s="1"/>
  <c r="O1666" i="1"/>
  <c r="R1666" i="1" s="1"/>
  <c r="O1662" i="1"/>
  <c r="R1662" i="1" s="1"/>
  <c r="O1658" i="1"/>
  <c r="R1658" i="1" s="1"/>
  <c r="O1650" i="1"/>
  <c r="R1650" i="1" s="1"/>
  <c r="O1646" i="1"/>
  <c r="R1646" i="1" s="1"/>
  <c r="O1642" i="1"/>
  <c r="R1642" i="1" s="1"/>
  <c r="O1634" i="1"/>
  <c r="R1634" i="1" s="1"/>
  <c r="O1630" i="1"/>
  <c r="R1630" i="1" s="1"/>
  <c r="O1626" i="1"/>
  <c r="R1626" i="1" s="1"/>
  <c r="O1618" i="1"/>
  <c r="R1618" i="1" s="1"/>
  <c r="O1614" i="1"/>
  <c r="R1614" i="1" s="1"/>
  <c r="O1610" i="1"/>
  <c r="R1610" i="1" s="1"/>
  <c r="O1606" i="1"/>
  <c r="R1606" i="1" s="1"/>
  <c r="O1602" i="1"/>
  <c r="R1602" i="1" s="1"/>
  <c r="O1598" i="1"/>
  <c r="R1598" i="1" s="1"/>
  <c r="O1593" i="1"/>
  <c r="R1593" i="1" s="1"/>
  <c r="O1582" i="1"/>
  <c r="R1582" i="1" s="1"/>
  <c r="O1577" i="1"/>
  <c r="R1577" i="1" s="1"/>
  <c r="O1566" i="1"/>
  <c r="R1566" i="1" s="1"/>
  <c r="O1561" i="1"/>
  <c r="R1561" i="1" s="1"/>
  <c r="O1550" i="1"/>
  <c r="R1550" i="1" s="1"/>
  <c r="O1545" i="1"/>
  <c r="R1545" i="1" s="1"/>
  <c r="O1534" i="1"/>
  <c r="R1534" i="1" s="1"/>
  <c r="O1529" i="1"/>
  <c r="R1529" i="1" s="1"/>
  <c r="O1518" i="1"/>
  <c r="R1518" i="1" s="1"/>
  <c r="O1513" i="1"/>
  <c r="R1513" i="1" s="1"/>
  <c r="O1502" i="1"/>
  <c r="R1502" i="1" s="1"/>
  <c r="O1497" i="1"/>
  <c r="R1497" i="1" s="1"/>
  <c r="O1486" i="1"/>
  <c r="R1486" i="1" s="1"/>
  <c r="O1481" i="1"/>
  <c r="R1481" i="1" s="1"/>
  <c r="O1470" i="1"/>
  <c r="R1470" i="1" s="1"/>
  <c r="O1465" i="1"/>
  <c r="R1465" i="1" s="1"/>
  <c r="O1454" i="1"/>
  <c r="R1454" i="1" s="1"/>
  <c r="O1449" i="1"/>
  <c r="R1449" i="1" s="1"/>
  <c r="O1442" i="1"/>
  <c r="R1442" i="1" s="1"/>
  <c r="O1434" i="1"/>
  <c r="R1434" i="1" s="1"/>
  <c r="O1426" i="1"/>
  <c r="R1426" i="1" s="1"/>
  <c r="O1418" i="1"/>
  <c r="R1418" i="1" s="1"/>
  <c r="O1410" i="1"/>
  <c r="R1410" i="1" s="1"/>
  <c r="O1402" i="1"/>
  <c r="R1402" i="1" s="1"/>
  <c r="O1394" i="1"/>
  <c r="R1394" i="1" s="1"/>
  <c r="O1386" i="1"/>
  <c r="R1386" i="1" s="1"/>
  <c r="O1378" i="1"/>
  <c r="R1378" i="1" s="1"/>
  <c r="O1370" i="1"/>
  <c r="R1370" i="1" s="1"/>
  <c r="O1362" i="1"/>
  <c r="R1362" i="1" s="1"/>
  <c r="O1354" i="1"/>
  <c r="R1354" i="1" s="1"/>
  <c r="O1346" i="1"/>
  <c r="R1346" i="1" s="1"/>
  <c r="O1338" i="1"/>
  <c r="R1338" i="1" s="1"/>
  <c r="O1330" i="1"/>
  <c r="R1330" i="1" s="1"/>
  <c r="O1322" i="1"/>
  <c r="R1322" i="1" s="1"/>
  <c r="O1314" i="1"/>
  <c r="R1314" i="1" s="1"/>
  <c r="O1306" i="1"/>
  <c r="R1306" i="1" s="1"/>
  <c r="O1298" i="1"/>
  <c r="R1298" i="1" s="1"/>
  <c r="O1290" i="1"/>
  <c r="R1290" i="1" s="1"/>
  <c r="O1282" i="1"/>
  <c r="R1282" i="1" s="1"/>
  <c r="O1274" i="1"/>
  <c r="R1274" i="1" s="1"/>
  <c r="O1266" i="1"/>
  <c r="R1266" i="1" s="1"/>
  <c r="O1258" i="1"/>
  <c r="R1258" i="1" s="1"/>
  <c r="O1250" i="1"/>
  <c r="R1250" i="1" s="1"/>
  <c r="O1242" i="1"/>
  <c r="R1242" i="1" s="1"/>
  <c r="O1234" i="1"/>
  <c r="R1234" i="1" s="1"/>
  <c r="O1226" i="1"/>
  <c r="R1226" i="1" s="1"/>
  <c r="O1218" i="1"/>
  <c r="R1218" i="1" s="1"/>
  <c r="O1210" i="1"/>
  <c r="R1210" i="1" s="1"/>
  <c r="O1202" i="1"/>
  <c r="R1202" i="1" s="1"/>
  <c r="O1194" i="1"/>
  <c r="R1194" i="1" s="1"/>
  <c r="O1186" i="1"/>
  <c r="R1186" i="1" s="1"/>
  <c r="O1178" i="1"/>
  <c r="R1178" i="1" s="1"/>
  <c r="O1170" i="1"/>
  <c r="R1170" i="1" s="1"/>
  <c r="O1162" i="1"/>
  <c r="R1162" i="1" s="1"/>
  <c r="O1154" i="1"/>
  <c r="R1154" i="1" s="1"/>
  <c r="O1146" i="1"/>
  <c r="R1146" i="1" s="1"/>
  <c r="O1138" i="1"/>
  <c r="R1138" i="1" s="1"/>
  <c r="O1130" i="1"/>
  <c r="R1130" i="1" s="1"/>
  <c r="O1122" i="1"/>
  <c r="R1122" i="1" s="1"/>
  <c r="O1114" i="1"/>
  <c r="R1114" i="1" s="1"/>
  <c r="O1106" i="1"/>
  <c r="R1106" i="1" s="1"/>
  <c r="O321" i="1"/>
  <c r="R321" i="1" s="1"/>
  <c r="O193" i="1"/>
  <c r="R193" i="1" s="1"/>
  <c r="O65" i="1"/>
  <c r="R65" i="1" s="1"/>
  <c r="N1101" i="1"/>
  <c r="O1101" i="1" s="1"/>
  <c r="R1101" i="1" s="1"/>
  <c r="N1097" i="1"/>
  <c r="O1097" i="1" s="1"/>
  <c r="R1097" i="1" s="1"/>
  <c r="N1093" i="1"/>
  <c r="O1093" i="1" s="1"/>
  <c r="R1093" i="1" s="1"/>
  <c r="N1089" i="1"/>
  <c r="O1089" i="1" s="1"/>
  <c r="R1089" i="1" s="1"/>
  <c r="N1085" i="1"/>
  <c r="O1085" i="1" s="1"/>
  <c r="R1085" i="1" s="1"/>
  <c r="N1081" i="1"/>
  <c r="O1081" i="1" s="1"/>
  <c r="R1081" i="1" s="1"/>
  <c r="N1077" i="1"/>
  <c r="O1077" i="1" s="1"/>
  <c r="R1077" i="1" s="1"/>
  <c r="N1073" i="1"/>
  <c r="O1073" i="1" s="1"/>
  <c r="R1073" i="1" s="1"/>
  <c r="N1069" i="1"/>
  <c r="O1069" i="1" s="1"/>
  <c r="R1069" i="1" s="1"/>
  <c r="N1065" i="1"/>
  <c r="O1065" i="1" s="1"/>
  <c r="R1065" i="1" s="1"/>
  <c r="N1061" i="1"/>
  <c r="O1061" i="1" s="1"/>
  <c r="R1061" i="1" s="1"/>
  <c r="N1057" i="1"/>
  <c r="O1057" i="1" s="1"/>
  <c r="R1057" i="1" s="1"/>
  <c r="N1053" i="1"/>
  <c r="O1053" i="1" s="1"/>
  <c r="R1053" i="1" s="1"/>
  <c r="N1049" i="1"/>
  <c r="O1049" i="1" s="1"/>
  <c r="R1049" i="1" s="1"/>
  <c r="N1045" i="1"/>
  <c r="O1045" i="1" s="1"/>
  <c r="R1045" i="1" s="1"/>
  <c r="N1041" i="1"/>
  <c r="O1041" i="1" s="1"/>
  <c r="R1041" i="1" s="1"/>
  <c r="N1037" i="1"/>
  <c r="O1037" i="1" s="1"/>
  <c r="R1037" i="1" s="1"/>
  <c r="N1033" i="1"/>
  <c r="O1033" i="1" s="1"/>
  <c r="R1033" i="1" s="1"/>
  <c r="N1029" i="1"/>
  <c r="O1029" i="1" s="1"/>
  <c r="R1029" i="1" s="1"/>
  <c r="N1025" i="1"/>
  <c r="O1025" i="1" s="1"/>
  <c r="R1025" i="1" s="1"/>
  <c r="N1021" i="1"/>
  <c r="O1021" i="1" s="1"/>
  <c r="R1021" i="1" s="1"/>
  <c r="N1017" i="1"/>
  <c r="O1017" i="1" s="1"/>
  <c r="R1017" i="1" s="1"/>
  <c r="N1013" i="1"/>
  <c r="O1013" i="1" s="1"/>
  <c r="R1013" i="1" s="1"/>
  <c r="N1009" i="1"/>
  <c r="O1009" i="1"/>
  <c r="R1009" i="1" s="1"/>
  <c r="N1005" i="1"/>
  <c r="O1005" i="1" s="1"/>
  <c r="R1005" i="1" s="1"/>
  <c r="N1001" i="1"/>
  <c r="O1001" i="1" s="1"/>
  <c r="R1001" i="1" s="1"/>
  <c r="N997" i="1"/>
  <c r="O997" i="1" s="1"/>
  <c r="R997" i="1" s="1"/>
  <c r="N993" i="1"/>
  <c r="O993" i="1" s="1"/>
  <c r="R993" i="1" s="1"/>
  <c r="N989" i="1"/>
  <c r="O989" i="1" s="1"/>
  <c r="R989" i="1" s="1"/>
  <c r="N985" i="1"/>
  <c r="O985" i="1" s="1"/>
  <c r="R985" i="1" s="1"/>
  <c r="N981" i="1"/>
  <c r="O981" i="1" s="1"/>
  <c r="R981" i="1" s="1"/>
  <c r="N977" i="1"/>
  <c r="O977" i="1"/>
  <c r="R977" i="1" s="1"/>
  <c r="N973" i="1"/>
  <c r="O973" i="1" s="1"/>
  <c r="R973" i="1" s="1"/>
  <c r="N969" i="1"/>
  <c r="O969" i="1" s="1"/>
  <c r="R969" i="1" s="1"/>
  <c r="N965" i="1"/>
  <c r="O965" i="1" s="1"/>
  <c r="R965" i="1" s="1"/>
  <c r="N961" i="1"/>
  <c r="O961" i="1" s="1"/>
  <c r="R961" i="1" s="1"/>
  <c r="N957" i="1"/>
  <c r="O957" i="1" s="1"/>
  <c r="R957" i="1" s="1"/>
  <c r="N953" i="1"/>
  <c r="O953" i="1" s="1"/>
  <c r="R953" i="1" s="1"/>
  <c r="N949" i="1"/>
  <c r="O949" i="1" s="1"/>
  <c r="R949" i="1" s="1"/>
  <c r="N945" i="1"/>
  <c r="O945" i="1" s="1"/>
  <c r="R945" i="1" s="1"/>
  <c r="N941" i="1"/>
  <c r="O941" i="1" s="1"/>
  <c r="R941" i="1" s="1"/>
  <c r="N937" i="1"/>
  <c r="O937" i="1" s="1"/>
  <c r="R937" i="1" s="1"/>
  <c r="N933" i="1"/>
  <c r="O933" i="1" s="1"/>
  <c r="R933" i="1" s="1"/>
  <c r="N929" i="1"/>
  <c r="O929" i="1" s="1"/>
  <c r="R929" i="1" s="1"/>
  <c r="N925" i="1"/>
  <c r="O925" i="1" s="1"/>
  <c r="R925" i="1" s="1"/>
  <c r="N921" i="1"/>
  <c r="O921" i="1" s="1"/>
  <c r="R921" i="1" s="1"/>
  <c r="N917" i="1"/>
  <c r="O917" i="1" s="1"/>
  <c r="R917" i="1" s="1"/>
  <c r="N913" i="1"/>
  <c r="O913" i="1"/>
  <c r="R913" i="1" s="1"/>
  <c r="N909" i="1"/>
  <c r="O909" i="1" s="1"/>
  <c r="R909" i="1" s="1"/>
  <c r="N905" i="1"/>
  <c r="O905" i="1" s="1"/>
  <c r="R905" i="1" s="1"/>
  <c r="N901" i="1"/>
  <c r="O901" i="1" s="1"/>
  <c r="R901" i="1" s="1"/>
  <c r="N897" i="1"/>
  <c r="O897" i="1" s="1"/>
  <c r="R897" i="1" s="1"/>
  <c r="N893" i="1"/>
  <c r="O893" i="1" s="1"/>
  <c r="R893" i="1" s="1"/>
  <c r="N889" i="1"/>
  <c r="O889" i="1" s="1"/>
  <c r="R889" i="1" s="1"/>
  <c r="N885" i="1"/>
  <c r="O885" i="1" s="1"/>
  <c r="R885" i="1" s="1"/>
  <c r="N881" i="1"/>
  <c r="O881" i="1"/>
  <c r="R881" i="1" s="1"/>
  <c r="N877" i="1"/>
  <c r="O877" i="1" s="1"/>
  <c r="R877" i="1" s="1"/>
  <c r="N873" i="1"/>
  <c r="O873" i="1" s="1"/>
  <c r="R873" i="1" s="1"/>
  <c r="N869" i="1"/>
  <c r="O869" i="1" s="1"/>
  <c r="R869" i="1" s="1"/>
  <c r="N865" i="1"/>
  <c r="O865" i="1" s="1"/>
  <c r="R865" i="1" s="1"/>
  <c r="N861" i="1"/>
  <c r="O861" i="1" s="1"/>
  <c r="R861" i="1" s="1"/>
  <c r="N857" i="1"/>
  <c r="O857" i="1" s="1"/>
  <c r="R857" i="1" s="1"/>
  <c r="N853" i="1"/>
  <c r="O853" i="1" s="1"/>
  <c r="R853" i="1" s="1"/>
  <c r="N849" i="1"/>
  <c r="O849" i="1" s="1"/>
  <c r="R849" i="1" s="1"/>
  <c r="N845" i="1"/>
  <c r="O845" i="1" s="1"/>
  <c r="R845" i="1" s="1"/>
  <c r="N841" i="1"/>
  <c r="O841" i="1"/>
  <c r="R841" i="1" s="1"/>
  <c r="N837" i="1"/>
  <c r="O837" i="1" s="1"/>
  <c r="R837" i="1" s="1"/>
  <c r="N833" i="1"/>
  <c r="O833" i="1" s="1"/>
  <c r="R833" i="1" s="1"/>
  <c r="N829" i="1"/>
  <c r="O829" i="1" s="1"/>
  <c r="R829" i="1" s="1"/>
  <c r="N825" i="1"/>
  <c r="O825" i="1" s="1"/>
  <c r="R825" i="1" s="1"/>
  <c r="N821" i="1"/>
  <c r="O821" i="1" s="1"/>
  <c r="R821" i="1" s="1"/>
  <c r="N817" i="1"/>
  <c r="O817" i="1"/>
  <c r="R817" i="1" s="1"/>
  <c r="N813" i="1"/>
  <c r="O813" i="1" s="1"/>
  <c r="R813" i="1" s="1"/>
  <c r="N809" i="1"/>
  <c r="O809" i="1" s="1"/>
  <c r="R809" i="1" s="1"/>
  <c r="N805" i="1"/>
  <c r="O805" i="1" s="1"/>
  <c r="R805" i="1" s="1"/>
  <c r="N801" i="1"/>
  <c r="O801" i="1" s="1"/>
  <c r="R801" i="1" s="1"/>
  <c r="N797" i="1"/>
  <c r="O797" i="1" s="1"/>
  <c r="R797" i="1" s="1"/>
  <c r="N793" i="1"/>
  <c r="O793" i="1" s="1"/>
  <c r="R793" i="1" s="1"/>
  <c r="N789" i="1"/>
  <c r="O789" i="1" s="1"/>
  <c r="R789" i="1" s="1"/>
  <c r="N785" i="1"/>
  <c r="O785" i="1"/>
  <c r="R785" i="1" s="1"/>
  <c r="N781" i="1"/>
  <c r="O781" i="1" s="1"/>
  <c r="R781" i="1" s="1"/>
  <c r="N777" i="1"/>
  <c r="O777" i="1" s="1"/>
  <c r="R777" i="1" s="1"/>
  <c r="N773" i="1"/>
  <c r="O773" i="1" s="1"/>
  <c r="R773" i="1" s="1"/>
  <c r="N769" i="1"/>
  <c r="O769" i="1" s="1"/>
  <c r="R769" i="1" s="1"/>
  <c r="N765" i="1"/>
  <c r="O765" i="1" s="1"/>
  <c r="R765" i="1" s="1"/>
  <c r="N761" i="1"/>
  <c r="O761" i="1" s="1"/>
  <c r="R761" i="1" s="1"/>
  <c r="N757" i="1"/>
  <c r="O757" i="1" s="1"/>
  <c r="R757" i="1" s="1"/>
  <c r="N753" i="1"/>
  <c r="O753" i="1" s="1"/>
  <c r="R753" i="1" s="1"/>
  <c r="N749" i="1"/>
  <c r="O749" i="1" s="1"/>
  <c r="R749" i="1" s="1"/>
  <c r="N745" i="1"/>
  <c r="O745" i="1" s="1"/>
  <c r="R745" i="1" s="1"/>
  <c r="N741" i="1"/>
  <c r="O741" i="1" s="1"/>
  <c r="R741" i="1" s="1"/>
  <c r="N737" i="1"/>
  <c r="O737" i="1" s="1"/>
  <c r="R737" i="1" s="1"/>
  <c r="N733" i="1"/>
  <c r="O733" i="1" s="1"/>
  <c r="R733" i="1" s="1"/>
  <c r="N729" i="1"/>
  <c r="O729" i="1" s="1"/>
  <c r="R729" i="1" s="1"/>
  <c r="N725" i="1"/>
  <c r="O725" i="1" s="1"/>
  <c r="R725" i="1" s="1"/>
  <c r="N721" i="1"/>
  <c r="O721" i="1" s="1"/>
  <c r="R721" i="1" s="1"/>
  <c r="N717" i="1"/>
  <c r="O717" i="1" s="1"/>
  <c r="R717" i="1" s="1"/>
  <c r="N713" i="1"/>
  <c r="O713" i="1" s="1"/>
  <c r="R713" i="1" s="1"/>
  <c r="N709" i="1"/>
  <c r="O709" i="1" s="1"/>
  <c r="R709" i="1" s="1"/>
  <c r="N705" i="1"/>
  <c r="O705" i="1" s="1"/>
  <c r="R705" i="1" s="1"/>
  <c r="N701" i="1"/>
  <c r="O701" i="1" s="1"/>
  <c r="R701" i="1" s="1"/>
  <c r="N697" i="1"/>
  <c r="O697" i="1" s="1"/>
  <c r="R697" i="1" s="1"/>
  <c r="N693" i="1"/>
  <c r="O693" i="1" s="1"/>
  <c r="R693" i="1" s="1"/>
  <c r="N689" i="1"/>
  <c r="O689" i="1" s="1"/>
  <c r="R689" i="1" s="1"/>
  <c r="N685" i="1"/>
  <c r="O685" i="1" s="1"/>
  <c r="R685" i="1" s="1"/>
  <c r="N681" i="1"/>
  <c r="O681" i="1" s="1"/>
  <c r="R681" i="1" s="1"/>
  <c r="N677" i="1"/>
  <c r="O677" i="1" s="1"/>
  <c r="R677" i="1" s="1"/>
  <c r="N673" i="1"/>
  <c r="O673" i="1" s="1"/>
  <c r="R673" i="1" s="1"/>
  <c r="N669" i="1"/>
  <c r="O669" i="1" s="1"/>
  <c r="R669" i="1" s="1"/>
  <c r="N665" i="1"/>
  <c r="O665" i="1" s="1"/>
  <c r="R665" i="1" s="1"/>
  <c r="N661" i="1"/>
  <c r="O661" i="1" s="1"/>
  <c r="R661" i="1" s="1"/>
  <c r="N657" i="1"/>
  <c r="O657" i="1"/>
  <c r="R657" i="1" s="1"/>
  <c r="N653" i="1"/>
  <c r="O653" i="1" s="1"/>
  <c r="R653" i="1" s="1"/>
  <c r="N649" i="1"/>
  <c r="O649" i="1" s="1"/>
  <c r="R649" i="1" s="1"/>
  <c r="N645" i="1"/>
  <c r="O645" i="1" s="1"/>
  <c r="R645" i="1" s="1"/>
  <c r="N641" i="1"/>
  <c r="O641" i="1" s="1"/>
  <c r="R641" i="1" s="1"/>
  <c r="N637" i="1"/>
  <c r="O637" i="1" s="1"/>
  <c r="R637" i="1" s="1"/>
  <c r="N633" i="1"/>
  <c r="O633" i="1" s="1"/>
  <c r="R633" i="1" s="1"/>
  <c r="N629" i="1"/>
  <c r="O629" i="1" s="1"/>
  <c r="R629" i="1" s="1"/>
  <c r="N625" i="1"/>
  <c r="O625" i="1" s="1"/>
  <c r="R625" i="1" s="1"/>
  <c r="N621" i="1"/>
  <c r="O621" i="1" s="1"/>
  <c r="R621" i="1" s="1"/>
  <c r="N617" i="1"/>
  <c r="O617" i="1" s="1"/>
  <c r="R617" i="1" s="1"/>
  <c r="N613" i="1"/>
  <c r="O613" i="1" s="1"/>
  <c r="R613" i="1" s="1"/>
  <c r="N609" i="1"/>
  <c r="O609" i="1" s="1"/>
  <c r="R609" i="1" s="1"/>
  <c r="N605" i="1"/>
  <c r="O605" i="1" s="1"/>
  <c r="R605" i="1" s="1"/>
  <c r="N601" i="1"/>
  <c r="O601" i="1" s="1"/>
  <c r="R601" i="1" s="1"/>
  <c r="N597" i="1"/>
  <c r="O597" i="1" s="1"/>
  <c r="R597" i="1" s="1"/>
  <c r="N593" i="1"/>
  <c r="O593" i="1" s="1"/>
  <c r="R593" i="1" s="1"/>
  <c r="N589" i="1"/>
  <c r="O589" i="1" s="1"/>
  <c r="R589" i="1" s="1"/>
  <c r="N585" i="1"/>
  <c r="O585" i="1" s="1"/>
  <c r="R585" i="1" s="1"/>
  <c r="N581" i="1"/>
  <c r="O581" i="1" s="1"/>
  <c r="R581" i="1" s="1"/>
  <c r="N577" i="1"/>
  <c r="O577" i="1" s="1"/>
  <c r="R577" i="1" s="1"/>
  <c r="N573" i="1"/>
  <c r="O573" i="1" s="1"/>
  <c r="R573" i="1" s="1"/>
  <c r="N569" i="1"/>
  <c r="O569" i="1" s="1"/>
  <c r="R569" i="1" s="1"/>
  <c r="N565" i="1"/>
  <c r="O565" i="1" s="1"/>
  <c r="R565" i="1" s="1"/>
  <c r="N561" i="1"/>
  <c r="O561" i="1" s="1"/>
  <c r="R561" i="1" s="1"/>
  <c r="N557" i="1"/>
  <c r="O557" i="1" s="1"/>
  <c r="R557" i="1" s="1"/>
  <c r="N553" i="1"/>
  <c r="O553" i="1" s="1"/>
  <c r="R553" i="1" s="1"/>
  <c r="N549" i="1"/>
  <c r="O549" i="1" s="1"/>
  <c r="R549" i="1" s="1"/>
  <c r="N545" i="1"/>
  <c r="O545" i="1" s="1"/>
  <c r="R545" i="1" s="1"/>
  <c r="N541" i="1"/>
  <c r="O541" i="1" s="1"/>
  <c r="R541" i="1" s="1"/>
  <c r="N537" i="1"/>
  <c r="O537" i="1" s="1"/>
  <c r="R537" i="1" s="1"/>
  <c r="N533" i="1"/>
  <c r="O533" i="1" s="1"/>
  <c r="R533" i="1" s="1"/>
  <c r="N529" i="1"/>
  <c r="O529" i="1"/>
  <c r="R529" i="1" s="1"/>
  <c r="N525" i="1"/>
  <c r="O525" i="1" s="1"/>
  <c r="R525" i="1" s="1"/>
  <c r="N521" i="1"/>
  <c r="O521" i="1"/>
  <c r="R521" i="1" s="1"/>
  <c r="N517" i="1"/>
  <c r="O517" i="1" s="1"/>
  <c r="R517" i="1" s="1"/>
  <c r="N513" i="1"/>
  <c r="O513" i="1" s="1"/>
  <c r="R513" i="1" s="1"/>
  <c r="N509" i="1"/>
  <c r="O509" i="1" s="1"/>
  <c r="R509" i="1" s="1"/>
  <c r="N505" i="1"/>
  <c r="O505" i="1" s="1"/>
  <c r="R505" i="1" s="1"/>
  <c r="N501" i="1"/>
  <c r="O501" i="1" s="1"/>
  <c r="R501" i="1" s="1"/>
  <c r="N497" i="1"/>
  <c r="O497" i="1" s="1"/>
  <c r="R497" i="1" s="1"/>
  <c r="N493" i="1"/>
  <c r="O493" i="1" s="1"/>
  <c r="R493" i="1" s="1"/>
  <c r="N489" i="1"/>
  <c r="O489" i="1" s="1"/>
  <c r="R489" i="1" s="1"/>
  <c r="N485" i="1"/>
  <c r="O485" i="1" s="1"/>
  <c r="R485" i="1" s="1"/>
  <c r="N481" i="1"/>
  <c r="O481" i="1" s="1"/>
  <c r="R481" i="1" s="1"/>
  <c r="N477" i="1"/>
  <c r="O477" i="1" s="1"/>
  <c r="R477" i="1" s="1"/>
  <c r="N473" i="1"/>
  <c r="O473" i="1" s="1"/>
  <c r="R473" i="1" s="1"/>
  <c r="N469" i="1"/>
  <c r="O469" i="1" s="1"/>
  <c r="R469" i="1" s="1"/>
  <c r="N465" i="1"/>
  <c r="O465" i="1" s="1"/>
  <c r="R465" i="1" s="1"/>
  <c r="N461" i="1"/>
  <c r="O461" i="1" s="1"/>
  <c r="R461" i="1" s="1"/>
  <c r="N457" i="1"/>
  <c r="O457" i="1" s="1"/>
  <c r="R457" i="1" s="1"/>
  <c r="N453" i="1"/>
  <c r="O453" i="1" s="1"/>
  <c r="R453" i="1" s="1"/>
  <c r="N449" i="1"/>
  <c r="O449" i="1" s="1"/>
  <c r="R449" i="1" s="1"/>
  <c r="N445" i="1"/>
  <c r="O445" i="1" s="1"/>
  <c r="R445" i="1" s="1"/>
  <c r="N441" i="1"/>
  <c r="O441" i="1" s="1"/>
  <c r="R441" i="1" s="1"/>
  <c r="N437" i="1"/>
  <c r="O437" i="1" s="1"/>
  <c r="R437" i="1" s="1"/>
  <c r="N433" i="1"/>
  <c r="O433" i="1"/>
  <c r="R433" i="1" s="1"/>
  <c r="N429" i="1"/>
  <c r="O429" i="1" s="1"/>
  <c r="R429" i="1" s="1"/>
  <c r="N425" i="1"/>
  <c r="O425" i="1" s="1"/>
  <c r="R425" i="1" s="1"/>
  <c r="N421" i="1"/>
  <c r="O421" i="1" s="1"/>
  <c r="R421" i="1" s="1"/>
  <c r="N417" i="1"/>
  <c r="O417" i="1" s="1"/>
  <c r="R417" i="1" s="1"/>
  <c r="N413" i="1"/>
  <c r="O413" i="1" s="1"/>
  <c r="R413" i="1" s="1"/>
  <c r="N409" i="1"/>
  <c r="O409" i="1" s="1"/>
  <c r="R409" i="1" s="1"/>
  <c r="N405" i="1"/>
  <c r="O405" i="1" s="1"/>
  <c r="R405" i="1" s="1"/>
  <c r="N401" i="1"/>
  <c r="O401" i="1" s="1"/>
  <c r="R401" i="1" s="1"/>
  <c r="N397" i="1"/>
  <c r="O397" i="1" s="1"/>
  <c r="R397" i="1" s="1"/>
  <c r="N393" i="1"/>
  <c r="O393" i="1"/>
  <c r="R393" i="1" s="1"/>
  <c r="N389" i="1"/>
  <c r="O389" i="1" s="1"/>
  <c r="R389" i="1" s="1"/>
  <c r="N385" i="1"/>
  <c r="O385" i="1" s="1"/>
  <c r="R385" i="1" s="1"/>
  <c r="N381" i="1"/>
  <c r="O381" i="1" s="1"/>
  <c r="R381" i="1" s="1"/>
  <c r="N377" i="1"/>
  <c r="O377" i="1" s="1"/>
  <c r="R377" i="1" s="1"/>
  <c r="N373" i="1"/>
  <c r="O373" i="1" s="1"/>
  <c r="R373" i="1" s="1"/>
  <c r="N369" i="1"/>
  <c r="O369" i="1" s="1"/>
  <c r="R369" i="1" s="1"/>
  <c r="N365" i="1"/>
  <c r="O365" i="1" s="1"/>
  <c r="R365" i="1" s="1"/>
  <c r="N361" i="1"/>
  <c r="O361" i="1" s="1"/>
  <c r="R361" i="1" s="1"/>
  <c r="N357" i="1"/>
  <c r="O357" i="1" s="1"/>
  <c r="R357" i="1" s="1"/>
  <c r="N353" i="1"/>
  <c r="O353" i="1" s="1"/>
  <c r="R353" i="1" s="1"/>
  <c r="N349" i="1"/>
  <c r="O349" i="1" s="1"/>
  <c r="R349" i="1" s="1"/>
  <c r="N345" i="1"/>
  <c r="O345" i="1" s="1"/>
  <c r="R345" i="1" s="1"/>
  <c r="N341" i="1"/>
  <c r="O341" i="1" s="1"/>
  <c r="R341" i="1" s="1"/>
  <c r="N337" i="1"/>
  <c r="O337" i="1" s="1"/>
  <c r="R337" i="1" s="1"/>
  <c r="N333" i="1"/>
  <c r="O333" i="1" s="1"/>
  <c r="R333" i="1" s="1"/>
  <c r="N329" i="1"/>
  <c r="O329" i="1" s="1"/>
  <c r="R329" i="1" s="1"/>
  <c r="N325" i="1"/>
  <c r="O325" i="1" s="1"/>
  <c r="R325" i="1" s="1"/>
  <c r="N313" i="1"/>
  <c r="O313" i="1" s="1"/>
  <c r="R313" i="1" s="1"/>
  <c r="N309" i="1"/>
  <c r="O309" i="1" s="1"/>
  <c r="R309" i="1" s="1"/>
  <c r="N305" i="1"/>
  <c r="O305" i="1" s="1"/>
  <c r="R305" i="1" s="1"/>
  <c r="N301" i="1"/>
  <c r="O301" i="1" s="1"/>
  <c r="R301" i="1" s="1"/>
  <c r="N297" i="1"/>
  <c r="O297" i="1" s="1"/>
  <c r="R297" i="1" s="1"/>
  <c r="N293" i="1"/>
  <c r="O293" i="1" s="1"/>
  <c r="R293" i="1" s="1"/>
  <c r="N289" i="1"/>
  <c r="O289" i="1" s="1"/>
  <c r="R289" i="1" s="1"/>
  <c r="N285" i="1"/>
  <c r="O285" i="1" s="1"/>
  <c r="R285" i="1" s="1"/>
  <c r="N281" i="1"/>
  <c r="O281" i="1" s="1"/>
  <c r="R281" i="1" s="1"/>
  <c r="N277" i="1"/>
  <c r="O277" i="1" s="1"/>
  <c r="R277" i="1" s="1"/>
  <c r="N273" i="1"/>
  <c r="O273" i="1" s="1"/>
  <c r="R273" i="1" s="1"/>
  <c r="N269" i="1"/>
  <c r="O269" i="1" s="1"/>
  <c r="R269" i="1" s="1"/>
  <c r="N265" i="1"/>
  <c r="O265" i="1" s="1"/>
  <c r="R265" i="1" s="1"/>
  <c r="N261" i="1"/>
  <c r="O261" i="1" s="1"/>
  <c r="R261" i="1" s="1"/>
  <c r="N249" i="1"/>
  <c r="O249" i="1"/>
  <c r="R249" i="1" s="1"/>
  <c r="N245" i="1"/>
  <c r="O245" i="1" s="1"/>
  <c r="R245" i="1" s="1"/>
  <c r="N241" i="1"/>
  <c r="O241" i="1" s="1"/>
  <c r="R241" i="1" s="1"/>
  <c r="N237" i="1"/>
  <c r="O237" i="1" s="1"/>
  <c r="R237" i="1" s="1"/>
  <c r="N233" i="1"/>
  <c r="O233" i="1" s="1"/>
  <c r="R233" i="1" s="1"/>
  <c r="N229" i="1"/>
  <c r="O229" i="1" s="1"/>
  <c r="R229" i="1" s="1"/>
  <c r="N225" i="1"/>
  <c r="O225" i="1" s="1"/>
  <c r="R225" i="1" s="1"/>
  <c r="N221" i="1"/>
  <c r="O221" i="1" s="1"/>
  <c r="R221" i="1" s="1"/>
  <c r="N217" i="1"/>
  <c r="O217" i="1" s="1"/>
  <c r="R217" i="1" s="1"/>
  <c r="N213" i="1"/>
  <c r="O213" i="1" s="1"/>
  <c r="R213" i="1" s="1"/>
  <c r="N209" i="1"/>
  <c r="O209" i="1" s="1"/>
  <c r="R209" i="1" s="1"/>
  <c r="N205" i="1"/>
  <c r="O205" i="1" s="1"/>
  <c r="R205" i="1" s="1"/>
  <c r="N201" i="1"/>
  <c r="O201" i="1" s="1"/>
  <c r="R201" i="1" s="1"/>
  <c r="N197" i="1"/>
  <c r="O197" i="1" s="1"/>
  <c r="R197" i="1" s="1"/>
  <c r="N185" i="1"/>
  <c r="O185" i="1" s="1"/>
  <c r="R185" i="1" s="1"/>
  <c r="N181" i="1"/>
  <c r="O181" i="1" s="1"/>
  <c r="R181" i="1" s="1"/>
  <c r="N177" i="1"/>
  <c r="O177" i="1" s="1"/>
  <c r="R177" i="1" s="1"/>
  <c r="N173" i="1"/>
  <c r="O173" i="1" s="1"/>
  <c r="R173" i="1" s="1"/>
  <c r="N169" i="1"/>
  <c r="O169" i="1" s="1"/>
  <c r="R169" i="1" s="1"/>
  <c r="N165" i="1"/>
  <c r="O165" i="1" s="1"/>
  <c r="R165" i="1" s="1"/>
  <c r="N161" i="1"/>
  <c r="O161" i="1" s="1"/>
  <c r="R161" i="1" s="1"/>
  <c r="N157" i="1"/>
  <c r="O157" i="1" s="1"/>
  <c r="R157" i="1" s="1"/>
  <c r="N153" i="1"/>
  <c r="O153" i="1" s="1"/>
  <c r="R153" i="1" s="1"/>
  <c r="N149" i="1"/>
  <c r="O149" i="1" s="1"/>
  <c r="R149" i="1" s="1"/>
  <c r="N145" i="1"/>
  <c r="O145" i="1" s="1"/>
  <c r="R145" i="1" s="1"/>
  <c r="N141" i="1"/>
  <c r="O141" i="1" s="1"/>
  <c r="R141" i="1" s="1"/>
  <c r="N137" i="1"/>
  <c r="O137" i="1" s="1"/>
  <c r="R137" i="1" s="1"/>
  <c r="N133" i="1"/>
  <c r="O133" i="1" s="1"/>
  <c r="R133" i="1" s="1"/>
  <c r="N121" i="1"/>
  <c r="O121" i="1" s="1"/>
  <c r="R121" i="1" s="1"/>
  <c r="N117" i="1"/>
  <c r="O117" i="1" s="1"/>
  <c r="R117" i="1" s="1"/>
  <c r="N113" i="1"/>
  <c r="O113" i="1" s="1"/>
  <c r="R113" i="1" s="1"/>
  <c r="N109" i="1"/>
  <c r="O109" i="1" s="1"/>
  <c r="R109" i="1" s="1"/>
  <c r="N105" i="1"/>
  <c r="O105" i="1"/>
  <c r="R105" i="1" s="1"/>
  <c r="N101" i="1"/>
  <c r="O101" i="1" s="1"/>
  <c r="R101" i="1" s="1"/>
  <c r="N97" i="1"/>
  <c r="O97" i="1" s="1"/>
  <c r="R97" i="1" s="1"/>
  <c r="N93" i="1"/>
  <c r="O93" i="1" s="1"/>
  <c r="R93" i="1" s="1"/>
  <c r="N89" i="1"/>
  <c r="O89" i="1" s="1"/>
  <c r="R89" i="1" s="1"/>
  <c r="N85" i="1"/>
  <c r="O85" i="1" s="1"/>
  <c r="R85" i="1" s="1"/>
  <c r="N81" i="1"/>
  <c r="O81" i="1" s="1"/>
  <c r="R81" i="1" s="1"/>
  <c r="N77" i="1"/>
  <c r="O77" i="1" s="1"/>
  <c r="R77" i="1" s="1"/>
  <c r="N73" i="1"/>
  <c r="O73" i="1" s="1"/>
  <c r="R73" i="1" s="1"/>
  <c r="N69" i="1"/>
  <c r="O69" i="1" s="1"/>
  <c r="R69" i="1" s="1"/>
  <c r="N57" i="1"/>
  <c r="O57" i="1" s="1"/>
  <c r="R57" i="1" s="1"/>
  <c r="N53" i="1"/>
  <c r="O53" i="1" s="1"/>
  <c r="R53" i="1" s="1"/>
  <c r="N49" i="1"/>
  <c r="O49" i="1" s="1"/>
  <c r="R49" i="1" s="1"/>
  <c r="N45" i="1"/>
  <c r="O45" i="1" s="1"/>
  <c r="R45" i="1" s="1"/>
  <c r="N41" i="1"/>
  <c r="O41" i="1" s="1"/>
  <c r="R41" i="1" s="1"/>
  <c r="N37" i="1"/>
  <c r="O37" i="1" s="1"/>
  <c r="R37" i="1" s="1"/>
  <c r="N33" i="1"/>
  <c r="O33" i="1" s="1"/>
  <c r="R33" i="1" s="1"/>
  <c r="N29" i="1"/>
  <c r="O29" i="1" s="1"/>
  <c r="R29" i="1" s="1"/>
  <c r="N25" i="1"/>
  <c r="O25" i="1" s="1"/>
  <c r="R25" i="1" s="1"/>
  <c r="N21" i="1"/>
  <c r="O21" i="1" s="1"/>
  <c r="R21" i="1" s="1"/>
  <c r="N17" i="1"/>
  <c r="O17" i="1" s="1"/>
  <c r="R17" i="1" s="1"/>
  <c r="N13" i="1"/>
  <c r="O13" i="1" s="1"/>
  <c r="R13" i="1" s="1"/>
  <c r="N9" i="1"/>
  <c r="O9" i="1" s="1"/>
  <c r="R9" i="1" s="1"/>
  <c r="N5" i="1"/>
  <c r="O5" i="1" s="1"/>
  <c r="R5" i="1" s="1"/>
  <c r="O2001" i="1"/>
  <c r="R2001" i="1" s="1"/>
  <c r="O1997" i="1"/>
  <c r="R1997" i="1" s="1"/>
  <c r="O1993" i="1"/>
  <c r="R1993" i="1" s="1"/>
  <c r="O1989" i="1"/>
  <c r="R1989" i="1" s="1"/>
  <c r="O1985" i="1"/>
  <c r="R1985" i="1" s="1"/>
  <c r="O1981" i="1"/>
  <c r="R1981" i="1" s="1"/>
  <c r="O1977" i="1"/>
  <c r="R1977" i="1" s="1"/>
  <c r="O1973" i="1"/>
  <c r="R1973" i="1" s="1"/>
  <c r="O1969" i="1"/>
  <c r="R1969" i="1" s="1"/>
  <c r="O1965" i="1"/>
  <c r="R1965" i="1" s="1"/>
  <c r="O1961" i="1"/>
  <c r="R1961" i="1" s="1"/>
  <c r="O1957" i="1"/>
  <c r="R1957" i="1" s="1"/>
  <c r="O1953" i="1"/>
  <c r="R1953" i="1" s="1"/>
  <c r="O1949" i="1"/>
  <c r="R1949" i="1" s="1"/>
  <c r="O1945" i="1"/>
  <c r="R1945" i="1" s="1"/>
  <c r="O1941" i="1"/>
  <c r="R1941" i="1" s="1"/>
  <c r="O1937" i="1"/>
  <c r="R1937" i="1" s="1"/>
  <c r="O1933" i="1"/>
  <c r="R1933" i="1" s="1"/>
  <c r="O1929" i="1"/>
  <c r="R1929" i="1" s="1"/>
  <c r="O1925" i="1"/>
  <c r="R1925" i="1" s="1"/>
  <c r="O1921" i="1"/>
  <c r="R1921" i="1" s="1"/>
  <c r="O1917" i="1"/>
  <c r="R1917" i="1" s="1"/>
  <c r="O1913" i="1"/>
  <c r="R1913" i="1" s="1"/>
  <c r="O1909" i="1"/>
  <c r="R1909" i="1" s="1"/>
  <c r="O1905" i="1"/>
  <c r="R1905" i="1" s="1"/>
  <c r="O1901" i="1"/>
  <c r="R1901" i="1" s="1"/>
  <c r="O1897" i="1"/>
  <c r="R1897" i="1" s="1"/>
  <c r="O1893" i="1"/>
  <c r="R1893" i="1" s="1"/>
  <c r="O1889" i="1"/>
  <c r="R1889" i="1" s="1"/>
  <c r="O1885" i="1"/>
  <c r="R1885" i="1" s="1"/>
  <c r="O1881" i="1"/>
  <c r="R1881" i="1" s="1"/>
  <c r="O1877" i="1"/>
  <c r="R1877" i="1" s="1"/>
  <c r="O1873" i="1"/>
  <c r="R1873" i="1" s="1"/>
  <c r="O1869" i="1"/>
  <c r="R1869" i="1" s="1"/>
  <c r="O1865" i="1"/>
  <c r="R1865" i="1" s="1"/>
  <c r="O1861" i="1"/>
  <c r="R1861" i="1" s="1"/>
  <c r="O1857" i="1"/>
  <c r="R1857" i="1" s="1"/>
  <c r="O1853" i="1"/>
  <c r="R1853" i="1" s="1"/>
  <c r="O1849" i="1"/>
  <c r="R1849" i="1" s="1"/>
  <c r="O1845" i="1"/>
  <c r="R1845" i="1" s="1"/>
  <c r="O1841" i="1"/>
  <c r="R1841" i="1" s="1"/>
  <c r="O1837" i="1"/>
  <c r="R1837" i="1" s="1"/>
  <c r="O1833" i="1"/>
  <c r="R1833" i="1" s="1"/>
  <c r="O1829" i="1"/>
  <c r="R1829" i="1" s="1"/>
  <c r="O1825" i="1"/>
  <c r="R1825" i="1" s="1"/>
  <c r="O1821" i="1"/>
  <c r="R1821" i="1" s="1"/>
  <c r="O1817" i="1"/>
  <c r="R1817" i="1" s="1"/>
  <c r="O1813" i="1"/>
  <c r="R1813" i="1" s="1"/>
  <c r="O1809" i="1"/>
  <c r="R1809" i="1" s="1"/>
  <c r="O1805" i="1"/>
  <c r="R1805" i="1" s="1"/>
  <c r="O1801" i="1"/>
  <c r="R1801" i="1" s="1"/>
  <c r="O1797" i="1"/>
  <c r="R1797" i="1" s="1"/>
  <c r="O1793" i="1"/>
  <c r="R1793" i="1" s="1"/>
  <c r="O1789" i="1"/>
  <c r="R1789" i="1" s="1"/>
  <c r="O1785" i="1"/>
  <c r="R1785" i="1" s="1"/>
  <c r="O1781" i="1"/>
  <c r="R1781" i="1" s="1"/>
  <c r="O1777" i="1"/>
  <c r="R1777" i="1" s="1"/>
  <c r="O1773" i="1"/>
  <c r="R1773" i="1" s="1"/>
  <c r="O1769" i="1"/>
  <c r="R1769" i="1" s="1"/>
  <c r="O1765" i="1"/>
  <c r="R1765" i="1" s="1"/>
  <c r="O1761" i="1"/>
  <c r="R1761" i="1" s="1"/>
  <c r="O1757" i="1"/>
  <c r="R1757" i="1" s="1"/>
  <c r="O1753" i="1"/>
  <c r="R1753" i="1" s="1"/>
  <c r="O1749" i="1"/>
  <c r="R1749" i="1" s="1"/>
  <c r="O1745" i="1"/>
  <c r="R1745" i="1" s="1"/>
  <c r="O1741" i="1"/>
  <c r="R1741" i="1" s="1"/>
  <c r="O1737" i="1"/>
  <c r="R1737" i="1" s="1"/>
  <c r="O1733" i="1"/>
  <c r="R1733" i="1" s="1"/>
  <c r="O1729" i="1"/>
  <c r="R1729" i="1" s="1"/>
  <c r="O1725" i="1"/>
  <c r="R1725" i="1" s="1"/>
  <c r="O1721" i="1"/>
  <c r="R1721" i="1" s="1"/>
  <c r="O1717" i="1"/>
  <c r="R1717" i="1" s="1"/>
  <c r="O1713" i="1"/>
  <c r="R1713" i="1" s="1"/>
  <c r="O1709" i="1"/>
  <c r="R1709" i="1" s="1"/>
  <c r="O1705" i="1"/>
  <c r="R1705" i="1" s="1"/>
  <c r="O1701" i="1"/>
  <c r="R1701" i="1" s="1"/>
  <c r="O1697" i="1"/>
  <c r="R1697" i="1" s="1"/>
  <c r="O1693" i="1"/>
  <c r="R1693" i="1" s="1"/>
  <c r="O1689" i="1"/>
  <c r="R1689" i="1" s="1"/>
  <c r="O1685" i="1"/>
  <c r="R1685" i="1" s="1"/>
  <c r="O1681" i="1"/>
  <c r="R1681" i="1" s="1"/>
  <c r="O1677" i="1"/>
  <c r="R1677" i="1" s="1"/>
  <c r="O1673" i="1"/>
  <c r="R1673" i="1" s="1"/>
  <c r="O1669" i="1"/>
  <c r="R1669" i="1" s="1"/>
  <c r="O1665" i="1"/>
  <c r="R1665" i="1" s="1"/>
  <c r="O1661" i="1"/>
  <c r="R1661" i="1" s="1"/>
  <c r="O1657" i="1"/>
  <c r="R1657" i="1" s="1"/>
  <c r="O1653" i="1"/>
  <c r="R1653" i="1" s="1"/>
  <c r="O1649" i="1"/>
  <c r="R1649" i="1" s="1"/>
  <c r="O1645" i="1"/>
  <c r="R1645" i="1" s="1"/>
  <c r="O1641" i="1"/>
  <c r="R1641" i="1" s="1"/>
  <c r="O1637" i="1"/>
  <c r="R1637" i="1" s="1"/>
  <c r="O1633" i="1"/>
  <c r="R1633" i="1" s="1"/>
  <c r="O1629" i="1"/>
  <c r="R1629" i="1" s="1"/>
  <c r="O1625" i="1"/>
  <c r="R1625" i="1" s="1"/>
  <c r="O1621" i="1"/>
  <c r="R1621" i="1" s="1"/>
  <c r="O1617" i="1"/>
  <c r="R1617" i="1" s="1"/>
  <c r="O1613" i="1"/>
  <c r="R1613" i="1" s="1"/>
  <c r="O1609" i="1"/>
  <c r="R1609" i="1" s="1"/>
  <c r="O1605" i="1"/>
  <c r="R1605" i="1" s="1"/>
  <c r="O1601" i="1"/>
  <c r="R1601" i="1" s="1"/>
  <c r="O1597" i="1"/>
  <c r="R1597" i="1" s="1"/>
  <c r="O1586" i="1"/>
  <c r="R1586" i="1" s="1"/>
  <c r="O1581" i="1"/>
  <c r="R1581" i="1" s="1"/>
  <c r="O1570" i="1"/>
  <c r="R1570" i="1" s="1"/>
  <c r="O1565" i="1"/>
  <c r="R1565" i="1" s="1"/>
  <c r="O1554" i="1"/>
  <c r="R1554" i="1" s="1"/>
  <c r="O1549" i="1"/>
  <c r="R1549" i="1" s="1"/>
  <c r="O1538" i="1"/>
  <c r="R1538" i="1" s="1"/>
  <c r="O1533" i="1"/>
  <c r="R1533" i="1" s="1"/>
  <c r="O1522" i="1"/>
  <c r="R1522" i="1" s="1"/>
  <c r="O1517" i="1"/>
  <c r="R1517" i="1" s="1"/>
  <c r="O1506" i="1"/>
  <c r="R1506" i="1" s="1"/>
  <c r="O1501" i="1"/>
  <c r="R1501" i="1" s="1"/>
  <c r="O1490" i="1"/>
  <c r="R1490" i="1" s="1"/>
  <c r="O1485" i="1"/>
  <c r="R1485" i="1" s="1"/>
  <c r="O1474" i="1"/>
  <c r="R1474" i="1" s="1"/>
  <c r="O1469" i="1"/>
  <c r="R1469" i="1" s="1"/>
  <c r="O1458" i="1"/>
  <c r="R1458" i="1" s="1"/>
  <c r="O1453" i="1"/>
  <c r="R1453" i="1" s="1"/>
  <c r="O1441" i="1"/>
  <c r="R1441" i="1" s="1"/>
  <c r="O1433" i="1"/>
  <c r="R1433" i="1" s="1"/>
  <c r="O1425" i="1"/>
  <c r="R1425" i="1" s="1"/>
  <c r="O1417" i="1"/>
  <c r="R1417" i="1" s="1"/>
  <c r="O1409" i="1"/>
  <c r="R1409" i="1" s="1"/>
  <c r="O1401" i="1"/>
  <c r="R1401" i="1" s="1"/>
  <c r="O1393" i="1"/>
  <c r="R1393" i="1" s="1"/>
  <c r="O1385" i="1"/>
  <c r="R1385" i="1" s="1"/>
  <c r="O1377" i="1"/>
  <c r="R1377" i="1" s="1"/>
  <c r="O1369" i="1"/>
  <c r="R1369" i="1" s="1"/>
  <c r="O1361" i="1"/>
  <c r="R1361" i="1" s="1"/>
  <c r="O1353" i="1"/>
  <c r="R1353" i="1" s="1"/>
  <c r="O1345" i="1"/>
  <c r="R1345" i="1" s="1"/>
  <c r="O1337" i="1"/>
  <c r="R1337" i="1" s="1"/>
  <c r="O1329" i="1"/>
  <c r="R1329" i="1" s="1"/>
  <c r="O1321" i="1"/>
  <c r="R1321" i="1" s="1"/>
  <c r="O1313" i="1"/>
  <c r="R1313" i="1" s="1"/>
  <c r="O1305" i="1"/>
  <c r="R1305" i="1" s="1"/>
  <c r="O1297" i="1"/>
  <c r="R1297" i="1" s="1"/>
  <c r="O1289" i="1"/>
  <c r="R1289" i="1" s="1"/>
  <c r="O1281" i="1"/>
  <c r="R1281" i="1" s="1"/>
  <c r="O1273" i="1"/>
  <c r="R1273" i="1" s="1"/>
  <c r="O1265" i="1"/>
  <c r="R1265" i="1" s="1"/>
  <c r="O1257" i="1"/>
  <c r="R1257" i="1" s="1"/>
  <c r="O1249" i="1"/>
  <c r="R1249" i="1" s="1"/>
  <c r="O1241" i="1"/>
  <c r="R1241" i="1" s="1"/>
  <c r="O1233" i="1"/>
  <c r="R1233" i="1" s="1"/>
  <c r="O1225" i="1"/>
  <c r="R1225" i="1" s="1"/>
  <c r="O1217" i="1"/>
  <c r="R1217" i="1" s="1"/>
  <c r="O1209" i="1"/>
  <c r="R1209" i="1" s="1"/>
  <c r="O1201" i="1"/>
  <c r="R1201" i="1" s="1"/>
  <c r="O1193" i="1"/>
  <c r="R1193" i="1" s="1"/>
  <c r="O1185" i="1"/>
  <c r="R1185" i="1" s="1"/>
  <c r="O1177" i="1"/>
  <c r="R1177" i="1" s="1"/>
  <c r="O1169" i="1"/>
  <c r="R1169" i="1" s="1"/>
  <c r="O1161" i="1"/>
  <c r="R1161" i="1" s="1"/>
  <c r="O1153" i="1"/>
  <c r="R1153" i="1" s="1"/>
  <c r="O1145" i="1"/>
  <c r="R1145" i="1" s="1"/>
  <c r="O1137" i="1"/>
  <c r="R1137" i="1" s="1"/>
  <c r="O1129" i="1"/>
  <c r="R1129" i="1" s="1"/>
  <c r="O1121" i="1"/>
  <c r="R1121" i="1" s="1"/>
  <c r="O1113" i="1"/>
  <c r="R1113" i="1" s="1"/>
  <c r="O1105" i="1"/>
  <c r="R1105" i="1" s="1"/>
  <c r="O1090" i="1"/>
  <c r="R1090" i="1" s="1"/>
  <c r="O1074" i="1"/>
  <c r="R1074" i="1" s="1"/>
  <c r="O1058" i="1"/>
  <c r="R1058" i="1" s="1"/>
  <c r="O1042" i="1"/>
  <c r="R1042" i="1" s="1"/>
  <c r="O1026" i="1"/>
  <c r="R1026" i="1" s="1"/>
  <c r="O1010" i="1"/>
  <c r="R1010" i="1" s="1"/>
  <c r="O994" i="1"/>
  <c r="R994" i="1" s="1"/>
  <c r="O978" i="1"/>
  <c r="R978" i="1" s="1"/>
  <c r="O962" i="1"/>
  <c r="R962" i="1" s="1"/>
  <c r="O946" i="1"/>
  <c r="R946" i="1" s="1"/>
  <c r="O930" i="1"/>
  <c r="R930" i="1" s="1"/>
  <c r="O914" i="1"/>
  <c r="R914" i="1" s="1"/>
  <c r="O898" i="1"/>
  <c r="R898" i="1" s="1"/>
  <c r="O882" i="1"/>
  <c r="R882" i="1" s="1"/>
  <c r="O866" i="1"/>
  <c r="R866" i="1" s="1"/>
  <c r="O850" i="1"/>
  <c r="R850" i="1" s="1"/>
  <c r="O834" i="1"/>
  <c r="R834" i="1" s="1"/>
  <c r="O818" i="1"/>
  <c r="R818" i="1" s="1"/>
  <c r="O802" i="1"/>
  <c r="R802" i="1" s="1"/>
  <c r="O786" i="1"/>
  <c r="R786" i="1" s="1"/>
  <c r="O770" i="1"/>
  <c r="R770" i="1" s="1"/>
  <c r="O754" i="1"/>
  <c r="R754" i="1" s="1"/>
  <c r="O738" i="1"/>
  <c r="R738" i="1" s="1"/>
  <c r="O722" i="1"/>
  <c r="R722" i="1" s="1"/>
  <c r="O706" i="1"/>
  <c r="R706" i="1" s="1"/>
  <c r="O690" i="1"/>
  <c r="R690" i="1" s="1"/>
  <c r="O674" i="1"/>
  <c r="R674" i="1" s="1"/>
  <c r="O658" i="1"/>
  <c r="R658" i="1" s="1"/>
  <c r="O642" i="1"/>
  <c r="R642" i="1" s="1"/>
  <c r="O626" i="1"/>
  <c r="R626" i="1" s="1"/>
  <c r="O610" i="1"/>
  <c r="R610" i="1" s="1"/>
  <c r="O317" i="1"/>
  <c r="R317" i="1" s="1"/>
  <c r="O189" i="1"/>
  <c r="R189" i="1" s="1"/>
  <c r="O61" i="1"/>
  <c r="R61"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24936E7-5B11-4017-9BB8-3BA96CC5527A}"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930E29E-C764-4B84-AD54-B7BC192FF4E4}" name="WorksheetConnection_sales_dataaa.xlsx!SalesData" type="102" refreshedVersion="7" minRefreshableVersion="5">
    <extLst>
      <ext xmlns:x15="http://schemas.microsoft.com/office/spreadsheetml/2010/11/main" uri="{DE250136-89BD-433C-8126-D09CA5730AF9}">
        <x15:connection id="SalesData" autoDelete="1">
          <x15:rangePr sourceName="_xlcn.WorksheetConnection_sales_dataaa.xlsxSalesData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<sst xmlns="http://schemas.openxmlformats.org/spreadsheetml/2006/main" count="10095" uniqueCount="1870">
  <si>
    <t>order_id</t>
  </si>
  <si>
    <t>order_date</t>
  </si>
  <si>
    <t>customer_id</t>
  </si>
  <si>
    <t>category</t>
  </si>
  <si>
    <t>product_name</t>
  </si>
  <si>
    <t>quantity</t>
  </si>
  <si>
    <t>price</t>
  </si>
  <si>
    <t>city</t>
  </si>
  <si>
    <t>state</t>
  </si>
  <si>
    <t>C9935</t>
  </si>
  <si>
    <t>Electronics</t>
  </si>
  <si>
    <t>Wireless Earbuds</t>
  </si>
  <si>
    <t>Delhi</t>
  </si>
  <si>
    <t>C4257</t>
  </si>
  <si>
    <t>Fashion</t>
  </si>
  <si>
    <t>Cotton T-Shirt</t>
  </si>
  <si>
    <t>Indore</t>
  </si>
  <si>
    <t>Madhya Pradesh</t>
  </si>
  <si>
    <t>C1106</t>
  </si>
  <si>
    <t>Home</t>
  </si>
  <si>
    <t>LED Bulb Pack</t>
  </si>
  <si>
    <t>Bhopal</t>
  </si>
  <si>
    <t>C2674</t>
  </si>
  <si>
    <t>Queen Bedsheet</t>
  </si>
  <si>
    <t>C9785</t>
  </si>
  <si>
    <t>C4150</t>
  </si>
  <si>
    <t>C2654</t>
  </si>
  <si>
    <t>Laptop Pro 15</t>
  </si>
  <si>
    <t>Pune</t>
  </si>
  <si>
    <t>Maharashtra</t>
  </si>
  <si>
    <t>C2169</t>
  </si>
  <si>
    <t>Jeans Slim</t>
  </si>
  <si>
    <t>Lucknow</t>
  </si>
  <si>
    <t>Uttar Pradesh</t>
  </si>
  <si>
    <t>C4598</t>
  </si>
  <si>
    <t>Surat</t>
  </si>
  <si>
    <t>Gujarat</t>
  </si>
  <si>
    <t>C5386</t>
  </si>
  <si>
    <t>Beauty</t>
  </si>
  <si>
    <t>Moisturizer 50ml</t>
  </si>
  <si>
    <t>C7482</t>
  </si>
  <si>
    <t>Sports</t>
  </si>
  <si>
    <t>Football</t>
  </si>
  <si>
    <t>Nagpur</t>
  </si>
  <si>
    <t>C8019</t>
  </si>
  <si>
    <t>C1771</t>
  </si>
  <si>
    <t>Formal Shirt</t>
  </si>
  <si>
    <t>Kochi</t>
  </si>
  <si>
    <t>Kerala</t>
  </si>
  <si>
    <t>C7252</t>
  </si>
  <si>
    <t>C9797</t>
  </si>
  <si>
    <t>Women Kurta</t>
  </si>
  <si>
    <t>C5315</t>
  </si>
  <si>
    <t>Lipstick Shade 12</t>
  </si>
  <si>
    <t>Jaipur</t>
  </si>
  <si>
    <t>Rajasthan</t>
  </si>
  <si>
    <t>C4258</t>
  </si>
  <si>
    <t>Bengaluru</t>
  </si>
  <si>
    <t>Karnataka</t>
  </si>
  <si>
    <t>C6310</t>
  </si>
  <si>
    <t>Facewash Gel</t>
  </si>
  <si>
    <t>Ahmedabad</t>
  </si>
  <si>
    <t>C1949</t>
  </si>
  <si>
    <t>Chennai</t>
  </si>
  <si>
    <t>Tamil Nadu</t>
  </si>
  <si>
    <t>C9727</t>
  </si>
  <si>
    <t>Cricket Bat</t>
  </si>
  <si>
    <t>C7932</t>
  </si>
  <si>
    <t>Smartwatch S1</t>
  </si>
  <si>
    <t>C7118</t>
  </si>
  <si>
    <t>Herbal Shampoo</t>
  </si>
  <si>
    <t>C4770</t>
  </si>
  <si>
    <t>C2160</t>
  </si>
  <si>
    <t>Smartphone Model X</t>
  </si>
  <si>
    <t>C8744</t>
  </si>
  <si>
    <t>C7735</t>
  </si>
  <si>
    <t>C2790</t>
  </si>
  <si>
    <t>Non-stick Pan</t>
  </si>
  <si>
    <t>C2235</t>
  </si>
  <si>
    <t>C4872</t>
  </si>
  <si>
    <t>Bluetooth Speaker</t>
  </si>
  <si>
    <t>C1035</t>
  </si>
  <si>
    <t>C8973</t>
  </si>
  <si>
    <t>Running Shoes</t>
  </si>
  <si>
    <t>C1936</t>
  </si>
  <si>
    <t>Mumbai</t>
  </si>
  <si>
    <t>C4044</t>
  </si>
  <si>
    <t>C1651</t>
  </si>
  <si>
    <t>C6147</t>
  </si>
  <si>
    <t>C1152</t>
  </si>
  <si>
    <t>C6718</t>
  </si>
  <si>
    <t>C5956</t>
  </si>
  <si>
    <t>Dumbbell 5kg</t>
  </si>
  <si>
    <t>C3200</t>
  </si>
  <si>
    <t>Kolkata</t>
  </si>
  <si>
    <t>West Bengal</t>
  </si>
  <si>
    <t>C6617</t>
  </si>
  <si>
    <t>C1832</t>
  </si>
  <si>
    <t>C5291</t>
  </si>
  <si>
    <t>C3442</t>
  </si>
  <si>
    <t>C6974</t>
  </si>
  <si>
    <t>C7658</t>
  </si>
  <si>
    <t>Yoga Mat</t>
  </si>
  <si>
    <t>C7755</t>
  </si>
  <si>
    <t>C5065</t>
  </si>
  <si>
    <t>C4269</t>
  </si>
  <si>
    <t>C5564</t>
  </si>
  <si>
    <t>Hyderabad</t>
  </si>
  <si>
    <t>Telangana</t>
  </si>
  <si>
    <t>C2776</t>
  </si>
  <si>
    <t>C4114</t>
  </si>
  <si>
    <t>C4228</t>
  </si>
  <si>
    <t>C5920</t>
  </si>
  <si>
    <t>C7888</t>
  </si>
  <si>
    <t>C1006</t>
  </si>
  <si>
    <t>Dinner Set 12pc</t>
  </si>
  <si>
    <t>C4501</t>
  </si>
  <si>
    <t>C6491</t>
  </si>
  <si>
    <t>C8784</t>
  </si>
  <si>
    <t>C4997</t>
  </si>
  <si>
    <t>C9486</t>
  </si>
  <si>
    <t>C6198</t>
  </si>
  <si>
    <t>C3607</t>
  </si>
  <si>
    <t>Vacuum Cleaner</t>
  </si>
  <si>
    <t>C8939</t>
  </si>
  <si>
    <t>C9849</t>
  </si>
  <si>
    <t>C7678</t>
  </si>
  <si>
    <t>C1320</t>
  </si>
  <si>
    <t>C7865</t>
  </si>
  <si>
    <t>C7371</t>
  </si>
  <si>
    <t>C9751</t>
  </si>
  <si>
    <t>C3977</t>
  </si>
  <si>
    <t>C5558</t>
  </si>
  <si>
    <t>C6733</t>
  </si>
  <si>
    <t>C1333</t>
  </si>
  <si>
    <t>C5198</t>
  </si>
  <si>
    <t>C3683</t>
  </si>
  <si>
    <t>C4249</t>
  </si>
  <si>
    <t>C2983</t>
  </si>
  <si>
    <t>C6590</t>
  </si>
  <si>
    <t>C8532</t>
  </si>
  <si>
    <t>C9817</t>
  </si>
  <si>
    <t>C2419</t>
  </si>
  <si>
    <t>C9098</t>
  </si>
  <si>
    <t>C5526</t>
  </si>
  <si>
    <t>C4937</t>
  </si>
  <si>
    <t>C7625</t>
  </si>
  <si>
    <t>C6419</t>
  </si>
  <si>
    <t>C2958</t>
  </si>
  <si>
    <t>C9595</t>
  </si>
  <si>
    <t>C9042</t>
  </si>
  <si>
    <t>C5136</t>
  </si>
  <si>
    <t>C1878</t>
  </si>
  <si>
    <t>C7818</t>
  </si>
  <si>
    <t>C5871</t>
  </si>
  <si>
    <t>C2625</t>
  </si>
  <si>
    <t>C2229</t>
  </si>
  <si>
    <t>C5632</t>
  </si>
  <si>
    <t>C4241</t>
  </si>
  <si>
    <t>C3718</t>
  </si>
  <si>
    <t>C5982</t>
  </si>
  <si>
    <t>C8078</t>
  </si>
  <si>
    <t>C1339</t>
  </si>
  <si>
    <t>C8245</t>
  </si>
  <si>
    <t>C8700</t>
  </si>
  <si>
    <t>C5722</t>
  </si>
  <si>
    <t>C2899</t>
  </si>
  <si>
    <t>C4073</t>
  </si>
  <si>
    <t>C9998</t>
  </si>
  <si>
    <t>C4920</t>
  </si>
  <si>
    <t>Sneakers Run</t>
  </si>
  <si>
    <t>C2858</t>
  </si>
  <si>
    <t>C5479</t>
  </si>
  <si>
    <t>C9327</t>
  </si>
  <si>
    <t>C9318</t>
  </si>
  <si>
    <t>C3434</t>
  </si>
  <si>
    <t>C6272</t>
  </si>
  <si>
    <t>C1715</t>
  </si>
  <si>
    <t>C3492</t>
  </si>
  <si>
    <t>C2633</t>
  </si>
  <si>
    <t>C8692</t>
  </si>
  <si>
    <t>C9742</t>
  </si>
  <si>
    <t>C5708</t>
  </si>
  <si>
    <t>C3725</t>
  </si>
  <si>
    <t>C8056</t>
  </si>
  <si>
    <t>C7267</t>
  </si>
  <si>
    <t>C5183</t>
  </si>
  <si>
    <t>C8237</t>
  </si>
  <si>
    <t>C7302</t>
  </si>
  <si>
    <t>C5837</t>
  </si>
  <si>
    <t>C1803</t>
  </si>
  <si>
    <t>C4588</t>
  </si>
  <si>
    <t>C6061</t>
  </si>
  <si>
    <t>C7807</t>
  </si>
  <si>
    <t>C5465</t>
  </si>
  <si>
    <t>C2886</t>
  </si>
  <si>
    <t>C6992</t>
  </si>
  <si>
    <t>C5295</t>
  </si>
  <si>
    <t>C6374</t>
  </si>
  <si>
    <t>C7689</t>
  </si>
  <si>
    <t>C9807</t>
  </si>
  <si>
    <t>C7797</t>
  </si>
  <si>
    <t>C7070</t>
  </si>
  <si>
    <t>C9920</t>
  </si>
  <si>
    <t>C8450</t>
  </si>
  <si>
    <t>C3063</t>
  </si>
  <si>
    <t>C6383</t>
  </si>
  <si>
    <t>C3129</t>
  </si>
  <si>
    <t>C4898</t>
  </si>
  <si>
    <t>C2041</t>
  </si>
  <si>
    <t>C1710</t>
  </si>
  <si>
    <t>C7580</t>
  </si>
  <si>
    <t>C2076</t>
  </si>
  <si>
    <t>C9692</t>
  </si>
  <si>
    <t>C4522</t>
  </si>
  <si>
    <t>C2557</t>
  </si>
  <si>
    <t>C2099</t>
  </si>
  <si>
    <t>C1982</t>
  </si>
  <si>
    <t>C7929</t>
  </si>
  <si>
    <t>C3535</t>
  </si>
  <si>
    <t>C1430</t>
  </si>
  <si>
    <t>C6567</t>
  </si>
  <si>
    <t>C1502</t>
  </si>
  <si>
    <t>C6314</t>
  </si>
  <si>
    <t>C2336</t>
  </si>
  <si>
    <t>C9394</t>
  </si>
  <si>
    <t>C6053</t>
  </si>
  <si>
    <t>C3248</t>
  </si>
  <si>
    <t>C7229</t>
  </si>
  <si>
    <t>C1693</t>
  </si>
  <si>
    <t>C7843</t>
  </si>
  <si>
    <t>C6928</t>
  </si>
  <si>
    <t>C6083</t>
  </si>
  <si>
    <t>C4176</t>
  </si>
  <si>
    <t>C3504</t>
  </si>
  <si>
    <t>C6295</t>
  </si>
  <si>
    <t>C5500</t>
  </si>
  <si>
    <t>C5703</t>
  </si>
  <si>
    <t>C1672</t>
  </si>
  <si>
    <t>C8381</t>
  </si>
  <si>
    <t>C8172</t>
  </si>
  <si>
    <t>C6543</t>
  </si>
  <si>
    <t>C5655</t>
  </si>
  <si>
    <t>C3317</t>
  </si>
  <si>
    <t>C7171</t>
  </si>
  <si>
    <t>C1298</t>
  </si>
  <si>
    <t>C3253</t>
  </si>
  <si>
    <t>C9626</t>
  </si>
  <si>
    <t>C3712</t>
  </si>
  <si>
    <t>C5668</t>
  </si>
  <si>
    <t>C4178</t>
  </si>
  <si>
    <t>C9641</t>
  </si>
  <si>
    <t>C7081</t>
  </si>
  <si>
    <t>C5469</t>
  </si>
  <si>
    <t>C6727</t>
  </si>
  <si>
    <t>C7142</t>
  </si>
  <si>
    <t>C3254</t>
  </si>
  <si>
    <t>C8349</t>
  </si>
  <si>
    <t>C9647</t>
  </si>
  <si>
    <t>C8489</t>
  </si>
  <si>
    <t>C4963</t>
  </si>
  <si>
    <t>Perfume 50ml</t>
  </si>
  <si>
    <t>C2402</t>
  </si>
  <si>
    <t>C2106</t>
  </si>
  <si>
    <t>C1726</t>
  </si>
  <si>
    <t>C8840</t>
  </si>
  <si>
    <t>C4302</t>
  </si>
  <si>
    <t>C9897</t>
  </si>
  <si>
    <t>C6438</t>
  </si>
  <si>
    <t>C7334</t>
  </si>
  <si>
    <t>C2353</t>
  </si>
  <si>
    <t>C2680</t>
  </si>
  <si>
    <t>C8272</t>
  </si>
  <si>
    <t>C1939</t>
  </si>
  <si>
    <t>C1510</t>
  </si>
  <si>
    <t>C7001</t>
  </si>
  <si>
    <t>C7095</t>
  </si>
  <si>
    <t>C8311</t>
  </si>
  <si>
    <t>C3828</t>
  </si>
  <si>
    <t>C6692</t>
  </si>
  <si>
    <t>C3852</t>
  </si>
  <si>
    <t>C9094</t>
  </si>
  <si>
    <t>C2412</t>
  </si>
  <si>
    <t>C2208</t>
  </si>
  <si>
    <t>C3981</t>
  </si>
  <si>
    <t>C3653</t>
  </si>
  <si>
    <t>C5496</t>
  </si>
  <si>
    <t>C3526</t>
  </si>
  <si>
    <t>C1464</t>
  </si>
  <si>
    <t>C1496</t>
  </si>
  <si>
    <t>C5873</t>
  </si>
  <si>
    <t>C3353</t>
  </si>
  <si>
    <t>C2739</t>
  </si>
  <si>
    <t>C7293</t>
  </si>
  <si>
    <t>C4110</t>
  </si>
  <si>
    <t>C2475</t>
  </si>
  <si>
    <t>C9108</t>
  </si>
  <si>
    <t>C5333</t>
  </si>
  <si>
    <t>C6939</t>
  </si>
  <si>
    <t>C2946</t>
  </si>
  <si>
    <t>C9341</t>
  </si>
  <si>
    <t>C8487</t>
  </si>
  <si>
    <t>C5902</t>
  </si>
  <si>
    <t>C1272</t>
  </si>
  <si>
    <t>C1436</t>
  </si>
  <si>
    <t>C3793</t>
  </si>
  <si>
    <t>C2800</t>
  </si>
  <si>
    <t>C8726</t>
  </si>
  <si>
    <t>C9609</t>
  </si>
  <si>
    <t>C5331</t>
  </si>
  <si>
    <t>C5876</t>
  </si>
  <si>
    <t>C5480</t>
  </si>
  <si>
    <t>C3399</t>
  </si>
  <si>
    <t>C8849</t>
  </si>
  <si>
    <t>C6411</t>
  </si>
  <si>
    <t>C7666</t>
  </si>
  <si>
    <t>C1969</t>
  </si>
  <si>
    <t>C3868</t>
  </si>
  <si>
    <t>C5742</t>
  </si>
  <si>
    <t>C8444</t>
  </si>
  <si>
    <t>C2845</t>
  </si>
  <si>
    <t>C5833</t>
  </si>
  <si>
    <t>C8007</t>
  </si>
  <si>
    <t>C5064</t>
  </si>
  <si>
    <t>C1187</t>
  </si>
  <si>
    <t>C7642</t>
  </si>
  <si>
    <t>C7021</t>
  </si>
  <si>
    <t>C7121</t>
  </si>
  <si>
    <t>C5054</t>
  </si>
  <si>
    <t>C2838</t>
  </si>
  <si>
    <t>C9525</t>
  </si>
  <si>
    <t>C1911</t>
  </si>
  <si>
    <t>C6049</t>
  </si>
  <si>
    <t>C6644</t>
  </si>
  <si>
    <t>C1519</t>
  </si>
  <si>
    <t>C7887</t>
  </si>
  <si>
    <t>C9835</t>
  </si>
  <si>
    <t>C4648</t>
  </si>
  <si>
    <t>C7214</t>
  </si>
  <si>
    <t>C2848</t>
  </si>
  <si>
    <t>C8314</t>
  </si>
  <si>
    <t>C9843</t>
  </si>
  <si>
    <t>C6253</t>
  </si>
  <si>
    <t>C3869</t>
  </si>
  <si>
    <t>C7244</t>
  </si>
  <si>
    <t>C9813</t>
  </si>
  <si>
    <t>C1944</t>
  </si>
  <si>
    <t>C5398</t>
  </si>
  <si>
    <t>C4555</t>
  </si>
  <si>
    <t>C4113</t>
  </si>
  <si>
    <t>C7498</t>
  </si>
  <si>
    <t>C5285</t>
  </si>
  <si>
    <t>C6246</t>
  </si>
  <si>
    <t>C1265</t>
  </si>
  <si>
    <t>C4768</t>
  </si>
  <si>
    <t>C9005</t>
  </si>
  <si>
    <t>C9954</t>
  </si>
  <si>
    <t>C2217</t>
  </si>
  <si>
    <t>C3474</t>
  </si>
  <si>
    <t>C8916</t>
  </si>
  <si>
    <t>C5501</t>
  </si>
  <si>
    <t>C2578</t>
  </si>
  <si>
    <t>C7502</t>
  </si>
  <si>
    <t>C2320</t>
  </si>
  <si>
    <t>C1154</t>
  </si>
  <si>
    <t>C2562</t>
  </si>
  <si>
    <t>C8790</t>
  </si>
  <si>
    <t>C6152</t>
  </si>
  <si>
    <t>C7375</t>
  </si>
  <si>
    <t>C6666</t>
  </si>
  <si>
    <t>C7499</t>
  </si>
  <si>
    <t>C7150</t>
  </si>
  <si>
    <t>C2204</t>
  </si>
  <si>
    <t>C1085</t>
  </si>
  <si>
    <t>C9395</t>
  </si>
  <si>
    <t>C7311</t>
  </si>
  <si>
    <t>C4977</t>
  </si>
  <si>
    <t>C3390</t>
  </si>
  <si>
    <t>C5040</t>
  </si>
  <si>
    <t>C7483</t>
  </si>
  <si>
    <t>C3230</t>
  </si>
  <si>
    <t>C6228</t>
  </si>
  <si>
    <t>C7437</t>
  </si>
  <si>
    <t>C1440</t>
  </si>
  <si>
    <t>C7703</t>
  </si>
  <si>
    <t>C7176</t>
  </si>
  <si>
    <t>C7853</t>
  </si>
  <si>
    <t>C2392</t>
  </si>
  <si>
    <t>C7547</t>
  </si>
  <si>
    <t>C9499</t>
  </si>
  <si>
    <t>C9199</t>
  </si>
  <si>
    <t>C2901</t>
  </si>
  <si>
    <t>C8801</t>
  </si>
  <si>
    <t>C2885</t>
  </si>
  <si>
    <t>C3623</t>
  </si>
  <si>
    <t>C8080</t>
  </si>
  <si>
    <t>C4519</t>
  </si>
  <si>
    <t>C6993</t>
  </si>
  <si>
    <t>C6134</t>
  </si>
  <si>
    <t>C3826</t>
  </si>
  <si>
    <t>C6131</t>
  </si>
  <si>
    <t>C3258</t>
  </si>
  <si>
    <t>C3838</t>
  </si>
  <si>
    <t>C6882</t>
  </si>
  <si>
    <t>C9056</t>
  </si>
  <si>
    <t>C4613</t>
  </si>
  <si>
    <t>C9115</t>
  </si>
  <si>
    <t>C9880</t>
  </si>
  <si>
    <t>C5055</t>
  </si>
  <si>
    <t>C2923</t>
  </si>
  <si>
    <t>C8015</t>
  </si>
  <si>
    <t>C9720</t>
  </si>
  <si>
    <t>C9428</t>
  </si>
  <si>
    <t>C5543</t>
  </si>
  <si>
    <t>C7434</t>
  </si>
  <si>
    <t>C2525</t>
  </si>
  <si>
    <t>C2526</t>
  </si>
  <si>
    <t>C8039</t>
  </si>
  <si>
    <t>C8951</t>
  </si>
  <si>
    <t>C1266</t>
  </si>
  <si>
    <t>C3161</t>
  </si>
  <si>
    <t>C3711</t>
  </si>
  <si>
    <t>C4496</t>
  </si>
  <si>
    <t>C6629</t>
  </si>
  <si>
    <t>C2463</t>
  </si>
  <si>
    <t>C3181</t>
  </si>
  <si>
    <t>C6753</t>
  </si>
  <si>
    <t>C4559</t>
  </si>
  <si>
    <t>C7418</t>
  </si>
  <si>
    <t>C2163</t>
  </si>
  <si>
    <t>C6986</t>
  </si>
  <si>
    <t>C9209</t>
  </si>
  <si>
    <t>C5546</t>
  </si>
  <si>
    <t>C2083</t>
  </si>
  <si>
    <t>C8428</t>
  </si>
  <si>
    <t>C3684</t>
  </si>
  <si>
    <t>C5403</t>
  </si>
  <si>
    <t>C5308</t>
  </si>
  <si>
    <t>C3734</t>
  </si>
  <si>
    <t>C9336</t>
  </si>
  <si>
    <t>C3458</t>
  </si>
  <si>
    <t>C6241</t>
  </si>
  <si>
    <t>C9450</t>
  </si>
  <si>
    <t>C2415</t>
  </si>
  <si>
    <t>C4974</t>
  </si>
  <si>
    <t>C1157</t>
  </si>
  <si>
    <t>C9680</t>
  </si>
  <si>
    <t>C1719</t>
  </si>
  <si>
    <t>C2391</t>
  </si>
  <si>
    <t>C3141</t>
  </si>
  <si>
    <t>C6345</t>
  </si>
  <si>
    <t>C2785</t>
  </si>
  <si>
    <t>C4401</t>
  </si>
  <si>
    <t>C1660</t>
  </si>
  <si>
    <t>C5896</t>
  </si>
  <si>
    <t>C2551</t>
  </si>
  <si>
    <t>C4641</t>
  </si>
  <si>
    <t>C5240</t>
  </si>
  <si>
    <t>C2506</t>
  </si>
  <si>
    <t>C7471</t>
  </si>
  <si>
    <t>C5585</t>
  </si>
  <si>
    <t>C8848</t>
  </si>
  <si>
    <t>C5082</t>
  </si>
  <si>
    <t>C8940</t>
  </si>
  <si>
    <t>C1480</t>
  </si>
  <si>
    <t>C3615</t>
  </si>
  <si>
    <t>C4594</t>
  </si>
  <si>
    <t>C6878</t>
  </si>
  <si>
    <t>C4084</t>
  </si>
  <si>
    <t>C4584</t>
  </si>
  <si>
    <t>C3907</t>
  </si>
  <si>
    <t>C9622</t>
  </si>
  <si>
    <t>C6514</t>
  </si>
  <si>
    <t>C8982</t>
  </si>
  <si>
    <t>C4657</t>
  </si>
  <si>
    <t>C1029</t>
  </si>
  <si>
    <t>C4619</t>
  </si>
  <si>
    <t>C6234</t>
  </si>
  <si>
    <t>C6500</t>
  </si>
  <si>
    <t>C1020</t>
  </si>
  <si>
    <t>C7204</t>
  </si>
  <si>
    <t>C4695</t>
  </si>
  <si>
    <t>C2215</t>
  </si>
  <si>
    <t>C8113</t>
  </si>
  <si>
    <t>C9043</t>
  </si>
  <si>
    <t>C8869</t>
  </si>
  <si>
    <t>C2892</t>
  </si>
  <si>
    <t>C7249</t>
  </si>
  <si>
    <t>C2009</t>
  </si>
  <si>
    <t>C4727</t>
  </si>
  <si>
    <t>C8779</t>
  </si>
  <si>
    <t>C9467</t>
  </si>
  <si>
    <t>C3738</t>
  </si>
  <si>
    <t>C3422</t>
  </si>
  <si>
    <t>C5525</t>
  </si>
  <si>
    <t>C7874</t>
  </si>
  <si>
    <t>C2730</t>
  </si>
  <si>
    <t>C8955</t>
  </si>
  <si>
    <t>C7581</t>
  </si>
  <si>
    <t>C5400</t>
  </si>
  <si>
    <t>C2609</t>
  </si>
  <si>
    <t>C2462</t>
  </si>
  <si>
    <t>C1920</t>
  </si>
  <si>
    <t>C1474</t>
  </si>
  <si>
    <t>C6904</t>
  </si>
  <si>
    <t>C1500</t>
  </si>
  <si>
    <t>C6730</t>
  </si>
  <si>
    <t>C7333</t>
  </si>
  <si>
    <t>C5408</t>
  </si>
  <si>
    <t>C1138</t>
  </si>
  <si>
    <t>C7168</t>
  </si>
  <si>
    <t>C7506</t>
  </si>
  <si>
    <t>C2771</t>
  </si>
  <si>
    <t>C5895</t>
  </si>
  <si>
    <t>C7620</t>
  </si>
  <si>
    <t>C7857</t>
  </si>
  <si>
    <t>C4643</t>
  </si>
  <si>
    <t>C3785</t>
  </si>
  <si>
    <t>C3999</t>
  </si>
  <si>
    <t>C6428</t>
  </si>
  <si>
    <t>C2166</t>
  </si>
  <si>
    <t>C3470</t>
  </si>
  <si>
    <t>C3954</t>
  </si>
  <si>
    <t>C4430</t>
  </si>
  <si>
    <t>C8105</t>
  </si>
  <si>
    <t>C7112</t>
  </si>
  <si>
    <t>C5076</t>
  </si>
  <si>
    <t>C3736</t>
  </si>
  <si>
    <t>C3701</t>
  </si>
  <si>
    <t>C9267</t>
  </si>
  <si>
    <t>C1796</t>
  </si>
  <si>
    <t>C3024</t>
  </si>
  <si>
    <t>C7895</t>
  </si>
  <si>
    <t>C2718</t>
  </si>
  <si>
    <t>C9132</t>
  </si>
  <si>
    <t>C2809</t>
  </si>
  <si>
    <t>C2659</t>
  </si>
  <si>
    <t>C2635</t>
  </si>
  <si>
    <t>C2898</t>
  </si>
  <si>
    <t>C8171</t>
  </si>
  <si>
    <t>C7557</t>
  </si>
  <si>
    <t>C2852</t>
  </si>
  <si>
    <t>C8178</t>
  </si>
  <si>
    <t>C3140</t>
  </si>
  <si>
    <t>C1202</t>
  </si>
  <si>
    <t>C6542</t>
  </si>
  <si>
    <t>C6664</t>
  </si>
  <si>
    <t>C1894</t>
  </si>
  <si>
    <t>C2226</t>
  </si>
  <si>
    <t>C7203</t>
  </si>
  <si>
    <t>C8324</t>
  </si>
  <si>
    <t>C1002</t>
  </si>
  <si>
    <t>C8474</t>
  </si>
  <si>
    <t>C8751</t>
  </si>
  <si>
    <t>C6592</t>
  </si>
  <si>
    <t>C3689</t>
  </si>
  <si>
    <t>C3018</t>
  </si>
  <si>
    <t>C9689</t>
  </si>
  <si>
    <t>C3903</t>
  </si>
  <si>
    <t>C6273</t>
  </si>
  <si>
    <t>C5897</t>
  </si>
  <si>
    <t>C4291</t>
  </si>
  <si>
    <t>C3913</t>
  </si>
  <si>
    <t>C7839</t>
  </si>
  <si>
    <t>C3381</t>
  </si>
  <si>
    <t>C5105</t>
  </si>
  <si>
    <t>C8415</t>
  </si>
  <si>
    <t>C4892</t>
  </si>
  <si>
    <t>C6122</t>
  </si>
  <si>
    <t>C8259</t>
  </si>
  <si>
    <t>C4170</t>
  </si>
  <si>
    <t>C7180</t>
  </si>
  <si>
    <t>C6415</t>
  </si>
  <si>
    <t>C5934</t>
  </si>
  <si>
    <t>C4012</t>
  </si>
  <si>
    <t>C4624</t>
  </si>
  <si>
    <t>C9691</t>
  </si>
  <si>
    <t>C4994</t>
  </si>
  <si>
    <t>C9851</t>
  </si>
  <si>
    <t>C8300</t>
  </si>
  <si>
    <t>C9814</t>
  </si>
  <si>
    <t>C7950</t>
  </si>
  <si>
    <t>C3519</t>
  </si>
  <si>
    <t>C2154</t>
  </si>
  <si>
    <t>C1276</t>
  </si>
  <si>
    <t>C1745</t>
  </si>
  <si>
    <t>C2417</t>
  </si>
  <si>
    <t>C7406</t>
  </si>
  <si>
    <t>C7113</t>
  </si>
  <si>
    <t>C9800</t>
  </si>
  <si>
    <t>C3333</t>
  </si>
  <si>
    <t>C1891</t>
  </si>
  <si>
    <t>C4234</t>
  </si>
  <si>
    <t>C5671</t>
  </si>
  <si>
    <t>C3496</t>
  </si>
  <si>
    <t>C4629</t>
  </si>
  <si>
    <t>C8583</t>
  </si>
  <si>
    <t>C5597</t>
  </si>
  <si>
    <t>C4485</t>
  </si>
  <si>
    <t>C3435</t>
  </si>
  <si>
    <t>C9362</t>
  </si>
  <si>
    <t>C3717</t>
  </si>
  <si>
    <t>C3395</t>
  </si>
  <si>
    <t>C7052</t>
  </si>
  <si>
    <t>C8448</t>
  </si>
  <si>
    <t>C2275</t>
  </si>
  <si>
    <t>C8976</t>
  </si>
  <si>
    <t>C2263</t>
  </si>
  <si>
    <t>C2938</t>
  </si>
  <si>
    <t>C4452</t>
  </si>
  <si>
    <t>C3639</t>
  </si>
  <si>
    <t>C9464</t>
  </si>
  <si>
    <t>C2404</t>
  </si>
  <si>
    <t>C3338</t>
  </si>
  <si>
    <t>C6614</t>
  </si>
  <si>
    <t>C4315</t>
  </si>
  <si>
    <t>C1639</t>
  </si>
  <si>
    <t>C2600</t>
  </si>
  <si>
    <t>C9908</t>
  </si>
  <si>
    <t>C4365</t>
  </si>
  <si>
    <t>C9783</t>
  </si>
  <si>
    <t>C8904</t>
  </si>
  <si>
    <t>C7522</t>
  </si>
  <si>
    <t>C3650</t>
  </si>
  <si>
    <t>C1852</t>
  </si>
  <si>
    <t>C8133</t>
  </si>
  <si>
    <t>C7564</t>
  </si>
  <si>
    <t>C9099</t>
  </si>
  <si>
    <t>C9451</t>
  </si>
  <si>
    <t>C2422</t>
  </si>
  <si>
    <t>C2124</t>
  </si>
  <si>
    <t>C5530</t>
  </si>
  <si>
    <t>C7670</t>
  </si>
  <si>
    <t>C5222</t>
  </si>
  <si>
    <t>C8923</t>
  </si>
  <si>
    <t>C8896</t>
  </si>
  <si>
    <t>C6785</t>
  </si>
  <si>
    <t>C6603</t>
  </si>
  <si>
    <t>C3994</t>
  </si>
  <si>
    <t>C5348</t>
  </si>
  <si>
    <t>C2964</t>
  </si>
  <si>
    <t>C1692</t>
  </si>
  <si>
    <t>C1887</t>
  </si>
  <si>
    <t>C3863</t>
  </si>
  <si>
    <t>C7216</t>
  </si>
  <si>
    <t>C5413</t>
  </si>
  <si>
    <t>C7099</t>
  </si>
  <si>
    <t>C2636</t>
  </si>
  <si>
    <t>C3450</t>
  </si>
  <si>
    <t>C9748</t>
  </si>
  <si>
    <t>C2621</t>
  </si>
  <si>
    <t>C6483</t>
  </si>
  <si>
    <t>C2986</t>
  </si>
  <si>
    <t>C5663</t>
  </si>
  <si>
    <t>C5694</t>
  </si>
  <si>
    <t>C7631</t>
  </si>
  <si>
    <t>C5382</t>
  </si>
  <si>
    <t>C9535</t>
  </si>
  <si>
    <t>C2311</t>
  </si>
  <si>
    <t>C1431</t>
  </si>
  <si>
    <t>C7387</t>
  </si>
  <si>
    <t>C3795</t>
  </si>
  <si>
    <t>C5463</t>
  </si>
  <si>
    <t>C8126</t>
  </si>
  <si>
    <t>C2467</t>
  </si>
  <si>
    <t>C3233</t>
  </si>
  <si>
    <t>C5908</t>
  </si>
  <si>
    <t>C7745</t>
  </si>
  <si>
    <t>C7199</t>
  </si>
  <si>
    <t>C5454</t>
  </si>
  <si>
    <t>C5744</t>
  </si>
  <si>
    <t>C1317</t>
  </si>
  <si>
    <t>C8183</t>
  </si>
  <si>
    <t>C9165</t>
  </si>
  <si>
    <t>C1918</t>
  </si>
  <si>
    <t>C7251</t>
  </si>
  <si>
    <t>C1549</t>
  </si>
  <si>
    <t>C6113</t>
  </si>
  <si>
    <t>C8884</t>
  </si>
  <si>
    <t>C1688</t>
  </si>
  <si>
    <t>C9190</t>
  </si>
  <si>
    <t>C2759</t>
  </si>
  <si>
    <t>C8187</t>
  </si>
  <si>
    <t>C6696</t>
  </si>
  <si>
    <t>C3539</t>
  </si>
  <si>
    <t>C7210</t>
  </si>
  <si>
    <t>C2037</t>
  </si>
  <si>
    <t>C5638</t>
  </si>
  <si>
    <t>C3126</t>
  </si>
  <si>
    <t>C7366</t>
  </si>
  <si>
    <t>C2161</t>
  </si>
  <si>
    <t>C7814</t>
  </si>
  <si>
    <t>C2153</t>
  </si>
  <si>
    <t>C9710</t>
  </si>
  <si>
    <t>C7802</t>
  </si>
  <si>
    <t>C2705</t>
  </si>
  <si>
    <t>C8258</t>
  </si>
  <si>
    <t>C8054</t>
  </si>
  <si>
    <t>C5162</t>
  </si>
  <si>
    <t>C1267</t>
  </si>
  <si>
    <t>C6159</t>
  </si>
  <si>
    <t>C2544</t>
  </si>
  <si>
    <t>C6319</t>
  </si>
  <si>
    <t>C1612</t>
  </si>
  <si>
    <t>C8115</t>
  </si>
  <si>
    <t>C7266</t>
  </si>
  <si>
    <t>C4617</t>
  </si>
  <si>
    <t>C1807</t>
  </si>
  <si>
    <t>C3209</t>
  </si>
  <si>
    <t>C9589</t>
  </si>
  <si>
    <t>C7776</t>
  </si>
  <si>
    <t>C3773</t>
  </si>
  <si>
    <t>C4825</t>
  </si>
  <si>
    <t>C3419</t>
  </si>
  <si>
    <t>C1301</t>
  </si>
  <si>
    <t>C5444</t>
  </si>
  <si>
    <t>C6901</t>
  </si>
  <si>
    <t>C2631</t>
  </si>
  <si>
    <t>C8503</t>
  </si>
  <si>
    <t>C3572</t>
  </si>
  <si>
    <t>C9212</t>
  </si>
  <si>
    <t>C5590</t>
  </si>
  <si>
    <t>C4726</t>
  </si>
  <si>
    <t>C9883</t>
  </si>
  <si>
    <t>C6062</t>
  </si>
  <si>
    <t>C3589</t>
  </si>
  <si>
    <t>C1483</t>
  </si>
  <si>
    <t>C5485</t>
  </si>
  <si>
    <t>C4783</t>
  </si>
  <si>
    <t>C9230</t>
  </si>
  <si>
    <t>C4323</t>
  </si>
  <si>
    <t>C8496</t>
  </si>
  <si>
    <t>C7457</t>
  </si>
  <si>
    <t>C2791</t>
  </si>
  <si>
    <t>C1643</t>
  </si>
  <si>
    <t>C5684</t>
  </si>
  <si>
    <t>C8595</t>
  </si>
  <si>
    <t>C9952</t>
  </si>
  <si>
    <t>C4308</t>
  </si>
  <si>
    <t>C9383</t>
  </si>
  <si>
    <t>C3459</t>
  </si>
  <si>
    <t>C1200</t>
  </si>
  <si>
    <t>C4553</t>
  </si>
  <si>
    <t>C9967</t>
  </si>
  <si>
    <t>C1601</t>
  </si>
  <si>
    <t>C7831</t>
  </si>
  <si>
    <t>C3906</t>
  </si>
  <si>
    <t>C7208</t>
  </si>
  <si>
    <t>C9666</t>
  </si>
  <si>
    <t>C6185</t>
  </si>
  <si>
    <t>C9514</t>
  </si>
  <si>
    <t>C4171</t>
  </si>
  <si>
    <t>C7793</t>
  </si>
  <si>
    <t>C5614</t>
  </si>
  <si>
    <t>C6460</t>
  </si>
  <si>
    <t>C6536</t>
  </si>
  <si>
    <t>C8546</t>
  </si>
  <si>
    <t>C9537</t>
  </si>
  <si>
    <t>C6434</t>
  </si>
  <si>
    <t>C9753</t>
  </si>
  <si>
    <t>C6050</t>
  </si>
  <si>
    <t>C8404</t>
  </si>
  <si>
    <t>C4311</t>
  </si>
  <si>
    <t>C6572</t>
  </si>
  <si>
    <t>C9558</t>
  </si>
  <si>
    <t>C8649</t>
  </si>
  <si>
    <t>C4438</t>
  </si>
  <si>
    <t>C5467</t>
  </si>
  <si>
    <t>C9888</t>
  </si>
  <si>
    <t>C3806</t>
  </si>
  <si>
    <t>C1826</t>
  </si>
  <si>
    <t>C8304</t>
  </si>
  <si>
    <t>C8629</t>
  </si>
  <si>
    <t>C8625</t>
  </si>
  <si>
    <t>C7423</t>
  </si>
  <si>
    <t>C1495</t>
  </si>
  <si>
    <t>C3087</t>
  </si>
  <si>
    <t>C9728</t>
  </si>
  <si>
    <t>C7288</t>
  </si>
  <si>
    <t>C6606</t>
  </si>
  <si>
    <t>C2873</t>
  </si>
  <si>
    <t>C7648</t>
  </si>
  <si>
    <t>C2007</t>
  </si>
  <si>
    <t>C3403</t>
  </si>
  <si>
    <t>C6187</t>
  </si>
  <si>
    <t>C6640</t>
  </si>
  <si>
    <t>C7049</t>
  </si>
  <si>
    <t>C5623</t>
  </si>
  <si>
    <t>C6902</t>
  </si>
  <si>
    <t>C8974</t>
  </si>
  <si>
    <t>C8471</t>
  </si>
  <si>
    <t>C8373</t>
  </si>
  <si>
    <t>C4878</t>
  </si>
  <si>
    <t>C8917</t>
  </si>
  <si>
    <t>C9624</t>
  </si>
  <si>
    <t>C2279</t>
  </si>
  <si>
    <t>C1176</t>
  </si>
  <si>
    <t>C5827</t>
  </si>
  <si>
    <t>C2006</t>
  </si>
  <si>
    <t>C1447</t>
  </si>
  <si>
    <t>C5603</t>
  </si>
  <si>
    <t>C8317</t>
  </si>
  <si>
    <t>C7277</t>
  </si>
  <si>
    <t>C9724</t>
  </si>
  <si>
    <t>C1194</t>
  </si>
  <si>
    <t>C9704</t>
  </si>
  <si>
    <t>C5429</t>
  </si>
  <si>
    <t>C4193</t>
  </si>
  <si>
    <t>C2113</t>
  </si>
  <si>
    <t>C5127</t>
  </si>
  <si>
    <t>C4552</t>
  </si>
  <si>
    <t>C4027</t>
  </si>
  <si>
    <t>C8429</t>
  </si>
  <si>
    <t>C2022</t>
  </si>
  <si>
    <t>C2137</t>
  </si>
  <si>
    <t>C8065</t>
  </si>
  <si>
    <t>C7397</t>
  </si>
  <si>
    <t>C9039</t>
  </si>
  <si>
    <t>C8898</t>
  </si>
  <si>
    <t>C2485</t>
  </si>
  <si>
    <t>C4327</t>
  </si>
  <si>
    <t>C2749</t>
  </si>
  <si>
    <t>C1584</t>
  </si>
  <si>
    <t>C6041</t>
  </si>
  <si>
    <t>C6533</t>
  </si>
  <si>
    <t>C9791</t>
  </si>
  <si>
    <t>C8720</t>
  </si>
  <si>
    <t>C2594</t>
  </si>
  <si>
    <t>C3250</t>
  </si>
  <si>
    <t>C7801</t>
  </si>
  <si>
    <t>C2637</t>
  </si>
  <si>
    <t>C3939</t>
  </si>
  <si>
    <t>C8798</t>
  </si>
  <si>
    <t>C1616</t>
  </si>
  <si>
    <t>C6699</t>
  </si>
  <si>
    <t>C6929</t>
  </si>
  <si>
    <t>C4173</t>
  </si>
  <si>
    <t>C1885</t>
  </si>
  <si>
    <t>C8424</t>
  </si>
  <si>
    <t>C6336</t>
  </si>
  <si>
    <t>C4615</t>
  </si>
  <si>
    <t>C8454</t>
  </si>
  <si>
    <t>C4313</t>
  </si>
  <si>
    <t>C8513</t>
  </si>
  <si>
    <t>C3784</t>
  </si>
  <si>
    <t>C4546</t>
  </si>
  <si>
    <t>C5060</t>
  </si>
  <si>
    <t>C7844</t>
  </si>
  <si>
    <t>C2605</t>
  </si>
  <si>
    <t>C4571</t>
  </si>
  <si>
    <t>C8524</t>
  </si>
  <si>
    <t>C7641</t>
  </si>
  <si>
    <t>C6454</t>
  </si>
  <si>
    <t>C4393</t>
  </si>
  <si>
    <t>C6963</t>
  </si>
  <si>
    <t>C2097</t>
  </si>
  <si>
    <t>C8839</t>
  </si>
  <si>
    <t>C5380</t>
  </si>
  <si>
    <t>C9629</t>
  </si>
  <si>
    <t>C7031</t>
  </si>
  <si>
    <t>C7400</t>
  </si>
  <si>
    <t>C9131</t>
  </si>
  <si>
    <t>C3163</t>
  </si>
  <si>
    <t>C4806</t>
  </si>
  <si>
    <t>C8965</t>
  </si>
  <si>
    <t>C6021</t>
  </si>
  <si>
    <t>C3873</t>
  </si>
  <si>
    <t>C3072</t>
  </si>
  <si>
    <t>C6633</t>
  </si>
  <si>
    <t>C9182</t>
  </si>
  <si>
    <t>C9313</t>
  </si>
  <si>
    <t>C3409</t>
  </si>
  <si>
    <t>C1656</t>
  </si>
  <si>
    <t>C6855</t>
  </si>
  <si>
    <t>C5553</t>
  </si>
  <si>
    <t>C7462</t>
  </si>
  <si>
    <t>C7513</t>
  </si>
  <si>
    <t>C4404</t>
  </si>
  <si>
    <t>C7156</t>
  </si>
  <si>
    <t>C3243</t>
  </si>
  <si>
    <t>C5979</t>
  </si>
  <si>
    <t>C8742</t>
  </si>
  <si>
    <t>C5009</t>
  </si>
  <si>
    <t>C8872</t>
  </si>
  <si>
    <t>C1287</t>
  </si>
  <si>
    <t>C5778</t>
  </si>
  <si>
    <t>C9755</t>
  </si>
  <si>
    <t>C7750</t>
  </si>
  <si>
    <t>C9612</t>
  </si>
  <si>
    <t>C3150</t>
  </si>
  <si>
    <t>C9570</t>
  </si>
  <si>
    <t>C3332</t>
  </si>
  <si>
    <t>C2830</t>
  </si>
  <si>
    <t>C9412</t>
  </si>
  <si>
    <t>C2581</t>
  </si>
  <si>
    <t>C1479</t>
  </si>
  <si>
    <t>C9202</t>
  </si>
  <si>
    <t>C9664</t>
  </si>
  <si>
    <t>C2616</t>
  </si>
  <si>
    <t>C2758</t>
  </si>
  <si>
    <t>C6149</t>
  </si>
  <si>
    <t>C1665</t>
  </si>
  <si>
    <t>C8273</t>
  </si>
  <si>
    <t>C8793</t>
  </si>
  <si>
    <t>C3764</t>
  </si>
  <si>
    <t>C4815</t>
  </si>
  <si>
    <t>C1865</t>
  </si>
  <si>
    <t>C3502</t>
  </si>
  <si>
    <t>C8635</t>
  </si>
  <si>
    <t>C9856</t>
  </si>
  <si>
    <t>C8374</t>
  </si>
  <si>
    <t>C5965</t>
  </si>
  <si>
    <t>C2792</t>
  </si>
  <si>
    <t>C3560</t>
  </si>
  <si>
    <t>C5660</t>
  </si>
  <si>
    <t>C1924</t>
  </si>
  <si>
    <t>C5995</t>
  </si>
  <si>
    <t>C9433</t>
  </si>
  <si>
    <t>C7394</t>
  </si>
  <si>
    <t>C9237</t>
  </si>
  <si>
    <t>C2234</t>
  </si>
  <si>
    <t>C4700</t>
  </si>
  <si>
    <t>C9700</t>
  </si>
  <si>
    <t>C8092</t>
  </si>
  <si>
    <t>C9971</t>
  </si>
  <si>
    <t>C8656</t>
  </si>
  <si>
    <t>C1981</t>
  </si>
  <si>
    <t>C5702</t>
  </si>
  <si>
    <t>C1453</t>
  </si>
  <si>
    <t>C4309</t>
  </si>
  <si>
    <t>C1691</t>
  </si>
  <si>
    <t>C4867</t>
  </si>
  <si>
    <t>C9605</t>
  </si>
  <si>
    <t>C7388</t>
  </si>
  <si>
    <t>C8200</t>
  </si>
  <si>
    <t>C6947</t>
  </si>
  <si>
    <t>C1895</t>
  </si>
  <si>
    <t>C2999</t>
  </si>
  <si>
    <t>C5186</t>
  </si>
  <si>
    <t>C8190</t>
  </si>
  <si>
    <t>C9055</t>
  </si>
  <si>
    <t>C3627</t>
  </si>
  <si>
    <t>C6353</t>
  </si>
  <si>
    <t>C3229</t>
  </si>
  <si>
    <t>C9460</t>
  </si>
  <si>
    <t>C8837</t>
  </si>
  <si>
    <t>C7791</t>
  </si>
  <si>
    <t>C1376</t>
  </si>
  <si>
    <t>C2922</t>
  </si>
  <si>
    <t>C4328</t>
  </si>
  <si>
    <t>C4531</t>
  </si>
  <si>
    <t>C5754</t>
  </si>
  <si>
    <t>C1169</t>
  </si>
  <si>
    <t>C1673</t>
  </si>
  <si>
    <t>C2468</t>
  </si>
  <si>
    <t>C9179</t>
  </si>
  <si>
    <t>C5321</t>
  </si>
  <si>
    <t>C3478</t>
  </si>
  <si>
    <t>C1587</t>
  </si>
  <si>
    <t>C1668</t>
  </si>
  <si>
    <t>C3425</t>
  </si>
  <si>
    <t>C3958</t>
  </si>
  <si>
    <t>C2998</t>
  </si>
  <si>
    <t>C8861</t>
  </si>
  <si>
    <t>C8423</t>
  </si>
  <si>
    <t>C2158</t>
  </si>
  <si>
    <t>C7535</t>
  </si>
  <si>
    <t>C3525</t>
  </si>
  <si>
    <t>C3151</t>
  </si>
  <si>
    <t>C8805</t>
  </si>
  <si>
    <t>C8112</t>
  </si>
  <si>
    <t>C3540</t>
  </si>
  <si>
    <t>C8825</t>
  </si>
  <si>
    <t>C1781</t>
  </si>
  <si>
    <t>C5151</t>
  </si>
  <si>
    <t>C3985</t>
  </si>
  <si>
    <t>C4458</t>
  </si>
  <si>
    <t>C1293</t>
  </si>
  <si>
    <t>C4083</t>
  </si>
  <si>
    <t>C9824</t>
  </si>
  <si>
    <t>C3497</t>
  </si>
  <si>
    <t>C4298</t>
  </si>
  <si>
    <t>C8074</t>
  </si>
  <si>
    <t>C7548</t>
  </si>
  <si>
    <t>C4799</t>
  </si>
  <si>
    <t>C7834</t>
  </si>
  <si>
    <t>C1340</t>
  </si>
  <si>
    <t>C6556</t>
  </si>
  <si>
    <t>C7829</t>
  </si>
  <si>
    <t>C4394</t>
  </si>
  <si>
    <t>C2653</t>
  </si>
  <si>
    <t>C1297</t>
  </si>
  <si>
    <t>C2043</t>
  </si>
  <si>
    <t>C6575</t>
  </si>
  <si>
    <t>C9444</t>
  </si>
  <si>
    <t>C2817</t>
  </si>
  <si>
    <t>C2934</t>
  </si>
  <si>
    <t>C8194</t>
  </si>
  <si>
    <t>C7101</t>
  </si>
  <si>
    <t>C4738</t>
  </si>
  <si>
    <t>C6927</t>
  </si>
  <si>
    <t>C3473</t>
  </si>
  <si>
    <t>C5986</t>
  </si>
  <si>
    <t>C3406</t>
  </si>
  <si>
    <t>C8244</t>
  </si>
  <si>
    <t>C9805</t>
  </si>
  <si>
    <t>C5238</t>
  </si>
  <si>
    <t>C9314</t>
  </si>
  <si>
    <t>C6553</t>
  </si>
  <si>
    <t>C3293</t>
  </si>
  <si>
    <t>C6919</t>
  </si>
  <si>
    <t>C3130</t>
  </si>
  <si>
    <t>C7468</t>
  </si>
  <si>
    <t>C7830</t>
  </si>
  <si>
    <t>C9408</t>
  </si>
  <si>
    <t>C7051</t>
  </si>
  <si>
    <t>C9565</t>
  </si>
  <si>
    <t>C3328</t>
  </si>
  <si>
    <t>C9008</t>
  </si>
  <si>
    <t>C8411</t>
  </si>
  <si>
    <t>C3269</t>
  </si>
  <si>
    <t>C1750</t>
  </si>
  <si>
    <t>C6060</t>
  </si>
  <si>
    <t>C1866</t>
  </si>
  <si>
    <t>C9713</t>
  </si>
  <si>
    <t>C8278</t>
  </si>
  <si>
    <t>C6569</t>
  </si>
  <si>
    <t>C2627</t>
  </si>
  <si>
    <t>C7672</t>
  </si>
  <si>
    <t>C2617</t>
  </si>
  <si>
    <t>C1849</t>
  </si>
  <si>
    <t>C4829</t>
  </si>
  <si>
    <t>C3057</t>
  </si>
  <si>
    <t>C8401</t>
  </si>
  <si>
    <t>C8900</t>
  </si>
  <si>
    <t>C9361</t>
  </si>
  <si>
    <t>C3014</t>
  </si>
  <si>
    <t>C6215</t>
  </si>
  <si>
    <t>C6269</t>
  </si>
  <si>
    <t>C1033</t>
  </si>
  <si>
    <t>C9011</t>
  </si>
  <si>
    <t>C8293</t>
  </si>
  <si>
    <t>C5606</t>
  </si>
  <si>
    <t>C4623</t>
  </si>
  <si>
    <t>C4425</t>
  </si>
  <si>
    <t>C3101</t>
  </si>
  <si>
    <t>C5494</t>
  </si>
  <si>
    <t>C1032</t>
  </si>
  <si>
    <t>C4678</t>
  </si>
  <si>
    <t>C2340</t>
  </si>
  <si>
    <t>C5095</t>
  </si>
  <si>
    <t>C1393</t>
  </si>
  <si>
    <t>C2567</t>
  </si>
  <si>
    <t>C2065</t>
  </si>
  <si>
    <t>C2668</t>
  </si>
  <si>
    <t>C2682</t>
  </si>
  <si>
    <t>C9337</t>
  </si>
  <si>
    <t>C1991</t>
  </si>
  <si>
    <t>C9866</t>
  </si>
  <si>
    <t>C9481</t>
  </si>
  <si>
    <t>C4102</t>
  </si>
  <si>
    <t>C6499</t>
  </si>
  <si>
    <t>C9125</t>
  </si>
  <si>
    <t>C6431</t>
  </si>
  <si>
    <t>C6863</t>
  </si>
  <si>
    <t>C6896</t>
  </si>
  <si>
    <t>C1343</t>
  </si>
  <si>
    <t>C7056</t>
  </si>
  <si>
    <t>C2071</t>
  </si>
  <si>
    <t>C7131</t>
  </si>
  <si>
    <t>C9773</t>
  </si>
  <si>
    <t>C3743</t>
  </si>
  <si>
    <t>C7125</t>
  </si>
  <si>
    <t>C1599</t>
  </si>
  <si>
    <t>C7178</t>
  </si>
  <si>
    <t>C5834</t>
  </si>
  <si>
    <t>C8391</t>
  </si>
  <si>
    <t>C4830</t>
  </si>
  <si>
    <t>C2280</t>
  </si>
  <si>
    <t>C6468</t>
  </si>
  <si>
    <t>C4123</t>
  </si>
  <si>
    <t>C6679</t>
  </si>
  <si>
    <t>C3445</t>
  </si>
  <si>
    <t>C8679</t>
  </si>
  <si>
    <t>C6006</t>
  </si>
  <si>
    <t>C7608</t>
  </si>
  <si>
    <t>C3279</t>
  </si>
  <si>
    <t>C7247</t>
  </si>
  <si>
    <t>C8397</t>
  </si>
  <si>
    <t>C2146</t>
  </si>
  <si>
    <t>C4382</t>
  </si>
  <si>
    <t>C4325</t>
  </si>
  <si>
    <t>C7541</t>
  </si>
  <si>
    <t>C2492</t>
  </si>
  <si>
    <t>C7407</t>
  </si>
  <si>
    <t>C4005</t>
  </si>
  <si>
    <t>C9810</t>
  </si>
  <si>
    <t>C5141</t>
  </si>
  <si>
    <t>C3236</t>
  </si>
  <si>
    <t>C5819</t>
  </si>
  <si>
    <t>C3514</t>
  </si>
  <si>
    <t>C1782</t>
  </si>
  <si>
    <t>C1076</t>
  </si>
  <si>
    <t>C7908</t>
  </si>
  <si>
    <t>C2582</t>
  </si>
  <si>
    <t>C6286</t>
  </si>
  <si>
    <t>C4807</t>
  </si>
  <si>
    <t>C4580</t>
  </si>
  <si>
    <t>C3809</t>
  </si>
  <si>
    <t>C6440</t>
  </si>
  <si>
    <t>C1289</t>
  </si>
  <si>
    <t>C1217</t>
  </si>
  <si>
    <t>C2300</t>
  </si>
  <si>
    <t>C4900</t>
  </si>
  <si>
    <t>C1648</t>
  </si>
  <si>
    <t>C6615</t>
  </si>
  <si>
    <t>C7250</t>
  </si>
  <si>
    <t>C1853</t>
  </si>
  <si>
    <t>C4348</t>
  </si>
  <si>
    <t>C3890</t>
  </si>
  <si>
    <t>C8883</t>
  </si>
  <si>
    <t>C8101</t>
  </si>
  <si>
    <t>C5918</t>
  </si>
  <si>
    <t>C7146</t>
  </si>
  <si>
    <t>C4106</t>
  </si>
  <si>
    <t>C3039</t>
  </si>
  <si>
    <t>C6711</t>
  </si>
  <si>
    <t>C5043</t>
  </si>
  <si>
    <t>C3644</t>
  </si>
  <si>
    <t>C9495</t>
  </si>
  <si>
    <t>C9735</t>
  </si>
  <si>
    <t>C7520</t>
  </si>
  <si>
    <t>C7845</t>
  </si>
  <si>
    <t>C4244</t>
  </si>
  <si>
    <t>C1966</t>
  </si>
  <si>
    <t>C2789</t>
  </si>
  <si>
    <t>C1486</t>
  </si>
  <si>
    <t>C1685</t>
  </si>
  <si>
    <t>C5355</t>
  </si>
  <si>
    <t>C6620</t>
  </si>
  <si>
    <t>C6410</t>
  </si>
  <si>
    <t>C3013</t>
  </si>
  <si>
    <t>C8785</t>
  </si>
  <si>
    <t>C2333</t>
  </si>
  <si>
    <t>C7305</t>
  </si>
  <si>
    <t>C8648</t>
  </si>
  <si>
    <t>C2465</t>
  </si>
  <si>
    <t>C5593</t>
  </si>
  <si>
    <t>C9060</t>
  </si>
  <si>
    <t>C6623</t>
  </si>
  <si>
    <t>C5244</t>
  </si>
  <si>
    <t>C2902</t>
  </si>
  <si>
    <t>C2013</t>
  </si>
  <si>
    <t>C3069</t>
  </si>
  <si>
    <t>C6176</t>
  </si>
  <si>
    <t>C1562</t>
  </si>
  <si>
    <t>C4534</t>
  </si>
  <si>
    <t>C4450</t>
  </si>
  <si>
    <t>C7419</t>
  </si>
  <si>
    <t>C8756</t>
  </si>
  <si>
    <t>C9978</t>
  </si>
  <si>
    <t>C5981</t>
  </si>
  <si>
    <t>C4436</t>
  </si>
  <si>
    <t>C3418</t>
  </si>
  <si>
    <t>C3943</t>
  </si>
  <si>
    <t>C7619</t>
  </si>
  <si>
    <t>C5509</t>
  </si>
  <si>
    <t>C9351</t>
  </si>
  <si>
    <t>C3967</t>
  </si>
  <si>
    <t>C9806</t>
  </si>
  <si>
    <t>C9684</t>
  </si>
  <si>
    <t>C4399</t>
  </si>
  <si>
    <t>C1573</t>
  </si>
  <si>
    <t>C1001</t>
  </si>
  <si>
    <t>C3291</t>
  </si>
  <si>
    <t>C9365</t>
  </si>
  <si>
    <t>C4526</t>
  </si>
  <si>
    <t>C2218</t>
  </si>
  <si>
    <t>C7968</t>
  </si>
  <si>
    <t>C4156</t>
  </si>
  <si>
    <t>C8104</t>
  </si>
  <si>
    <t>C9984</t>
  </si>
  <si>
    <t>C4698</t>
  </si>
  <si>
    <t>C3879</t>
  </si>
  <si>
    <t>C5620</t>
  </si>
  <si>
    <t>C6655</t>
  </si>
  <si>
    <t>C3090</t>
  </si>
  <si>
    <t>C8191</t>
  </si>
  <si>
    <t>C4748</t>
  </si>
  <si>
    <t>C2302</t>
  </si>
  <si>
    <t>C9074</t>
  </si>
  <si>
    <t>C9156</t>
  </si>
  <si>
    <t>C1119</t>
  </si>
  <si>
    <t>C9652</t>
  </si>
  <si>
    <t>C9577</t>
  </si>
  <si>
    <t>C7925</t>
  </si>
  <si>
    <t>C2931</t>
  </si>
  <si>
    <t>C4562</t>
  </si>
  <si>
    <t>C8999</t>
  </si>
  <si>
    <t>C4050</t>
  </si>
  <si>
    <t>C3518</t>
  </si>
  <si>
    <t>C7477</t>
  </si>
  <si>
    <t>C8198</t>
  </si>
  <si>
    <t>C2813</t>
  </si>
  <si>
    <t>C4260</t>
  </si>
  <si>
    <t>C3066</t>
  </si>
  <si>
    <t>C1131</t>
  </si>
  <si>
    <t>C9376</t>
  </si>
  <si>
    <t>C8031</t>
  </si>
  <si>
    <t>C3436</t>
  </si>
  <si>
    <t>C4791</t>
  </si>
  <si>
    <t>C5411</t>
  </si>
  <si>
    <t>C1008</t>
  </si>
  <si>
    <t>C8059</t>
  </si>
  <si>
    <t>C3134</t>
  </si>
  <si>
    <t>C4903</t>
  </si>
  <si>
    <t>C2971</t>
  </si>
  <si>
    <t>C9955</t>
  </si>
  <si>
    <t>C1717</t>
  </si>
  <si>
    <t>C6690</t>
  </si>
  <si>
    <t>C9255</t>
  </si>
  <si>
    <t>C1996</t>
  </si>
  <si>
    <t>C2228</t>
  </si>
  <si>
    <t>C4390</t>
  </si>
  <si>
    <t>C9401</t>
  </si>
  <si>
    <t>C5399</t>
  </si>
  <si>
    <t>C5550</t>
  </si>
  <si>
    <t>C9758</t>
  </si>
  <si>
    <t>C9999</t>
  </si>
  <si>
    <t>C1170</t>
  </si>
  <si>
    <t>C2743</t>
  </si>
  <si>
    <t>C8308</t>
  </si>
  <si>
    <t>C3885</t>
  </si>
  <si>
    <t>C3911</t>
  </si>
  <si>
    <t>C7594</t>
  </si>
  <si>
    <t>C1222</t>
  </si>
  <si>
    <t>C1221</t>
  </si>
  <si>
    <t>C8846</t>
  </si>
  <si>
    <t>C2684</t>
  </si>
  <si>
    <t>C7998</t>
  </si>
  <si>
    <t>C2841</t>
  </si>
  <si>
    <t>C6467</t>
  </si>
  <si>
    <t>C2251</t>
  </si>
  <si>
    <t>C8318</t>
  </si>
  <si>
    <t>C2481</t>
  </si>
  <si>
    <t>C7782</t>
  </si>
  <si>
    <t>C9070</t>
  </si>
  <si>
    <t>C4593</t>
  </si>
  <si>
    <t>C8764</t>
  </si>
  <si>
    <t>C3283</t>
  </si>
  <si>
    <t>C4679</t>
  </si>
  <si>
    <t>C7089</t>
  </si>
  <si>
    <t>C1494</t>
  </si>
  <si>
    <t>C3452</t>
  </si>
  <si>
    <t>C7742</t>
  </si>
  <si>
    <t>C1526</t>
  </si>
  <si>
    <t>C8443</t>
  </si>
  <si>
    <t>C3569</t>
  </si>
  <si>
    <t>C7427</t>
  </si>
  <si>
    <t>C7637</t>
  </si>
  <si>
    <t>C2274</t>
  </si>
  <si>
    <t>C2070</t>
  </si>
  <si>
    <t>C1787</t>
  </si>
  <si>
    <t>C9195</t>
  </si>
  <si>
    <t>C4794</t>
  </si>
  <si>
    <t>C9459</t>
  </si>
  <si>
    <t>C9964</t>
  </si>
  <si>
    <t>C5589</t>
  </si>
  <si>
    <t>C8753</t>
  </si>
  <si>
    <t>C6955</t>
  </si>
  <si>
    <t>C6138</t>
  </si>
  <si>
    <t>C1699</t>
  </si>
  <si>
    <t>C2725</t>
  </si>
  <si>
    <t>C2531</t>
  </si>
  <si>
    <t>C2775</t>
  </si>
  <si>
    <t>C8967</t>
  </si>
  <si>
    <t>C8699</t>
  </si>
  <si>
    <t>C6922</t>
  </si>
  <si>
    <t>C8396</t>
  </si>
  <si>
    <t>C8021</t>
  </si>
  <si>
    <t>C3632</t>
  </si>
  <si>
    <t>C4253</t>
  </si>
  <si>
    <t>C2596</t>
  </si>
  <si>
    <t>C7185</t>
  </si>
  <si>
    <t>C6960</t>
  </si>
  <si>
    <t>C3880</t>
  </si>
  <si>
    <t>C8167</t>
  </si>
  <si>
    <t>C1269</t>
  </si>
  <si>
    <t>C1534</t>
  </si>
  <si>
    <t>C4204</t>
  </si>
  <si>
    <t>C7484</t>
  </si>
  <si>
    <t>C7794</t>
  </si>
  <si>
    <t>C9502</t>
  </si>
  <si>
    <t>C7412</t>
  </si>
  <si>
    <t>C7396</t>
  </si>
  <si>
    <t>C3605</t>
  </si>
  <si>
    <t>C1455</t>
  </si>
  <si>
    <t>C8433</t>
  </si>
  <si>
    <t>C9772</t>
  </si>
  <si>
    <t>C3355</t>
  </si>
  <si>
    <t>C3010</t>
  </si>
  <si>
    <t>C4407</t>
  </si>
  <si>
    <t>C4445</t>
  </si>
  <si>
    <t>C5894</t>
  </si>
  <si>
    <t>C6681</t>
  </si>
  <si>
    <t>C4159</t>
  </si>
  <si>
    <t>C2880</t>
  </si>
  <si>
    <t>C5384</t>
  </si>
  <si>
    <t>C9123</t>
  </si>
  <si>
    <t>C5605</t>
  </si>
  <si>
    <t>C8992</t>
  </si>
  <si>
    <t>C8033</t>
  </si>
  <si>
    <t>C5146</t>
  </si>
  <si>
    <t>C6151</t>
  </si>
  <si>
    <t>C6268</t>
  </si>
  <si>
    <t>C5555</t>
  </si>
  <si>
    <t>C8130</t>
  </si>
  <si>
    <t>C7901</t>
  </si>
  <si>
    <t>C5670</t>
  </si>
  <si>
    <t>C7599</t>
  </si>
  <si>
    <t>C7800</t>
  </si>
  <si>
    <t>C7126</t>
  </si>
  <si>
    <t>C8138</t>
  </si>
  <si>
    <t>C1860</t>
  </si>
  <si>
    <t>C7218</t>
  </si>
  <si>
    <t>C3424</t>
  </si>
  <si>
    <t>C4940</t>
  </si>
  <si>
    <t>C5322</t>
  </si>
  <si>
    <t>C4373</t>
  </si>
  <si>
    <t>C7308</t>
  </si>
  <si>
    <t>C6957</t>
  </si>
  <si>
    <t>C7931</t>
  </si>
  <si>
    <t>C2805</t>
  </si>
  <si>
    <t>C6766</t>
  </si>
  <si>
    <t>C7923</t>
  </si>
  <si>
    <t>C8103</t>
  </si>
  <si>
    <t>C7628</t>
  </si>
  <si>
    <t>C5718</t>
  </si>
  <si>
    <t>C8811</t>
  </si>
  <si>
    <t>C6442</t>
  </si>
  <si>
    <t>C9000</t>
  </si>
  <si>
    <t>C4740</t>
  </si>
  <si>
    <t>C8935</t>
  </si>
  <si>
    <t>C3320</t>
  </si>
  <si>
    <t>C8360</t>
  </si>
  <si>
    <t>C8455</t>
  </si>
  <si>
    <t>C3461</t>
  </si>
  <si>
    <t>C1255</t>
  </si>
  <si>
    <t>C6771</t>
  </si>
  <si>
    <t>C5280</t>
  </si>
  <si>
    <t>C3280</t>
  </si>
  <si>
    <t>C8555</t>
  </si>
  <si>
    <t>C9254</t>
  </si>
  <si>
    <t>C8557</t>
  </si>
  <si>
    <t>C4975</t>
  </si>
  <si>
    <t>C7433</t>
  </si>
  <si>
    <t>C1890</t>
  </si>
  <si>
    <t>C8888</t>
  </si>
  <si>
    <t>C1868</t>
  </si>
  <si>
    <t>C2100</t>
  </si>
  <si>
    <t>C1403</t>
  </si>
  <si>
    <t>C4015</t>
  </si>
  <si>
    <t>C9380</t>
  </si>
  <si>
    <t>C9076</t>
  </si>
  <si>
    <t>C7960</t>
  </si>
  <si>
    <t>C8282</t>
  </si>
  <si>
    <t>C3593</t>
  </si>
  <si>
    <t>C9405</t>
  </si>
  <si>
    <t>C3294</t>
  </si>
  <si>
    <t>C8729</t>
  </si>
  <si>
    <t>C6309</t>
  </si>
  <si>
    <t>C4876</t>
  </si>
  <si>
    <t>C5103</t>
  </si>
  <si>
    <t>C1482</t>
  </si>
  <si>
    <t>C4272</t>
  </si>
  <si>
    <t>C9659</t>
  </si>
  <si>
    <t>C3302</t>
  </si>
  <si>
    <t>C9653</t>
  </si>
  <si>
    <t>C9474</t>
  </si>
  <si>
    <t>C5749</t>
  </si>
  <si>
    <t>C2225</t>
  </si>
  <si>
    <t>C1928</t>
  </si>
  <si>
    <t>C1491</t>
  </si>
  <si>
    <t>C9963</t>
  </si>
  <si>
    <t>C1579</t>
  </si>
  <si>
    <t>C8844</t>
  </si>
  <si>
    <t>C8069</t>
  </si>
  <si>
    <t>C4214</t>
  </si>
  <si>
    <t>C3051</t>
  </si>
  <si>
    <t>C7024</t>
  </si>
  <si>
    <t>C7767</t>
  </si>
  <si>
    <t>C5790</t>
  </si>
  <si>
    <t>C4372</t>
  </si>
  <si>
    <t>C5959</t>
  </si>
  <si>
    <t>C9248</t>
  </si>
  <si>
    <t>C4335</t>
  </si>
  <si>
    <t>C2871</t>
  </si>
  <si>
    <t>C2384</t>
  </si>
  <si>
    <t>C1727</t>
  </si>
  <si>
    <t>C6698</t>
  </si>
  <si>
    <t>C4547</t>
  </si>
  <si>
    <t>C1935</t>
  </si>
  <si>
    <t>C9501</t>
  </si>
  <si>
    <t>C1248</t>
  </si>
  <si>
    <t>C7465</t>
  </si>
  <si>
    <t>C1282</t>
  </si>
  <si>
    <t>C1959</t>
  </si>
  <si>
    <t>C5227</t>
  </si>
  <si>
    <t>C1812</t>
  </si>
  <si>
    <t>C1687</t>
  </si>
  <si>
    <t>C6789</t>
  </si>
  <si>
    <t>C2268</t>
  </si>
  <si>
    <t>C7987</t>
  </si>
  <si>
    <t>C7139</t>
  </si>
  <si>
    <t>C1418</t>
  </si>
  <si>
    <t>C6636</t>
  </si>
  <si>
    <t>C2285</t>
  </si>
  <si>
    <t>C5410</t>
  </si>
  <si>
    <t>C4782</t>
  </si>
  <si>
    <t>C7716</t>
  </si>
  <si>
    <t>C4774</t>
  </si>
  <si>
    <t>C3263</t>
  </si>
  <si>
    <t>C3431</t>
  </si>
  <si>
    <t>C2979</t>
  </si>
  <si>
    <t>C8068</t>
  </si>
  <si>
    <t>C7919</t>
  </si>
  <si>
    <t>C6515</t>
  </si>
  <si>
    <t>C7699</t>
  </si>
  <si>
    <t>C7060</t>
  </si>
  <si>
    <t>C2587</t>
  </si>
  <si>
    <t>C7990</t>
  </si>
  <si>
    <t>C4451</t>
  </si>
  <si>
    <t>C5716</t>
  </si>
  <si>
    <t>C2738</t>
  </si>
  <si>
    <t>C3766</t>
  </si>
  <si>
    <t>C1422</t>
  </si>
  <si>
    <t>C8435</t>
  </si>
  <si>
    <t>C3241</t>
  </si>
  <si>
    <t>C2213</t>
  </si>
  <si>
    <t>C6202</t>
  </si>
  <si>
    <t>C7163</t>
  </si>
  <si>
    <t>C9138</t>
  </si>
  <si>
    <t>C1052</t>
  </si>
  <si>
    <t>C5310</t>
  </si>
  <si>
    <t>C3950</t>
  </si>
  <si>
    <t>C6851</t>
  </si>
  <si>
    <t>C5706</t>
  </si>
  <si>
    <t>C2860</t>
  </si>
  <si>
    <t>C9014</t>
  </si>
  <si>
    <t>C7701</t>
  </si>
  <si>
    <t>C7966</t>
  </si>
  <si>
    <t>C1747</t>
  </si>
  <si>
    <t>C2807</t>
  </si>
  <si>
    <t>C7212</t>
  </si>
  <si>
    <t>C9497</t>
  </si>
  <si>
    <t>C1223</t>
  </si>
  <si>
    <t>C3571</t>
  </si>
  <si>
    <t>C7190</t>
  </si>
  <si>
    <t>C7805</t>
  </si>
  <si>
    <t>C7408</t>
  </si>
  <si>
    <t>C8518</t>
  </si>
  <si>
    <t>C7657</t>
  </si>
  <si>
    <t>C7449</t>
  </si>
  <si>
    <t>C4802</t>
  </si>
  <si>
    <t>C2370</t>
  </si>
  <si>
    <t>C8758</t>
  </si>
  <si>
    <t>C6535</t>
  </si>
  <si>
    <t>C4427</t>
  </si>
  <si>
    <t>C8559</t>
  </si>
  <si>
    <t>C3085</t>
  </si>
  <si>
    <t>C7543</t>
  </si>
  <si>
    <t>C6281</t>
  </si>
  <si>
    <t>C7082</t>
  </si>
  <si>
    <t>C3217</t>
  </si>
  <si>
    <t>C2098</t>
  </si>
  <si>
    <t>C2001</t>
  </si>
  <si>
    <t>C1231</t>
  </si>
  <si>
    <t>C7607</t>
  </si>
  <si>
    <t>C5587</t>
  </si>
  <si>
    <t>C6409</t>
  </si>
  <si>
    <t>C4798</t>
  </si>
  <si>
    <t>C6297</t>
  </si>
  <si>
    <t>C2921</t>
  </si>
  <si>
    <t>C6193</t>
  </si>
  <si>
    <t>C3341</t>
  </si>
  <si>
    <t>C7948</t>
  </si>
  <si>
    <t>C1174</t>
  </si>
  <si>
    <t>C7043</t>
  </si>
  <si>
    <t>C8843</t>
  </si>
  <si>
    <t>C1498</t>
  </si>
  <si>
    <t>C9938</t>
  </si>
  <si>
    <t>C3898</t>
  </si>
  <si>
    <t>C2597</t>
  </si>
  <si>
    <t>C7605</t>
  </si>
  <si>
    <t>C5368</t>
  </si>
  <si>
    <t>C8585</t>
  </si>
  <si>
    <t>C1329</t>
  </si>
  <si>
    <t>C5042</t>
  </si>
  <si>
    <t>C6818</t>
  </si>
  <si>
    <t>C5729</t>
  </si>
  <si>
    <t>C9409</t>
  </si>
  <si>
    <t>C4054</t>
  </si>
  <si>
    <t>C1554</t>
  </si>
  <si>
    <t>C7542</t>
  </si>
  <si>
    <t>C1657</t>
  </si>
  <si>
    <t>C7565</t>
  </si>
  <si>
    <t>C9586</t>
  </si>
  <si>
    <t>C4283</t>
  </si>
  <si>
    <t>C7456</t>
  </si>
  <si>
    <t>C2569</t>
  </si>
  <si>
    <t>C7956</t>
  </si>
  <si>
    <t>C4632</t>
  </si>
  <si>
    <t>C7523</t>
  </si>
  <si>
    <t>C2521</t>
  </si>
  <si>
    <t>C8875</t>
  </si>
  <si>
    <t>C3635</t>
  </si>
  <si>
    <t>C8377</t>
  </si>
  <si>
    <t>C3930</t>
  </si>
  <si>
    <t>C5224</t>
  </si>
  <si>
    <t>C9021</t>
  </si>
  <si>
    <t>C5852</t>
  </si>
  <si>
    <t>C5877</t>
  </si>
  <si>
    <t>C3871</t>
  </si>
  <si>
    <t>C8504</t>
  </si>
  <si>
    <t>C1627</t>
  </si>
  <si>
    <t>C5947</t>
  </si>
  <si>
    <t>C1800</t>
  </si>
  <si>
    <t>C9217</t>
  </si>
  <si>
    <t>C1306</t>
  </si>
  <si>
    <t>C6212</t>
  </si>
  <si>
    <t>C8547</t>
  </si>
  <si>
    <t>C6618</t>
  </si>
  <si>
    <t>C2287</t>
  </si>
  <si>
    <t>C6761</t>
  </si>
  <si>
    <t>C4845</t>
  </si>
  <si>
    <t>C4462</t>
  </si>
  <si>
    <t>C7693</t>
  </si>
  <si>
    <t>C6206</t>
  </si>
  <si>
    <t>C8363</t>
  </si>
  <si>
    <t>C3822</t>
  </si>
  <si>
    <t>C4673</t>
  </si>
  <si>
    <t>C6325</t>
  </si>
  <si>
    <t>C7378</t>
  </si>
  <si>
    <t>C8736</t>
  </si>
  <si>
    <t>C2144</t>
  </si>
  <si>
    <t>C2152</t>
  </si>
  <si>
    <t>C1653</t>
  </si>
  <si>
    <t>C2697</t>
  </si>
  <si>
    <t>C7764</t>
  </si>
  <si>
    <t>C6417</t>
  </si>
  <si>
    <t>C9548</t>
  </si>
  <si>
    <t>C3106</t>
  </si>
  <si>
    <t>C5963</t>
  </si>
  <si>
    <t>C7649</t>
  </si>
  <si>
    <t>C9574</t>
  </si>
  <si>
    <t>C8929</t>
  </si>
  <si>
    <t>C5559</t>
  </si>
  <si>
    <t>C1199</t>
  </si>
  <si>
    <t>C6398</t>
  </si>
  <si>
    <t>C1917</t>
  </si>
  <si>
    <t>C5015</t>
  </si>
  <si>
    <t>C2496</t>
  </si>
  <si>
    <t>C4403</t>
  </si>
  <si>
    <t>C1836</t>
  </si>
  <si>
    <t>C9886</t>
  </si>
  <si>
    <t>C2827</t>
  </si>
  <si>
    <t>C5649</t>
  </si>
  <si>
    <t>C6059</t>
  </si>
  <si>
    <t>C8708</t>
  </si>
  <si>
    <t>C6610</t>
  </si>
  <si>
    <t>C6033</t>
  </si>
  <si>
    <t>C3587</t>
  </si>
  <si>
    <t>C6166</t>
  </si>
  <si>
    <t>C1906</t>
  </si>
  <si>
    <t>C7265</t>
  </si>
  <si>
    <t>C5488</t>
  </si>
  <si>
    <t>C1753</t>
  </si>
  <si>
    <t>C1971</t>
  </si>
  <si>
    <t>C8730</t>
  </si>
  <si>
    <t>C4276</t>
  </si>
  <si>
    <t>C6143</t>
  </si>
  <si>
    <t>C4730</t>
  </si>
  <si>
    <t>C2952</t>
  </si>
  <si>
    <t>C9392</t>
  </si>
  <si>
    <t>C9827</t>
  </si>
  <si>
    <t>C2840</t>
  </si>
  <si>
    <t>C4127</t>
  </si>
  <si>
    <t>C3493</t>
  </si>
  <si>
    <t>C8084</t>
  </si>
  <si>
    <t>C4690</t>
  </si>
  <si>
    <t>C4282</t>
  </si>
  <si>
    <t>C3975</t>
  </si>
  <si>
    <t>C6365</t>
  </si>
  <si>
    <t>C4817</t>
  </si>
  <si>
    <t>C7145</t>
  </si>
  <si>
    <t>C4369</t>
  </si>
  <si>
    <t>C9462</t>
  </si>
  <si>
    <t>C6191</t>
  </si>
  <si>
    <t>C2834</t>
  </si>
  <si>
    <t>C6078</t>
  </si>
  <si>
    <t>C7384</t>
  </si>
  <si>
    <t>C5079</t>
  </si>
  <si>
    <t>C2002</t>
  </si>
  <si>
    <t>C3824</t>
  </si>
  <si>
    <t>C1423</t>
  </si>
  <si>
    <t>C9838</t>
  </si>
  <si>
    <t>C2509</t>
  </si>
  <si>
    <t>C8215</t>
  </si>
  <si>
    <t>C3100</t>
  </si>
  <si>
    <t>C4215</t>
  </si>
  <si>
    <t>C7616</t>
  </si>
  <si>
    <t>C8571</t>
  </si>
  <si>
    <t>C6373</t>
  </si>
  <si>
    <t>C4896</t>
  </si>
  <si>
    <t>C7646</t>
  </si>
  <si>
    <t>C9429</t>
  </si>
  <si>
    <t>C9993</t>
  </si>
  <si>
    <t>C7988</t>
  </si>
  <si>
    <t>C2970</t>
  </si>
  <si>
    <t>C2359</t>
  </si>
  <si>
    <t>C1273</t>
  </si>
  <si>
    <t>C4707</t>
  </si>
  <si>
    <t>C7567</t>
  </si>
  <si>
    <t>C5915</t>
  </si>
  <si>
    <t>C2094</t>
  </si>
  <si>
    <t>C4972</t>
  </si>
  <si>
    <t>C2681</t>
  </si>
  <si>
    <t>C5185</t>
  </si>
  <si>
    <t>C8983</t>
  </si>
  <si>
    <t>C6940</t>
  </si>
  <si>
    <t>C6843</t>
  </si>
  <si>
    <t>C5354</t>
  </si>
  <si>
    <t>C7268</t>
  </si>
  <si>
    <t>C6909</t>
  </si>
  <si>
    <t>C7752</t>
  </si>
  <si>
    <t>C5074</t>
  </si>
  <si>
    <t>C3631</t>
  </si>
  <si>
    <t>C3818</t>
  </si>
  <si>
    <t>C4728</t>
  </si>
  <si>
    <t>C3608</t>
  </si>
  <si>
    <t>C5853</t>
  </si>
  <si>
    <t>C7629</t>
  </si>
  <si>
    <t>C5028</t>
  </si>
  <si>
    <t>C4587</t>
  </si>
  <si>
    <t>C9496</t>
  </si>
  <si>
    <t>C5318</t>
  </si>
  <si>
    <t>C3203</t>
  </si>
  <si>
    <t>C4669</t>
  </si>
  <si>
    <t>C2059</t>
  </si>
  <si>
    <t>C9041</t>
  </si>
  <si>
    <t>C9821</t>
  </si>
  <si>
    <t>C3363</t>
  </si>
  <si>
    <t>C6871</t>
  </si>
  <si>
    <t>C4188</t>
  </si>
  <si>
    <t>C2957</t>
  </si>
  <si>
    <t>C7677</t>
  </si>
  <si>
    <t>C8051</t>
  </si>
  <si>
    <t>C7303</t>
  </si>
  <si>
    <t>C4088</t>
  </si>
  <si>
    <t>C3534</t>
  </si>
  <si>
    <t>C3438</t>
  </si>
  <si>
    <t>C3316</t>
  </si>
  <si>
    <t>C8871</t>
  </si>
  <si>
    <t>C6251</t>
  </si>
  <si>
    <t>C5629</t>
  </si>
  <si>
    <t>C7177</t>
  </si>
  <si>
    <t>C9152</t>
  </si>
  <si>
    <t>C6031</t>
  </si>
  <si>
    <t>C8107</t>
  </si>
  <si>
    <t>C4514</t>
  </si>
  <si>
    <t>C4387</t>
  </si>
  <si>
    <t>C5758</t>
  </si>
  <si>
    <t>C7091</t>
  </si>
  <si>
    <t>C7927</t>
  </si>
  <si>
    <t>C5466</t>
  </si>
  <si>
    <t>C8998</t>
  </si>
  <si>
    <t>C4653</t>
  </si>
  <si>
    <t>C6363</t>
  </si>
  <si>
    <t>C5284</t>
  </si>
  <si>
    <t>C3082</t>
  </si>
  <si>
    <t>C2369</t>
  </si>
  <si>
    <t>C8242</t>
  </si>
  <si>
    <t>C6208</t>
  </si>
  <si>
    <t>C6736</t>
  </si>
  <si>
    <t>C2042</t>
  </si>
  <si>
    <t>C2136</t>
  </si>
  <si>
    <t>C1929</t>
  </si>
  <si>
    <t>C6270</t>
  </si>
  <si>
    <t>C1957</t>
  </si>
  <si>
    <t>C7336</t>
  </si>
  <si>
    <t>C8850</t>
  </si>
  <si>
    <t>C7364</t>
  </si>
  <si>
    <t>C7723</t>
  </si>
  <si>
    <t>C6341</t>
  </si>
  <si>
    <t>C7688</t>
  </si>
  <si>
    <t>C7296</t>
  </si>
  <si>
    <t>C3823</t>
  </si>
  <si>
    <t>C3468</t>
  </si>
  <si>
    <t>C9693</t>
  </si>
  <si>
    <t>C1864</t>
  </si>
  <si>
    <t>C2081</t>
  </si>
  <si>
    <t>C3870</t>
  </si>
  <si>
    <t>C2940</t>
  </si>
  <si>
    <t>C5086</t>
  </si>
  <si>
    <t>C8746</t>
  </si>
  <si>
    <t>C8224</t>
  </si>
  <si>
    <t>C6566</t>
  </si>
  <si>
    <t>C2818</t>
  </si>
  <si>
    <t>C6811</t>
  </si>
  <si>
    <t>C4146</t>
  </si>
  <si>
    <t>C4912</t>
  </si>
  <si>
    <t>C8505</t>
  </si>
  <si>
    <t>C1314</t>
  </si>
  <si>
    <t>C6220</t>
  </si>
  <si>
    <t>C2219</t>
  </si>
  <si>
    <t>C1158</t>
  </si>
  <si>
    <t>C8549</t>
  </si>
  <si>
    <t>C2329</t>
  </si>
  <si>
    <t>C1819</t>
  </si>
  <si>
    <t>C8250</t>
  </si>
  <si>
    <t>C4575</t>
  </si>
  <si>
    <t>C5123</t>
  </si>
  <si>
    <t>C8046</t>
  </si>
  <si>
    <t>C6867</t>
  </si>
  <si>
    <t>C4117</t>
  </si>
  <si>
    <t>C7606</t>
  </si>
  <si>
    <t>C3284</t>
  </si>
  <si>
    <t>C3830</t>
  </si>
  <si>
    <t>C6526</t>
  </si>
  <si>
    <t>C4731</t>
  </si>
  <si>
    <t>C1979</t>
  </si>
  <si>
    <t>C6089</t>
  </si>
  <si>
    <t>C7117</t>
  </si>
  <si>
    <t>C7062</t>
  </si>
  <si>
    <t>C5081</t>
  </si>
  <si>
    <t>C3430</t>
  </si>
  <si>
    <t>C5358</t>
  </si>
  <si>
    <t>C1967</t>
  </si>
  <si>
    <t>C3394</t>
  </si>
  <si>
    <t>C9259</t>
  </si>
  <si>
    <t>C4346</t>
  </si>
  <si>
    <t>C5481</t>
  </si>
  <si>
    <t>C1277</t>
  </si>
  <si>
    <t>C7144</t>
  </si>
  <si>
    <t>C1565</t>
  </si>
  <si>
    <t>C3160</t>
  </si>
  <si>
    <t>C4850</t>
  </si>
  <si>
    <t>C7562</t>
  </si>
  <si>
    <t>C4395</t>
  </si>
  <si>
    <t>C1396</t>
  </si>
  <si>
    <t>C3500</t>
  </si>
  <si>
    <t>C9359</t>
  </si>
  <si>
    <t>C4421</t>
  </si>
  <si>
    <t>C7132</t>
  </si>
  <si>
    <t>C5265</t>
  </si>
  <si>
    <t>C9385</t>
  </si>
  <si>
    <t>C4368</t>
  </si>
  <si>
    <t>C5970</t>
  </si>
  <si>
    <t>C9373</t>
  </si>
  <si>
    <t>C5675</t>
  </si>
  <si>
    <t>C1511</t>
  </si>
  <si>
    <t>C3613</t>
  </si>
  <si>
    <t>C4353</t>
  </si>
  <si>
    <t>C2844</t>
  </si>
  <si>
    <t>C8859</t>
  </si>
  <si>
    <t>C8085</t>
  </si>
  <si>
    <t>C5601</t>
  </si>
  <si>
    <t>C4081</t>
  </si>
  <si>
    <t>C8132</t>
  </si>
  <si>
    <t>C2448</t>
  </si>
  <si>
    <t>C9859</t>
  </si>
  <si>
    <t>C2416</t>
  </si>
  <si>
    <t>C9834</t>
  </si>
  <si>
    <t>C3376</t>
  </si>
  <si>
    <t>C9512</t>
  </si>
  <si>
    <t>C6486</t>
  </si>
  <si>
    <t>C7435</t>
  </si>
  <si>
    <t>C8432</t>
  </si>
  <si>
    <t>C2766</t>
  </si>
  <si>
    <t>C9879</t>
  </si>
  <si>
    <t>C4042</t>
  </si>
  <si>
    <t>C7602</t>
  </si>
  <si>
    <t>C8838</t>
  </si>
  <si>
    <t>C5190</t>
  </si>
  <si>
    <t>C6751</t>
  </si>
  <si>
    <t>C8780</t>
  </si>
  <si>
    <t>C8449</t>
  </si>
  <si>
    <t>C8392</t>
  </si>
  <si>
    <t>C1462</t>
  </si>
  <si>
    <t>C9776</t>
  </si>
  <si>
    <t>C5806</t>
  </si>
  <si>
    <t>C2258</t>
  </si>
  <si>
    <t>C3893</t>
  </si>
  <si>
    <t>C9083</t>
  </si>
  <si>
    <t>C1387</t>
  </si>
  <si>
    <t>C9904</t>
  </si>
  <si>
    <t>C2429</t>
  </si>
  <si>
    <t>C9944</t>
  </si>
  <si>
    <t>C7092</t>
  </si>
  <si>
    <t>C5969</t>
  </si>
  <si>
    <t>C8778</t>
  </si>
  <si>
    <t>C2189</t>
  </si>
  <si>
    <t>C5300</t>
  </si>
  <si>
    <t>C7122</t>
  </si>
  <si>
    <t>C9348</t>
  </si>
  <si>
    <t>C1654</t>
  </si>
  <si>
    <t>C9770</t>
  </si>
  <si>
    <t>C2031</t>
  </si>
  <si>
    <t>C6311</t>
  </si>
  <si>
    <t>C9521</t>
  </si>
  <si>
    <t>C6527</t>
  </si>
  <si>
    <t>C8521</t>
  </si>
  <si>
    <t>C7440</t>
  </si>
  <si>
    <t>C5539</t>
  </si>
  <si>
    <t>C2770</t>
  </si>
  <si>
    <t>C1892</t>
  </si>
  <si>
    <t>C7934</t>
  </si>
  <si>
    <t>C5541</t>
  </si>
  <si>
    <t>C6792</t>
  </si>
  <si>
    <t>C7279</t>
  </si>
  <si>
    <t>C5419</t>
  </si>
  <si>
    <t>C3713</t>
  </si>
  <si>
    <t>C7335</t>
  </si>
  <si>
    <t>C7299</t>
  </si>
  <si>
    <t>C9053</t>
  </si>
  <si>
    <t>C4366</t>
  </si>
  <si>
    <t>C1358</t>
  </si>
  <si>
    <t>C7949</t>
  </si>
  <si>
    <t>C3590</t>
  </si>
  <si>
    <t>C1820</t>
  </si>
  <si>
    <t>C5563</t>
  </si>
  <si>
    <t>C1854</t>
  </si>
  <si>
    <t>C3751</t>
  </si>
  <si>
    <t>C9743</t>
  </si>
  <si>
    <t>C3167</t>
  </si>
  <si>
    <t>C1009</t>
  </si>
  <si>
    <t>C7617</t>
  </si>
  <si>
    <t>C7638</t>
  </si>
  <si>
    <t>C1596</t>
  </si>
  <si>
    <t>C3411</t>
  </si>
  <si>
    <t>C1268</t>
  </si>
  <si>
    <t>C8855</t>
  </si>
  <si>
    <t>C3391</t>
  </si>
  <si>
    <t>C1395</t>
  </si>
  <si>
    <t>C1834</t>
  </si>
  <si>
    <t>C8206</t>
  </si>
  <si>
    <t>C5518</t>
  </si>
  <si>
    <t>C4172</t>
  </si>
  <si>
    <t>C2085</t>
  </si>
  <si>
    <t>C7096</t>
  </si>
  <si>
    <t>C6416</t>
  </si>
  <si>
    <t>C5570</t>
  </si>
  <si>
    <t>C6376</t>
  </si>
  <si>
    <t>Month</t>
  </si>
  <si>
    <t>Year</t>
  </si>
  <si>
    <t>Row Labels</t>
  </si>
  <si>
    <t>Grand Total</t>
  </si>
  <si>
    <t>Total Sales</t>
  </si>
  <si>
    <t>Discount %</t>
  </si>
  <si>
    <t>Discount Amount</t>
  </si>
  <si>
    <t>Net Sales</t>
  </si>
  <si>
    <t>Cost Price (Assumed)60%</t>
  </si>
  <si>
    <t>Total Cost</t>
  </si>
  <si>
    <t>Profit</t>
  </si>
  <si>
    <t>Profit Margin%</t>
  </si>
  <si>
    <t>Sum of Total Cost</t>
  </si>
  <si>
    <t>Sum of Net Sales</t>
  </si>
  <si>
    <t>Sum of Profit</t>
  </si>
  <si>
    <t>Count of order_id</t>
  </si>
  <si>
    <t>Average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</si>
</sst>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14999847407452621"/>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14"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165" fontId="0" fillId="0" borderId="0" xfId="0" applyNumberFormat="1"/>
    <xf numFmtId="9" fontId="0" fillId="0" borderId="0" xfId="0" applyNumberFormat="1"/>
    <xf numFmtId="1" fontId="0" fillId="0" borderId="0" xfId="0" applyNumberFormat="1" applyAlignment="1">
      <alignment horizontal="left"/>
    </xf>
    <xf numFmtId="9" fontId="0" fillId="0" borderId="0" xfId="0" applyNumberFormat="1" applyAlignment="1">
      <alignment horizontal="left"/>
    </xf>
    <xf numFmtId="0" fontId="0" fillId="33" borderId="0" xfId="0" applyFill="1"/>
    <xf numFmtId="0" fontId="0" fillId="33" borderId="10" xfId="0" applyFill="1" applyBorder="1"/>
    <xf numFmtId="0" fontId="0" fillId="33" borderId="11" xfId="0" applyFill="1" applyBorder="1"/>
    <xf numFmtId="0" fontId="0" fillId="33" borderId="12" xfId="0" applyFill="1" applyBorder="1"/>
    <xf numFmtId="0" fontId="0" fillId="33" borderId="0" xfId="0"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9">
    <dxf>
      <numFmt numFmtId="13" formatCode="0%"/>
    </dxf>
    <dxf>
      <numFmt numFmtId="1" formatCode="0"/>
    </dxf>
    <dxf>
      <numFmt numFmtId="1" formatCode="0"/>
    </dxf>
    <dxf>
      <numFmt numFmtId="1" formatCode="0"/>
    </dxf>
    <dxf>
      <numFmt numFmtId="1" formatCode="0"/>
    </dxf>
    <dxf>
      <numFmt numFmtId="164" formatCode="0.0"/>
    </dxf>
    <dxf>
      <numFmt numFmtId="13" formatCode="0%"/>
    </dxf>
    <dxf>
      <numFmt numFmtId="0" formatCode="General"/>
    </dxf>
    <dxf>
      <numFmt numFmtId="1" formatCode="0"/>
    </dxf>
    <dxf>
      <numFmt numFmtId="1" formatCode="0"/>
    </dxf>
    <dxf>
      <numFmt numFmtId="19" formatCode="dd/mm/yyyy"/>
    </dxf>
    <dxf>
      <numFmt numFmtId="1" formatCode="0"/>
    </dxf>
    <dxf>
      <numFmt numFmtId="1" formatCode="0"/>
    </dxf>
    <dxf>
      <numFmt numFmtId="165" formatCode="0.0%"/>
    </dxf>
    <dxf>
      <numFmt numFmtId="1" formatCode="0"/>
    </dxf>
    <dxf>
      <numFmt numFmtId="1" formatCode="0"/>
    </dxf>
    <dxf>
      <numFmt numFmtId="1" formatCode="0"/>
    </dxf>
    <dxf>
      <numFmt numFmtId="1" formatCode="0"/>
    </dxf>
    <dxf>
      <numFmt numFmtId="165" formatCode="0.0%"/>
    </dxf>
  </dxfs>
  <tableStyles count="0" defaultTableStyle="TableStyleMedium2" defaultPivotStyle="PivotStyleLight16"/>
  <colors>
    <mruColors>
      <color rgb="FFBE3DD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powerPivotData" Target="model/item.data"/><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[sales_dataaa.xlsx]month wise trend!PivotTable3</c:name>
    <c:fmtId val="4"/>
  </c:pivotSource>
  <c:chart>
    <c:title>
      <c:tx>
        <c:rich>
          <a:bodyPr rot="0" spcFirstLastPara="1" vertOverflow="ellipsis" vert="horz" wrap="square" anchor="ctr" anchorCtr="1"/>
          <a:lstStyle/>
          <a:p>
            <a:pPr algn="ctr" rtl="0">
              <a:defRPr lang="en-IN" sz="8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IN" sz="8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NET SALES BY MONTH</a:t>
            </a:r>
          </a:p>
        </c:rich>
      </c:tx>
      <c:overlay val="0"/>
      <c:spPr>
        <a:noFill/>
        <a:ln>
          <a:noFill/>
        </a:ln>
        <a:effectLst/>
      </c:spPr>
      <c:txPr>
        <a:bodyPr rot="0" spcFirstLastPara="1" vertOverflow="ellipsis" vert="horz" wrap="square" anchor="ctr" anchorCtr="1"/>
        <a:lstStyle/>
        <a:p>
          <a:pPr algn="ctr" rtl="0">
            <a:defRPr lang="en-IN" sz="8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564348714991546"/>
          <c:y val="0.15904956908948162"/>
          <c:w val="0.79857730036826857"/>
          <c:h val="0.66830385522422509"/>
        </c:manualLayout>
      </c:layout>
      <c:lineChart>
        <c:grouping val="standard"/>
        <c:varyColors val="0"/>
        <c:ser>
          <c:idx val="0"/>
          <c:order val="0"/>
          <c:tx>
            <c:strRef>
              <c:f>'month wise trend'!$B$3</c:f>
              <c:strCache>
                <c:ptCount val="1"/>
                <c:pt idx="0">
                  <c:v>Total</c:v>
                </c:pt>
              </c:strCache>
            </c:strRef>
          </c:tx>
          <c:spPr>
            <a:ln w="28575" cap="rnd">
              <a:solidFill>
                <a:schemeClr val="accent6">
                  <a:lumMod val="75000"/>
                </a:schemeClr>
              </a:solidFill>
              <a:round/>
            </a:ln>
            <a:effectLst/>
          </c:spPr>
          <c:marker>
            <c:symbol val="none"/>
          </c:marker>
          <c:cat>
            <c:strRef>
              <c:f>'month wise trend'!$A$4:$A$16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 wise trend'!$B$4:$B$16</c:f>
              <c:numCache>
                <c:formatCode>General</c:formatCode>
                <c:ptCount val="12"/>
                <c:pt idx="0">
                  <c:v>4985496.6216000039</c:v>
                </c:pt>
                <c:pt idx="1">
                  <c:v>3635435.7796000019</c:v>
                </c:pt>
                <c:pt idx="2">
                  <c:v>3696400.1972000003</c:v>
                </c:pt>
                <c:pt idx="3">
                  <c:v>3910230.1596000008</c:v>
                </c:pt>
                <c:pt idx="4">
                  <c:v>3910775.0125999991</c:v>
                </c:pt>
                <c:pt idx="5">
                  <c:v>2998662.8030000017</c:v>
                </c:pt>
                <c:pt idx="6">
                  <c:v>3399186.3032000004</c:v>
                </c:pt>
                <c:pt idx="7">
                  <c:v>4189385.3394000013</c:v>
                </c:pt>
                <c:pt idx="8">
                  <c:v>4649915.9789999994</c:v>
                </c:pt>
                <c:pt idx="9">
                  <c:v>3111939.6983999996</c:v>
                </c:pt>
                <c:pt idx="10">
                  <c:v>4457462.6685999995</c:v>
                </c:pt>
                <c:pt idx="11">
                  <c:v>3546955.5011999975</c:v>
                </c:pt>
              </c:numCache>
            </c:numRef>
          </c:val>
          <c:smooth val="0"/>
          <c:extLst>
            <c:ext xmlns:c16="http://schemas.microsoft.com/office/drawing/2014/chart" uri="{C3380CC4-5D6E-409C-BE32-E72D297353CC}">
              <c16:uniqueId val="{00000000-A6EE-4FB3-A0ED-CA7A3F4AFE0E}"/>
            </c:ext>
          </c:extLst>
        </c:ser>
        <c:dLbls>
          <c:showLegendKey val="0"/>
          <c:showVal val="0"/>
          <c:showCatName val="0"/>
          <c:showSerName val="0"/>
          <c:showPercent val="0"/>
          <c:showBubbleSize val="0"/>
        </c:dLbls>
        <c:smooth val="0"/>
        <c:axId val="49100975"/>
        <c:axId val="49101807"/>
      </c:lineChart>
      <c:catAx>
        <c:axId val="49100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bg2">
                    <a:lumMod val="50000"/>
                  </a:schemeClr>
                </a:solidFill>
                <a:latin typeface="+mn-lt"/>
                <a:ea typeface="+mn-ea"/>
                <a:cs typeface="+mn-cs"/>
              </a:defRPr>
            </a:pPr>
            <a:endParaRPr lang="en-US"/>
          </a:p>
        </c:txPr>
        <c:crossAx val="49101807"/>
        <c:crosses val="autoZero"/>
        <c:auto val="1"/>
        <c:lblAlgn val="ctr"/>
        <c:lblOffset val="100"/>
        <c:noMultiLvlLbl val="0"/>
      </c:catAx>
      <c:valAx>
        <c:axId val="49101807"/>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bg1">
                    <a:lumMod val="85000"/>
                  </a:schemeClr>
                </a:solidFill>
                <a:latin typeface="+mn-lt"/>
                <a:ea typeface="+mn-ea"/>
                <a:cs typeface="+mn-cs"/>
              </a:defRPr>
            </a:pPr>
            <a:endParaRPr lang="en-US"/>
          </a:p>
        </c:txPr>
        <c:crossAx val="491009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[sales_dataaa.xlsx]year wise trend!PivotTable4</c:name>
    <c:fmtId val="2"/>
  </c:pivotSource>
  <c:chart>
    <c:title>
      <c:tx>
        <c:rich>
          <a:bodyPr rot="0" spcFirstLastPara="1" vertOverflow="ellipsis" vert="horz" wrap="square" anchor="ctr" anchorCtr="1"/>
          <a:lstStyle/>
          <a:p>
            <a:pPr algn="ctr" rtl="0">
              <a:defRPr lang="en-US" sz="8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8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NET SALES BY YEAR</a:t>
            </a:r>
          </a:p>
        </c:rich>
      </c:tx>
      <c:layout>
        <c:manualLayout>
          <c:xMode val="edge"/>
          <c:yMode val="edge"/>
          <c:x val="0.23795538275015421"/>
          <c:y val="0.10795937701759409"/>
        </c:manualLayout>
      </c:layout>
      <c:overlay val="0"/>
      <c:spPr>
        <a:noFill/>
        <a:ln>
          <a:noFill/>
        </a:ln>
        <a:effectLst/>
      </c:spPr>
      <c:txPr>
        <a:bodyPr rot="0" spcFirstLastPara="1" vertOverflow="ellipsis" vert="horz" wrap="square" anchor="ctr" anchorCtr="1"/>
        <a:lstStyle/>
        <a:p>
          <a:pPr algn="ctr" rtl="0">
            <a:defRPr lang="en-US" sz="8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a:noFill/>
          </a:ln>
          <a:effectLst/>
        </c:spPr>
        <c:dLbl>
          <c:idx val="0"/>
          <c:layout>
            <c:manualLayout>
              <c:x val="-0.10125977013650636"/>
              <c:y val="-0.19635472229641729"/>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2">
                      <a:lumMod val="5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671477181322946"/>
                  <c:h val="0.1360264265839663"/>
                </c:manualLayout>
              </c15:layout>
            </c:ext>
          </c:extLst>
        </c:dLbl>
      </c:pivotFmt>
      <c:pivotFmt>
        <c:idx val="4"/>
        <c:spPr>
          <a:solidFill>
            <a:schemeClr val="accent4">
              <a:lumMod val="50000"/>
            </a:schemeClr>
          </a:solidFill>
          <a:ln>
            <a:noFill/>
          </a:ln>
          <a:effectLst/>
        </c:spPr>
        <c:dLbl>
          <c:idx val="0"/>
          <c:layout>
            <c:manualLayout>
              <c:x val="-2.9782354306833597E-3"/>
              <c:y val="0"/>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2">
                      <a:lumMod val="5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4927830554819461"/>
                  <c:h val="0.1360264265839663"/>
                </c:manualLayout>
              </c15:layout>
            </c:ext>
          </c:extLst>
        </c:dLbl>
      </c:pivotFmt>
    </c:pivotFmts>
    <c:plotArea>
      <c:layout>
        <c:manualLayout>
          <c:layoutTarget val="inner"/>
          <c:xMode val="edge"/>
          <c:yMode val="edge"/>
          <c:x val="0"/>
          <c:y val="0.26287001884238531"/>
          <c:w val="0.98718662727815709"/>
          <c:h val="0.53847220538891494"/>
        </c:manualLayout>
      </c:layout>
      <c:pieChart>
        <c:varyColors val="1"/>
        <c:ser>
          <c:idx val="0"/>
          <c:order val="0"/>
          <c:tx>
            <c:strRef>
              <c:f>'year wise trend'!$B$3</c:f>
              <c:strCache>
                <c:ptCount val="1"/>
                <c:pt idx="0">
                  <c:v>Total</c:v>
                </c:pt>
              </c:strCache>
            </c:strRef>
          </c:tx>
          <c:spPr>
            <a:solidFill>
              <a:schemeClr val="accent4">
                <a:lumMod val="50000"/>
              </a:schemeClr>
            </a:solidFill>
          </c:spPr>
          <c:dPt>
            <c:idx val="0"/>
            <c:bubble3D val="0"/>
            <c:spPr>
              <a:solidFill>
                <a:schemeClr val="accent4">
                  <a:lumMod val="75000"/>
                </a:schemeClr>
              </a:solidFill>
              <a:ln>
                <a:noFill/>
              </a:ln>
              <a:effectLst/>
            </c:spPr>
            <c:extLst>
              <c:ext xmlns:c16="http://schemas.microsoft.com/office/drawing/2014/chart" uri="{C3380CC4-5D6E-409C-BE32-E72D297353CC}">
                <c16:uniqueId val="{00000006-F1BA-4735-A2DF-1FA56331205B}"/>
              </c:ext>
            </c:extLst>
          </c:dPt>
          <c:dPt>
            <c:idx val="1"/>
            <c:bubble3D val="0"/>
            <c:spPr>
              <a:solidFill>
                <a:schemeClr val="accent4">
                  <a:lumMod val="50000"/>
                </a:schemeClr>
              </a:solidFill>
              <a:ln>
                <a:noFill/>
              </a:ln>
              <a:effectLst/>
            </c:spPr>
            <c:extLst>
              <c:ext xmlns:c16="http://schemas.microsoft.com/office/drawing/2014/chart" uri="{C3380CC4-5D6E-409C-BE32-E72D297353CC}">
                <c16:uniqueId val="{00000005-F1BA-4735-A2DF-1FA56331205B}"/>
              </c:ext>
            </c:extLst>
          </c:dPt>
          <c:dLbls>
            <c:dLbl>
              <c:idx val="0"/>
              <c:layout>
                <c:manualLayout>
                  <c:x val="-0.10125977013650636"/>
                  <c:y val="-0.19635472229641729"/>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2671477181322946"/>
                      <c:h val="0.1360264265839663"/>
                    </c:manualLayout>
                  </c15:layout>
                </c:ext>
                <c:ext xmlns:c16="http://schemas.microsoft.com/office/drawing/2014/chart" uri="{C3380CC4-5D6E-409C-BE32-E72D297353CC}">
                  <c16:uniqueId val="{00000006-F1BA-4735-A2DF-1FA56331205B}"/>
                </c:ext>
              </c:extLst>
            </c:dLbl>
            <c:dLbl>
              <c:idx val="1"/>
              <c:layout>
                <c:manualLayout>
                  <c:x val="-2.9782354306833597E-3"/>
                  <c:y val="0"/>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24927830554819461"/>
                      <c:h val="0.1360264265839663"/>
                    </c:manualLayout>
                  </c15:layout>
                </c:ext>
                <c:ext xmlns:c16="http://schemas.microsoft.com/office/drawing/2014/chart" uri="{C3380CC4-5D6E-409C-BE32-E72D297353CC}">
                  <c16:uniqueId val="{00000005-F1BA-4735-A2DF-1FA56331205B}"/>
                </c:ext>
              </c:extLst>
            </c:dLbl>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'year wise trend'!$A$4:$A$6</c:f>
              <c:strCache>
                <c:ptCount val="2"/>
                <c:pt idx="0">
                  <c:v>2023</c:v>
                </c:pt>
                <c:pt idx="1">
                  <c:v>2024</c:v>
                </c:pt>
              </c:strCache>
            </c:strRef>
          </c:cat>
          <c:val>
            <c:numRef>
              <c:f>'year wise trend'!$B$4:$B$6</c:f>
              <c:numCache>
                <c:formatCode>General</c:formatCode>
                <c:ptCount val="2"/>
                <c:pt idx="0">
                  <c:v>22718765.520399984</c:v>
                </c:pt>
                <c:pt idx="1">
                  <c:v>23773080.543000013</c:v>
                </c:pt>
              </c:numCache>
            </c:numRef>
          </c:val>
          <c:extLst>
            <c:ext xmlns:c16="http://schemas.microsoft.com/office/drawing/2014/chart" uri="{C3380CC4-5D6E-409C-BE32-E72D297353CC}">
              <c16:uniqueId val="{00000000-0FC3-4D5A-9BEF-6453DCA3F8C8}"/>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[sales_dataaa.xlsx]product wise netS!PivotTable5</c:name>
    <c:fmtId val="3"/>
  </c:pivotSource>
  <c:chart>
    <c:title>
      <c:tx>
        <c:rich>
          <a:bodyPr rot="0" spcFirstLastPara="1" vertOverflow="ellipsis" vert="horz" wrap="square" anchor="ctr" anchorCtr="1"/>
          <a:lstStyle/>
          <a:p>
            <a:pPr algn="ctr" rtl="0">
              <a:defRPr lang="en-IN" sz="8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IN" sz="8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NET SALES BY CATEGORY</a:t>
            </a:r>
          </a:p>
        </c:rich>
      </c:tx>
      <c:layout>
        <c:manualLayout>
          <c:xMode val="edge"/>
          <c:yMode val="edge"/>
          <c:x val="0.47847294894589781"/>
          <c:y val="0.28991687657186044"/>
        </c:manualLayout>
      </c:layout>
      <c:overlay val="0"/>
      <c:spPr>
        <a:noFill/>
        <a:ln>
          <a:noFill/>
        </a:ln>
        <a:effectLst/>
      </c:spPr>
      <c:txPr>
        <a:bodyPr rot="0" spcFirstLastPara="1" vertOverflow="ellipsis" vert="horz" wrap="square" anchor="ctr" anchorCtr="1"/>
        <a:lstStyle/>
        <a:p>
          <a:pPr algn="ctr" rtl="0">
            <a:defRPr lang="en-IN" sz="8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1">
                      <a:lumMod val="6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13763440860215054"/>
              <c:y val="-5.5515997641420081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1">
                      <a:lumMod val="6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wise netS'!$B$3</c:f>
              <c:strCache>
                <c:ptCount val="1"/>
                <c:pt idx="0">
                  <c:v>Total</c:v>
                </c:pt>
              </c:strCache>
            </c:strRef>
          </c:tx>
          <c:spPr>
            <a:solidFill>
              <a:schemeClr val="accent1"/>
            </a:solidFill>
            <a:ln>
              <a:noFill/>
            </a:ln>
            <a:effectLst/>
          </c:spPr>
          <c:invertIfNegative val="0"/>
          <c:dPt>
            <c:idx val="1"/>
            <c:invertIfNegative val="0"/>
            <c:bubble3D val="0"/>
            <c:spPr>
              <a:solidFill>
                <a:schemeClr val="accent1"/>
              </a:solidFill>
              <a:ln>
                <a:noFill/>
              </a:ln>
              <a:effectLst/>
            </c:spPr>
            <c:extLst>
              <c:ext xmlns:c16="http://schemas.microsoft.com/office/drawing/2014/chart" uri="{C3380CC4-5D6E-409C-BE32-E72D297353CC}">
                <c16:uniqueId val="{00000001-BEEF-4EA7-AD7B-E4F20464D2FE}"/>
              </c:ext>
            </c:extLst>
          </c:dPt>
          <c:dLbls>
            <c:dLbl>
              <c:idx val="1"/>
              <c:layout>
                <c:manualLayout>
                  <c:x val="-0.13763440860215054"/>
                  <c:y val="-5.551599764142008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EEF-4EA7-AD7B-E4F20464D2FE}"/>
                </c:ext>
              </c:extLst>
            </c:dLbl>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1">
                        <a:lumMod val="6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wise netS'!$A$4:$A$9</c:f>
              <c:strCache>
                <c:ptCount val="5"/>
                <c:pt idx="0">
                  <c:v>Beauty</c:v>
                </c:pt>
                <c:pt idx="1">
                  <c:v>Electronics</c:v>
                </c:pt>
                <c:pt idx="2">
                  <c:v>Fashion</c:v>
                </c:pt>
                <c:pt idx="3">
                  <c:v>Home</c:v>
                </c:pt>
                <c:pt idx="4">
                  <c:v>Sports</c:v>
                </c:pt>
              </c:strCache>
            </c:strRef>
          </c:cat>
          <c:val>
            <c:numRef>
              <c:f>'product wise netS'!$B$4:$B$9</c:f>
              <c:numCache>
                <c:formatCode>General</c:formatCode>
                <c:ptCount val="5"/>
                <c:pt idx="0">
                  <c:v>752808.90400000021</c:v>
                </c:pt>
                <c:pt idx="1">
                  <c:v>34168093.629800037</c:v>
                </c:pt>
                <c:pt idx="2">
                  <c:v>2245862.8853999986</c:v>
                </c:pt>
                <c:pt idx="3">
                  <c:v>5389134.3388000038</c:v>
                </c:pt>
                <c:pt idx="4">
                  <c:v>3935946.3054000004</c:v>
                </c:pt>
              </c:numCache>
            </c:numRef>
          </c:val>
          <c:extLst>
            <c:ext xmlns:c16="http://schemas.microsoft.com/office/drawing/2014/chart" uri="{C3380CC4-5D6E-409C-BE32-E72D297353CC}">
              <c16:uniqueId val="{00000000-4741-4D20-928D-93A134E0FA41}"/>
            </c:ext>
          </c:extLst>
        </c:ser>
        <c:dLbls>
          <c:dLblPos val="outEnd"/>
          <c:showLegendKey val="0"/>
          <c:showVal val="1"/>
          <c:showCatName val="0"/>
          <c:showSerName val="0"/>
          <c:showPercent val="0"/>
          <c:showBubbleSize val="0"/>
        </c:dLbls>
        <c:gapWidth val="182"/>
        <c:axId val="33742287"/>
        <c:axId val="33744367"/>
      </c:barChart>
      <c:catAx>
        <c:axId val="3374228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accent1">
                    <a:lumMod val="60000"/>
                    <a:lumOff val="40000"/>
                  </a:schemeClr>
                </a:solidFill>
                <a:latin typeface="+mn-lt"/>
                <a:ea typeface="+mn-ea"/>
                <a:cs typeface="+mn-cs"/>
              </a:defRPr>
            </a:pPr>
            <a:endParaRPr lang="en-US"/>
          </a:p>
        </c:txPr>
        <c:crossAx val="33744367"/>
        <c:crosses val="autoZero"/>
        <c:auto val="1"/>
        <c:lblAlgn val="ctr"/>
        <c:lblOffset val="100"/>
        <c:noMultiLvlLbl val="0"/>
      </c:catAx>
      <c:valAx>
        <c:axId val="33744367"/>
        <c:scaling>
          <c:orientation val="minMax"/>
        </c:scaling>
        <c:delete val="1"/>
        <c:axPos val="b"/>
        <c:majorGridlines>
          <c:spPr>
            <a:ln w="9525" cap="flat" cmpd="sng" algn="ctr">
              <a:noFill/>
              <a:round/>
            </a:ln>
            <a:effectLst/>
          </c:spPr>
        </c:majorGridlines>
        <c:numFmt formatCode="General" sourceLinked="1"/>
        <c:majorTickMark val="out"/>
        <c:minorTickMark val="none"/>
        <c:tickLblPos val="nextTo"/>
        <c:crossAx val="337422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[sales_dataaa.xlsx]name- sales!PivotTable6</c:name>
    <c:fmtId val="2"/>
  </c:pivotSource>
  <c:chart>
    <c:title>
      <c:tx>
        <c:rich>
          <a:bodyPr rot="0" spcFirstLastPara="1" vertOverflow="ellipsis" vert="horz" wrap="square" anchor="ctr" anchorCtr="1"/>
          <a:lstStyle/>
          <a:p>
            <a:pPr algn="ctr" rtl="0">
              <a:defRPr lang="en-US" sz="8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8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NET SALES BY PRODUCT NAME</a:t>
            </a:r>
          </a:p>
        </c:rich>
      </c:tx>
      <c:layout>
        <c:manualLayout>
          <c:xMode val="edge"/>
          <c:yMode val="edge"/>
          <c:x val="3.4212653347587385E-2"/>
          <c:y val="4.8274948179043244E-2"/>
        </c:manualLayout>
      </c:layout>
      <c:overlay val="0"/>
      <c:spPr>
        <a:noFill/>
        <a:ln>
          <a:noFill/>
        </a:ln>
        <a:effectLst/>
      </c:spPr>
      <c:txPr>
        <a:bodyPr rot="0" spcFirstLastPara="1" vertOverflow="ellipsis" vert="horz" wrap="square" anchor="ctr" anchorCtr="1"/>
        <a:lstStyle/>
        <a:p>
          <a:pPr algn="ctr" rtl="0">
            <a:defRPr lang="en-US" sz="8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566247067525506"/>
          <c:y val="0.15454054621900065"/>
          <c:w val="0.56797288602062856"/>
          <c:h val="0.74080607712497482"/>
        </c:manualLayout>
      </c:layout>
      <c:barChart>
        <c:barDir val="bar"/>
        <c:grouping val="clustered"/>
        <c:varyColors val="0"/>
        <c:ser>
          <c:idx val="0"/>
          <c:order val="0"/>
          <c:tx>
            <c:strRef>
              <c:f>'name- sales'!$B$3</c:f>
              <c:strCache>
                <c:ptCount val="1"/>
                <c:pt idx="0">
                  <c:v>Total</c:v>
                </c:pt>
              </c:strCache>
            </c:strRef>
          </c:tx>
          <c:spPr>
            <a:solidFill>
              <a:srgbClr val="7030A0"/>
            </a:solidFill>
            <a:ln>
              <a:noFill/>
            </a:ln>
            <a:effectLst/>
          </c:spPr>
          <c:invertIfNegative val="0"/>
          <c:cat>
            <c:strRef>
              <c:f>'name- sales'!$A$4:$A$29</c:f>
              <c:strCache>
                <c:ptCount val="25"/>
                <c:pt idx="0">
                  <c:v>Laptop Pro 15</c:v>
                </c:pt>
                <c:pt idx="1">
                  <c:v>Smartwatch S1</c:v>
                </c:pt>
                <c:pt idx="2">
                  <c:v>Smartphone Model X</c:v>
                </c:pt>
                <c:pt idx="3">
                  <c:v>Bluetooth Speaker</c:v>
                </c:pt>
                <c:pt idx="4">
                  <c:v>Wireless Earbuds</c:v>
                </c:pt>
                <c:pt idx="5">
                  <c:v>LED Bulb Pack</c:v>
                </c:pt>
                <c:pt idx="6">
                  <c:v>Vacuum Cleaner</c:v>
                </c:pt>
                <c:pt idx="7">
                  <c:v>Non-stick Pan</c:v>
                </c:pt>
                <c:pt idx="8">
                  <c:v>Queen Bedsheet</c:v>
                </c:pt>
                <c:pt idx="9">
                  <c:v>Running Shoes</c:v>
                </c:pt>
                <c:pt idx="10">
                  <c:v>Dinner Set 12pc</c:v>
                </c:pt>
                <c:pt idx="11">
                  <c:v>Cricket Bat</c:v>
                </c:pt>
                <c:pt idx="12">
                  <c:v>Yoga Mat</c:v>
                </c:pt>
                <c:pt idx="13">
                  <c:v>Dumbbell 5kg</c:v>
                </c:pt>
                <c:pt idx="14">
                  <c:v>Football</c:v>
                </c:pt>
                <c:pt idx="15">
                  <c:v>Formal Shirt</c:v>
                </c:pt>
                <c:pt idx="16">
                  <c:v>Cotton T-Shirt</c:v>
                </c:pt>
                <c:pt idx="17">
                  <c:v>Sneakers Run</c:v>
                </c:pt>
                <c:pt idx="18">
                  <c:v>Jeans Slim</c:v>
                </c:pt>
                <c:pt idx="19">
                  <c:v>Women Kurta</c:v>
                </c:pt>
                <c:pt idx="20">
                  <c:v>Facewash Gel</c:v>
                </c:pt>
                <c:pt idx="21">
                  <c:v>Lipstick Shade 12</c:v>
                </c:pt>
                <c:pt idx="22">
                  <c:v>Moisturizer 50ml</c:v>
                </c:pt>
                <c:pt idx="23">
                  <c:v>Perfume 50ml</c:v>
                </c:pt>
                <c:pt idx="24">
                  <c:v>Herbal Shampoo</c:v>
                </c:pt>
              </c:strCache>
            </c:strRef>
          </c:cat>
          <c:val>
            <c:numRef>
              <c:f>'name- sales'!$B$4:$B$29</c:f>
              <c:numCache>
                <c:formatCode>0</c:formatCode>
                <c:ptCount val="25"/>
                <c:pt idx="0">
                  <c:v>7412583.1465999996</c:v>
                </c:pt>
                <c:pt idx="1">
                  <c:v>7353398.8728000019</c:v>
                </c:pt>
                <c:pt idx="2">
                  <c:v>6974458.5281999959</c:v>
                </c:pt>
                <c:pt idx="3">
                  <c:v>6373551.3255999992</c:v>
                </c:pt>
                <c:pt idx="4">
                  <c:v>6054101.7566000009</c:v>
                </c:pt>
                <c:pt idx="5">
                  <c:v>1331018.5161999995</c:v>
                </c:pt>
                <c:pt idx="6">
                  <c:v>1284466.2971999999</c:v>
                </c:pt>
                <c:pt idx="7">
                  <c:v>969401.74919999996</c:v>
                </c:pt>
                <c:pt idx="8">
                  <c:v>913129.49580000003</c:v>
                </c:pt>
                <c:pt idx="9">
                  <c:v>893308.0588</c:v>
                </c:pt>
                <c:pt idx="10">
                  <c:v>891118.28039999993</c:v>
                </c:pt>
                <c:pt idx="11">
                  <c:v>855415.07679999992</c:v>
                </c:pt>
                <c:pt idx="12">
                  <c:v>800581.61699999997</c:v>
                </c:pt>
                <c:pt idx="13">
                  <c:v>784816.55939999991</c:v>
                </c:pt>
                <c:pt idx="14">
                  <c:v>601824.99339999992</c:v>
                </c:pt>
                <c:pt idx="15">
                  <c:v>516767.96419999981</c:v>
                </c:pt>
                <c:pt idx="16">
                  <c:v>454894.26420000015</c:v>
                </c:pt>
                <c:pt idx="17">
                  <c:v>446911.74019999977</c:v>
                </c:pt>
                <c:pt idx="18">
                  <c:v>432606.32979999995</c:v>
                </c:pt>
                <c:pt idx="19">
                  <c:v>394682.58699999994</c:v>
                </c:pt>
                <c:pt idx="20">
                  <c:v>189769.65319999997</c:v>
                </c:pt>
                <c:pt idx="21">
                  <c:v>181229.81740000003</c:v>
                </c:pt>
                <c:pt idx="22">
                  <c:v>143253.00759999998</c:v>
                </c:pt>
                <c:pt idx="23">
                  <c:v>120291.91159999996</c:v>
                </c:pt>
                <c:pt idx="24">
                  <c:v>118264.51419999998</c:v>
                </c:pt>
              </c:numCache>
            </c:numRef>
          </c:val>
          <c:extLst>
            <c:ext xmlns:c16="http://schemas.microsoft.com/office/drawing/2014/chart" uri="{C3380CC4-5D6E-409C-BE32-E72D297353CC}">
              <c16:uniqueId val="{00000000-CA62-43D7-AA4D-53185EBD13CA}"/>
            </c:ext>
          </c:extLst>
        </c:ser>
        <c:dLbls>
          <c:showLegendKey val="0"/>
          <c:showVal val="0"/>
          <c:showCatName val="0"/>
          <c:showSerName val="0"/>
          <c:showPercent val="0"/>
          <c:showBubbleSize val="0"/>
        </c:dLbls>
        <c:gapWidth val="182"/>
        <c:axId val="62353455"/>
        <c:axId val="62358863"/>
      </c:barChart>
      <c:catAx>
        <c:axId val="62353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bg1">
                    <a:lumMod val="65000"/>
                  </a:schemeClr>
                </a:solidFill>
                <a:latin typeface="+mn-lt"/>
                <a:ea typeface="+mn-ea"/>
                <a:cs typeface="+mn-cs"/>
              </a:defRPr>
            </a:pPr>
            <a:endParaRPr lang="en-US"/>
          </a:p>
        </c:txPr>
        <c:crossAx val="62358863"/>
        <c:crosses val="autoZero"/>
        <c:auto val="1"/>
        <c:lblAlgn val="ctr"/>
        <c:lblOffset val="100"/>
        <c:noMultiLvlLbl val="0"/>
      </c:catAx>
      <c:valAx>
        <c:axId val="62358863"/>
        <c:scaling>
          <c:orientation val="minMax"/>
        </c:scaling>
        <c:delete val="0"/>
        <c:axPos val="b"/>
        <c:numFmt formatCode="0" sourceLinked="1"/>
        <c:majorTickMark val="none"/>
        <c:minorTickMark val="none"/>
        <c:tickLblPos val="nextTo"/>
        <c:spPr>
          <a:noFill/>
          <a:ln>
            <a:solidFill>
              <a:schemeClr val="bg1">
                <a:lumMod val="75000"/>
              </a:schemeClr>
            </a:solidFill>
          </a:ln>
          <a:effectLst/>
        </c:spPr>
        <c:txPr>
          <a:bodyPr rot="-60000000" spcFirstLastPara="1" vertOverflow="ellipsis" vert="horz" wrap="square" anchor="ctr" anchorCtr="1"/>
          <a:lstStyle/>
          <a:p>
            <a:pPr>
              <a:defRPr sz="800" b="0" i="0" u="none" strike="noStrike" kern="1200" baseline="0">
                <a:solidFill>
                  <a:schemeClr val="accent3">
                    <a:lumMod val="75000"/>
                  </a:schemeClr>
                </a:solidFill>
                <a:latin typeface="+mn-lt"/>
                <a:ea typeface="+mn-ea"/>
                <a:cs typeface="+mn-cs"/>
              </a:defRPr>
            </a:pPr>
            <a:endParaRPr lang="en-US"/>
          </a:p>
        </c:txPr>
        <c:crossAx val="62353455"/>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[sales_dataaa.xlsx]NS!PivotTable7</c:name>
    <c:fmtId val="2"/>
  </c:pivotSource>
  <c:chart>
    <c:title>
      <c:tx>
        <c:rich>
          <a:bodyPr rot="0" spcFirstLastPara="1" vertOverflow="ellipsis" vert="horz" wrap="square" anchor="ctr" anchorCtr="1"/>
          <a:lstStyle/>
          <a:p>
            <a:pPr algn="ctr" rtl="0">
              <a:defRPr lang="en-IN" sz="8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8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NET SALES BY STATE</a:t>
            </a:r>
          </a:p>
        </c:rich>
      </c:tx>
      <c:layout>
        <c:manualLayout>
          <c:xMode val="edge"/>
          <c:yMode val="edge"/>
          <c:x val="0.21893849713604721"/>
          <c:y val="7.2727046312092952E-2"/>
        </c:manualLayout>
      </c:layout>
      <c:overlay val="0"/>
      <c:spPr>
        <a:noFill/>
        <a:ln>
          <a:noFill/>
        </a:ln>
        <a:effectLst/>
      </c:spPr>
      <c:txPr>
        <a:bodyPr rot="0" spcFirstLastPara="1" vertOverflow="ellipsis" vert="horz" wrap="square" anchor="ctr" anchorCtr="1"/>
        <a:lstStyle/>
        <a:p>
          <a:pPr algn="ctr" rtl="0">
            <a:defRPr lang="en-IN" sz="8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pivotFmt>
      <c:pivotFmt>
        <c:idx val="4"/>
        <c:spPr>
          <a:solidFill>
            <a:schemeClr val="accent6">
              <a:lumMod val="75000"/>
            </a:schemeClr>
          </a:solidFill>
          <a:ln>
            <a:noFill/>
          </a:ln>
          <a:effectLst/>
        </c:spPr>
      </c:pivotFmt>
    </c:pivotFmts>
    <c:plotArea>
      <c:layout>
        <c:manualLayout>
          <c:layoutTarget val="inner"/>
          <c:xMode val="edge"/>
          <c:yMode val="edge"/>
          <c:x val="0.29266217377320558"/>
          <c:y val="0.20012153026326254"/>
          <c:w val="0.53524041861581684"/>
          <c:h val="0.61241772051220866"/>
        </c:manualLayout>
      </c:layout>
      <c:barChart>
        <c:barDir val="bar"/>
        <c:grouping val="clustered"/>
        <c:varyColors val="0"/>
        <c:ser>
          <c:idx val="0"/>
          <c:order val="0"/>
          <c:tx>
            <c:strRef>
              <c:f>NS!$B$3</c:f>
              <c:strCache>
                <c:ptCount val="1"/>
                <c:pt idx="0">
                  <c:v>Total</c:v>
                </c:pt>
              </c:strCache>
            </c:strRef>
          </c:tx>
          <c:spPr>
            <a:solidFill>
              <a:schemeClr val="accent1"/>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1-C148-4D34-90D7-6023D47C6E4F}"/>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2-C148-4D34-90D7-6023D47C6E4F}"/>
              </c:ext>
            </c:extLst>
          </c:dPt>
          <c:cat>
            <c:strRef>
              <c:f>NS!$A$4:$A$15</c:f>
              <c:strCache>
                <c:ptCount val="11"/>
                <c:pt idx="0">
                  <c:v>Maharashtra</c:v>
                </c:pt>
                <c:pt idx="1">
                  <c:v>Madhya Pradesh</c:v>
                </c:pt>
                <c:pt idx="2">
                  <c:v>Gujarat</c:v>
                </c:pt>
                <c:pt idx="3">
                  <c:v>West Bengal</c:v>
                </c:pt>
                <c:pt idx="4">
                  <c:v>Tamil Nadu</c:v>
                </c:pt>
                <c:pt idx="5">
                  <c:v>Rajasthan</c:v>
                </c:pt>
                <c:pt idx="6">
                  <c:v>Delhi</c:v>
                </c:pt>
                <c:pt idx="7">
                  <c:v>Uttar Pradesh</c:v>
                </c:pt>
                <c:pt idx="8">
                  <c:v>Kerala</c:v>
                </c:pt>
                <c:pt idx="9">
                  <c:v>Telangana</c:v>
                </c:pt>
                <c:pt idx="10">
                  <c:v>Karnataka</c:v>
                </c:pt>
              </c:strCache>
            </c:strRef>
          </c:cat>
          <c:val>
            <c:numRef>
              <c:f>NS!$B$4:$B$15</c:f>
              <c:numCache>
                <c:formatCode>0</c:formatCode>
                <c:ptCount val="11"/>
                <c:pt idx="0">
                  <c:v>8517836.9995999988</c:v>
                </c:pt>
                <c:pt idx="1">
                  <c:v>5959304.5102000004</c:v>
                </c:pt>
                <c:pt idx="2">
                  <c:v>5002915.777800004</c:v>
                </c:pt>
                <c:pt idx="3">
                  <c:v>3846495.233800001</c:v>
                </c:pt>
                <c:pt idx="4">
                  <c:v>3784281.0511999992</c:v>
                </c:pt>
                <c:pt idx="5">
                  <c:v>3634845.3566000019</c:v>
                </c:pt>
                <c:pt idx="6">
                  <c:v>3535500.9667999991</c:v>
                </c:pt>
                <c:pt idx="7">
                  <c:v>3310790.3746000007</c:v>
                </c:pt>
                <c:pt idx="8">
                  <c:v>3236058.8374000015</c:v>
                </c:pt>
                <c:pt idx="9">
                  <c:v>3003538.2862000009</c:v>
                </c:pt>
                <c:pt idx="10">
                  <c:v>2660278.6692000004</c:v>
                </c:pt>
              </c:numCache>
            </c:numRef>
          </c:val>
          <c:extLst>
            <c:ext xmlns:c16="http://schemas.microsoft.com/office/drawing/2014/chart" uri="{C3380CC4-5D6E-409C-BE32-E72D297353CC}">
              <c16:uniqueId val="{00000000-AA23-4975-8D5C-F24CA9F4C3DA}"/>
            </c:ext>
          </c:extLst>
        </c:ser>
        <c:dLbls>
          <c:showLegendKey val="0"/>
          <c:showVal val="0"/>
          <c:showCatName val="0"/>
          <c:showSerName val="0"/>
          <c:showPercent val="0"/>
          <c:showBubbleSize val="0"/>
        </c:dLbls>
        <c:gapWidth val="182"/>
        <c:axId val="682966751"/>
        <c:axId val="682958015"/>
      </c:barChart>
      <c:catAx>
        <c:axId val="6829667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bg1">
                    <a:lumMod val="65000"/>
                  </a:schemeClr>
                </a:solidFill>
                <a:latin typeface="+mn-lt"/>
                <a:ea typeface="+mn-ea"/>
                <a:cs typeface="+mn-cs"/>
              </a:defRPr>
            </a:pPr>
            <a:endParaRPr lang="en-US"/>
          </a:p>
        </c:txPr>
        <c:crossAx val="682958015"/>
        <c:crosses val="autoZero"/>
        <c:auto val="1"/>
        <c:lblAlgn val="ctr"/>
        <c:lblOffset val="100"/>
        <c:noMultiLvlLbl val="0"/>
      </c:catAx>
      <c:valAx>
        <c:axId val="682958015"/>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6829667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[sales_dataaa.xlsx]margin% cate!PivotTable9</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8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7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Average Profit Margin(%) by Category</a:t>
            </a:r>
            <a:endParaRPr lang="en-IN" sz="7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endParaRPr>
          </a:p>
        </c:rich>
      </c:tx>
      <c:layout>
        <c:manualLayout>
          <c:xMode val="edge"/>
          <c:yMode val="edge"/>
          <c:x val="0.20482724276640463"/>
          <c:y val="0.12539438193674629"/>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8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711154173903229"/>
          <c:y val="0.18737794828793408"/>
          <c:w val="0.81773775153105865"/>
          <c:h val="0.70982330791636183"/>
        </c:manualLayout>
      </c:layout>
      <c:barChart>
        <c:barDir val="bar"/>
        <c:grouping val="clustered"/>
        <c:varyColors val="0"/>
        <c:ser>
          <c:idx val="0"/>
          <c:order val="0"/>
          <c:tx>
            <c:strRef>
              <c:f>'margin% cate'!$B$3</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'margin% cate'!$A$4:$A$9</c:f>
              <c:strCache>
                <c:ptCount val="5"/>
                <c:pt idx="0">
                  <c:v>Beauty</c:v>
                </c:pt>
                <c:pt idx="1">
                  <c:v>Electronics</c:v>
                </c:pt>
                <c:pt idx="2">
                  <c:v>Fashion</c:v>
                </c:pt>
                <c:pt idx="3">
                  <c:v>Home</c:v>
                </c:pt>
                <c:pt idx="4">
                  <c:v>Sports</c:v>
                </c:pt>
              </c:strCache>
            </c:strRef>
          </c:cat>
          <c:val>
            <c:numRef>
              <c:f>'margin% cate'!$B$4:$B$9</c:f>
              <c:numCache>
                <c:formatCode>0.0%</c:formatCode>
                <c:ptCount val="5"/>
                <c:pt idx="0">
                  <c:v>0.37846109078929108</c:v>
                </c:pt>
                <c:pt idx="1">
                  <c:v>0.37879310984717157</c:v>
                </c:pt>
                <c:pt idx="2">
                  <c:v>0.37916413161338847</c:v>
                </c:pt>
                <c:pt idx="3">
                  <c:v>0.37711862537316593</c:v>
                </c:pt>
                <c:pt idx="4">
                  <c:v>0.37849625816928761</c:v>
                </c:pt>
              </c:numCache>
            </c:numRef>
          </c:val>
          <c:extLst>
            <c:ext xmlns:c16="http://schemas.microsoft.com/office/drawing/2014/chart" uri="{C3380CC4-5D6E-409C-BE32-E72D297353CC}">
              <c16:uniqueId val="{00000000-2840-4988-B716-67E1B7C0785D}"/>
            </c:ext>
          </c:extLst>
        </c:ser>
        <c:dLbls>
          <c:dLblPos val="outEnd"/>
          <c:showLegendKey val="0"/>
          <c:showVal val="1"/>
          <c:showCatName val="0"/>
          <c:showSerName val="0"/>
          <c:showPercent val="0"/>
          <c:showBubbleSize val="0"/>
        </c:dLbls>
        <c:gapWidth val="182"/>
        <c:axId val="682919327"/>
        <c:axId val="682934719"/>
      </c:barChart>
      <c:catAx>
        <c:axId val="68291932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3">
                    <a:lumMod val="40000"/>
                    <a:lumOff val="60000"/>
                  </a:schemeClr>
                </a:solidFill>
                <a:latin typeface="+mn-lt"/>
                <a:ea typeface="+mn-ea"/>
                <a:cs typeface="+mn-cs"/>
              </a:defRPr>
            </a:pPr>
            <a:endParaRPr lang="en-US"/>
          </a:p>
        </c:txPr>
        <c:crossAx val="682934719"/>
        <c:crosses val="autoZero"/>
        <c:auto val="1"/>
        <c:lblAlgn val="ctr"/>
        <c:lblOffset val="100"/>
        <c:noMultiLvlLbl val="0"/>
      </c:catAx>
      <c:valAx>
        <c:axId val="682934719"/>
        <c:scaling>
          <c:orientation val="minMax"/>
        </c:scaling>
        <c:delete val="1"/>
        <c:axPos val="b"/>
        <c:numFmt formatCode="0.0%" sourceLinked="1"/>
        <c:majorTickMark val="out"/>
        <c:minorTickMark val="none"/>
        <c:tickLblPos val="nextTo"/>
        <c:crossAx val="6829193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[sales_dataaa.xlsx]NP!PivotTable10</c:name>
    <c:fmtId val="2"/>
  </c:pivotSource>
  <c:chart>
    <c:title>
      <c:tx>
        <c:rich>
          <a:bodyPr rot="0" spcFirstLastPara="1" vertOverflow="ellipsis" vert="horz" wrap="square" anchor="ctr" anchorCtr="1"/>
          <a:lstStyle/>
          <a:p>
            <a:pPr algn="ctr" rtl="0">
              <a:defRPr lang="en-IN"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IN" sz="8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TOTAL NET SLAES &amp; PROFIT BY DISCOUNT%</a:t>
            </a:r>
          </a:p>
        </c:rich>
      </c:tx>
      <c:layout>
        <c:manualLayout>
          <c:xMode val="edge"/>
          <c:yMode val="edge"/>
          <c:x val="0.26101070068189608"/>
          <c:y val="8.9017859646171538E-2"/>
        </c:manualLayout>
      </c:layout>
      <c:overlay val="0"/>
      <c:spPr>
        <a:noFill/>
        <a:ln>
          <a:noFill/>
        </a:ln>
        <a:effectLst/>
      </c:spPr>
      <c:txPr>
        <a:bodyPr rot="0" spcFirstLastPara="1" vertOverflow="ellipsis" vert="horz" wrap="square" anchor="ctr" anchorCtr="1"/>
        <a:lstStyle/>
        <a:p>
          <a:pPr algn="ctr" rtl="0">
            <a:defRPr lang="en-IN"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063280366168824"/>
          <c:y val="0.24506616760591027"/>
          <c:w val="0.67136970804056084"/>
          <c:h val="0.59293674825468923"/>
        </c:manualLayout>
      </c:layout>
      <c:barChart>
        <c:barDir val="col"/>
        <c:grouping val="clustered"/>
        <c:varyColors val="0"/>
        <c:ser>
          <c:idx val="0"/>
          <c:order val="0"/>
          <c:tx>
            <c:strRef>
              <c:f>NP!$B$3</c:f>
              <c:strCache>
                <c:ptCount val="1"/>
                <c:pt idx="0">
                  <c:v>Sum of Net Sales</c:v>
                </c:pt>
              </c:strCache>
            </c:strRef>
          </c:tx>
          <c:spPr>
            <a:solidFill>
              <a:schemeClr val="accent1"/>
            </a:solidFill>
            <a:ln>
              <a:noFill/>
            </a:ln>
            <a:effectLst/>
          </c:spPr>
          <c:invertIfNegative val="0"/>
          <c:cat>
            <c:strRef>
              <c:f>NP!$A$4:$A$8</c:f>
              <c:strCache>
                <c:ptCount val="4"/>
                <c:pt idx="0">
                  <c:v>2%</c:v>
                </c:pt>
                <c:pt idx="1">
                  <c:v>4%</c:v>
                </c:pt>
                <c:pt idx="2">
                  <c:v>6%</c:v>
                </c:pt>
                <c:pt idx="3">
                  <c:v>8%</c:v>
                </c:pt>
              </c:strCache>
            </c:strRef>
          </c:cat>
          <c:val>
            <c:numRef>
              <c:f>NP!$B$4:$B$8</c:f>
              <c:numCache>
                <c:formatCode>0</c:formatCode>
                <c:ptCount val="4"/>
                <c:pt idx="0">
                  <c:v>16448228.938399998</c:v>
                </c:pt>
                <c:pt idx="1">
                  <c:v>11385660.115199991</c:v>
                </c:pt>
                <c:pt idx="2">
                  <c:v>7125281.9585999995</c:v>
                </c:pt>
                <c:pt idx="3">
                  <c:v>11532675.051199999</c:v>
                </c:pt>
              </c:numCache>
            </c:numRef>
          </c:val>
          <c:extLst>
            <c:ext xmlns:c16="http://schemas.microsoft.com/office/drawing/2014/chart" uri="{C3380CC4-5D6E-409C-BE32-E72D297353CC}">
              <c16:uniqueId val="{00000000-C523-410F-A153-44DB8A315D77}"/>
            </c:ext>
          </c:extLst>
        </c:ser>
        <c:ser>
          <c:idx val="1"/>
          <c:order val="1"/>
          <c:tx>
            <c:strRef>
              <c:f>NP!$C$3</c:f>
              <c:strCache>
                <c:ptCount val="1"/>
                <c:pt idx="0">
                  <c:v>Sum of Profit</c:v>
                </c:pt>
              </c:strCache>
            </c:strRef>
          </c:tx>
          <c:spPr>
            <a:solidFill>
              <a:schemeClr val="accent4">
                <a:lumMod val="75000"/>
              </a:schemeClr>
            </a:solidFill>
            <a:ln>
              <a:noFill/>
            </a:ln>
            <a:effectLst/>
          </c:spPr>
          <c:invertIfNegative val="0"/>
          <c:cat>
            <c:strRef>
              <c:f>NP!$A$4:$A$8</c:f>
              <c:strCache>
                <c:ptCount val="4"/>
                <c:pt idx="0">
                  <c:v>2%</c:v>
                </c:pt>
                <c:pt idx="1">
                  <c:v>4%</c:v>
                </c:pt>
                <c:pt idx="2">
                  <c:v>6%</c:v>
                </c:pt>
                <c:pt idx="3">
                  <c:v>8%</c:v>
                </c:pt>
              </c:strCache>
            </c:strRef>
          </c:cat>
          <c:val>
            <c:numRef>
              <c:f>NP!$C$4:$C$8</c:f>
              <c:numCache>
                <c:formatCode>0</c:formatCode>
                <c:ptCount val="4"/>
                <c:pt idx="0">
                  <c:v>6377884.6903999997</c:v>
                </c:pt>
                <c:pt idx="1">
                  <c:v>4269622.5432000002</c:v>
                </c:pt>
                <c:pt idx="2">
                  <c:v>2577229.6446000002</c:v>
                </c:pt>
                <c:pt idx="3">
                  <c:v>4011365.2351999991</c:v>
                </c:pt>
              </c:numCache>
            </c:numRef>
          </c:val>
          <c:extLst>
            <c:ext xmlns:c16="http://schemas.microsoft.com/office/drawing/2014/chart" uri="{C3380CC4-5D6E-409C-BE32-E72D297353CC}">
              <c16:uniqueId val="{00000001-C523-410F-A153-44DB8A315D77}"/>
            </c:ext>
          </c:extLst>
        </c:ser>
        <c:dLbls>
          <c:showLegendKey val="0"/>
          <c:showVal val="0"/>
          <c:showCatName val="0"/>
          <c:showSerName val="0"/>
          <c:showPercent val="0"/>
          <c:showBubbleSize val="0"/>
        </c:dLbls>
        <c:gapWidth val="219"/>
        <c:overlap val="-27"/>
        <c:axId val="62361359"/>
        <c:axId val="62362191"/>
      </c:barChart>
      <c:catAx>
        <c:axId val="62361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62191"/>
        <c:crosses val="autoZero"/>
        <c:auto val="1"/>
        <c:lblAlgn val="ctr"/>
        <c:lblOffset val="100"/>
        <c:noMultiLvlLbl val="0"/>
      </c:catAx>
      <c:valAx>
        <c:axId val="6236219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623613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[sales_dataaa.xlsx]cobmo!PivotTable8</c:name>
    <c:fmtId val="5"/>
  </c:pivotSource>
  <c:chart>
    <c:title>
      <c:tx>
        <c:rich>
          <a:bodyPr rot="0" spcFirstLastPara="1" vertOverflow="ellipsis" vert="horz" wrap="square" anchor="ctr" anchorCtr="1"/>
          <a:lstStyle/>
          <a:p>
            <a:pPr>
              <a:defRPr sz="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800"/>
              <a:t>TOTAL</a:t>
            </a:r>
            <a:r>
              <a:rPr lang="en-IN" sz="800" baseline="0"/>
              <a:t> PROFIT &amp; NET SALES BY MONTH</a:t>
            </a:r>
            <a:endParaRPr lang="en-IN" sz="800"/>
          </a:p>
        </c:rich>
      </c:tx>
      <c:layout>
        <c:manualLayout>
          <c:xMode val="edge"/>
          <c:yMode val="edge"/>
          <c:x val="0.13261144479300604"/>
          <c:y val="8.2060745415408379E-2"/>
        </c:manualLayout>
      </c:layout>
      <c:overlay val="0"/>
      <c:spPr>
        <a:noFill/>
        <a:ln>
          <a:noFill/>
        </a:ln>
        <a:effectLst/>
      </c:spPr>
      <c:txPr>
        <a:bodyPr rot="0" spcFirstLastPara="1" vertOverflow="ellipsis" vert="horz" wrap="square" anchor="ctr" anchorCtr="1"/>
        <a:lstStyle/>
        <a:p>
          <a:pPr>
            <a:defRPr sz="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5400000" spcFirstLastPara="1" vertOverflow="ellipsis" wrap="square" lIns="38100" tIns="19050" rIns="38100" bIns="19050" anchor="ctr" anchorCtr="0">
              <a:spAutoFit/>
            </a:bodyPr>
            <a:lstStyle/>
            <a:p>
              <a:pPr algn="r">
                <a:defRPr sz="6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sq">
            <a:solidFill>
              <a:schemeClr val="accent1"/>
            </a:solidFill>
            <a:round/>
          </a:ln>
          <a:effectLst>
            <a:outerShdw blurRad="57150" dist="19050" dir="5400000" algn="ctr" rotWithShape="0">
              <a:srgbClr val="000000">
                <a:alpha val="63000"/>
              </a:srgbClr>
            </a:outerShdw>
          </a:effectLst>
        </c:spPr>
        <c:marker>
          <c:symbol val="circle"/>
          <c:size val="6"/>
          <c:spPr>
            <a:solidFill>
              <a:srgbClr val="92D050"/>
            </a:solidFill>
            <a:ln w="0">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5400000" spcFirstLastPara="1" vertOverflow="ellipsis" wrap="square" lIns="38100" tIns="19050" rIns="38100" bIns="19050" anchor="ctr" anchorCtr="0">
              <a:spAutoFit/>
            </a:bodyPr>
            <a:lstStyle/>
            <a:p>
              <a:pPr algn="r">
                <a:defRPr sz="6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sq">
            <a:solidFill>
              <a:schemeClr val="accent1"/>
            </a:solidFill>
            <a:round/>
          </a:ln>
          <a:effectLst>
            <a:outerShdw blurRad="57150" dist="19050" dir="5400000" algn="ctr" rotWithShape="0">
              <a:srgbClr val="000000">
                <a:alpha val="63000"/>
              </a:srgbClr>
            </a:outerShdw>
          </a:effectLst>
        </c:spPr>
        <c:marker>
          <c:symbol val="circle"/>
          <c:size val="6"/>
          <c:spPr>
            <a:solidFill>
              <a:srgbClr val="92D050"/>
            </a:solidFill>
            <a:ln w="0">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5400000" spcFirstLastPara="1" vertOverflow="ellipsis" wrap="square" lIns="38100" tIns="19050" rIns="38100" bIns="19050" anchor="ctr" anchorCtr="0">
              <a:spAutoFit/>
            </a:bodyPr>
            <a:lstStyle/>
            <a:p>
              <a:pPr algn="r">
                <a:defRPr sz="6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ln w="22225" cap="sq">
            <a:solidFill>
              <a:schemeClr val="accent1"/>
            </a:solidFill>
            <a:round/>
          </a:ln>
          <a:effectLst>
            <a:outerShdw blurRad="57150" dist="19050" dir="5400000" algn="ctr" rotWithShape="0">
              <a:srgbClr val="000000">
                <a:alpha val="63000"/>
              </a:srgbClr>
            </a:outerShdw>
          </a:effectLst>
        </c:spPr>
        <c:marker>
          <c:symbol val="circle"/>
          <c:size val="6"/>
          <c:spPr>
            <a:solidFill>
              <a:srgbClr val="92D050"/>
            </a:solidFill>
            <a:ln w="0">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065156734713144E-2"/>
          <c:y val="6.5095667140240201E-3"/>
          <c:w val="0.90442775863938518"/>
          <c:h val="0.85495546977523695"/>
        </c:manualLayout>
      </c:layout>
      <c:barChart>
        <c:barDir val="col"/>
        <c:grouping val="clustered"/>
        <c:varyColors val="0"/>
        <c:ser>
          <c:idx val="1"/>
          <c:order val="1"/>
          <c:tx>
            <c:strRef>
              <c:f>cobmo!$C$3</c:f>
              <c:strCache>
                <c:ptCount val="1"/>
                <c:pt idx="0">
                  <c:v>Sum of Net Sales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5400000" spcFirstLastPara="1" vertOverflow="ellipsis" wrap="square" lIns="38100" tIns="19050" rIns="38100" bIns="19050" anchor="ctr" anchorCtr="0">
                <a:spAutoFit/>
              </a:bodyPr>
              <a:lstStyle/>
              <a:p>
                <a:pPr algn="r">
                  <a:defRPr sz="6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cobmo!$A$4:$A$16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cobmo!$C$4:$C$16</c:f>
              <c:numCache>
                <c:formatCode>0</c:formatCode>
                <c:ptCount val="12"/>
                <c:pt idx="0">
                  <c:v>4985496.6216000039</c:v>
                </c:pt>
                <c:pt idx="1">
                  <c:v>3635435.7796000019</c:v>
                </c:pt>
                <c:pt idx="2">
                  <c:v>3696400.1972000003</c:v>
                </c:pt>
                <c:pt idx="3">
                  <c:v>3910230.1596000008</c:v>
                </c:pt>
                <c:pt idx="4">
                  <c:v>3910775.0125999991</c:v>
                </c:pt>
                <c:pt idx="5">
                  <c:v>2998662.8030000017</c:v>
                </c:pt>
                <c:pt idx="6">
                  <c:v>3399186.3032000004</c:v>
                </c:pt>
                <c:pt idx="7">
                  <c:v>4189385.3394000013</c:v>
                </c:pt>
                <c:pt idx="8">
                  <c:v>4649915.9789999994</c:v>
                </c:pt>
                <c:pt idx="9">
                  <c:v>3111939.6983999996</c:v>
                </c:pt>
                <c:pt idx="10">
                  <c:v>4457462.6685999995</c:v>
                </c:pt>
                <c:pt idx="11">
                  <c:v>3546955.5011999975</c:v>
                </c:pt>
              </c:numCache>
            </c:numRef>
          </c:val>
          <c:extLst>
            <c:ext xmlns:c16="http://schemas.microsoft.com/office/drawing/2014/chart" uri="{C3380CC4-5D6E-409C-BE32-E72D297353CC}">
              <c16:uniqueId val="{00000000-5DEE-4884-B3F0-547C29341A32}"/>
            </c:ext>
          </c:extLst>
        </c:ser>
        <c:dLbls>
          <c:showLegendKey val="0"/>
          <c:showVal val="0"/>
          <c:showCatName val="0"/>
          <c:showSerName val="0"/>
          <c:showPercent val="0"/>
          <c:showBubbleSize val="0"/>
        </c:dLbls>
        <c:gapWidth val="219"/>
        <c:axId val="682925567"/>
        <c:axId val="682932223"/>
      </c:barChart>
      <c:lineChart>
        <c:grouping val="standard"/>
        <c:varyColors val="0"/>
        <c:ser>
          <c:idx val="0"/>
          <c:order val="0"/>
          <c:tx>
            <c:strRef>
              <c:f>cobmo!$B$3</c:f>
              <c:strCache>
                <c:ptCount val="1"/>
                <c:pt idx="0">
                  <c:v>Sum of Profit</c:v>
                </c:pt>
              </c:strCache>
            </c:strRef>
          </c:tx>
          <c:spPr>
            <a:ln w="22225" cap="sq">
              <a:solidFill>
                <a:schemeClr val="accent1"/>
              </a:solidFill>
              <a:round/>
            </a:ln>
            <a:effectLst>
              <a:outerShdw blurRad="57150" dist="19050" dir="5400000" algn="ctr" rotWithShape="0">
                <a:srgbClr val="000000">
                  <a:alpha val="63000"/>
                </a:srgbClr>
              </a:outerShdw>
            </a:effectLst>
          </c:spPr>
          <c:marker>
            <c:symbol val="circle"/>
            <c:size val="6"/>
            <c:spPr>
              <a:solidFill>
                <a:srgbClr val="92D050"/>
              </a:solidFill>
              <a:ln w="0">
                <a:solidFill>
                  <a:schemeClr val="accent1"/>
                </a:solidFill>
                <a:round/>
              </a:ln>
              <a:effectLst>
                <a:outerShdw blurRad="57150" dist="19050" dir="5400000" algn="ctr" rotWithShape="0">
                  <a:srgbClr val="000000">
                    <a:alpha val="63000"/>
                  </a:srgbClr>
                </a:outerShdw>
              </a:effectLst>
            </c:spPr>
          </c:marker>
          <c:cat>
            <c:strRef>
              <c:f>cobmo!$A$4:$A$16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cobmo!$B$4:$B$16</c:f>
              <c:numCache>
                <c:formatCode>0</c:formatCode>
                <c:ptCount val="12"/>
                <c:pt idx="0">
                  <c:v>1834397.2776000006</c:v>
                </c:pt>
                <c:pt idx="1">
                  <c:v>1361625.3255999996</c:v>
                </c:pt>
                <c:pt idx="2">
                  <c:v>1370699.6011999995</c:v>
                </c:pt>
                <c:pt idx="3">
                  <c:v>1447422.2256000012</c:v>
                </c:pt>
                <c:pt idx="4">
                  <c:v>1459245.1886</c:v>
                </c:pt>
                <c:pt idx="5">
                  <c:v>1116243.7610000002</c:v>
                </c:pt>
                <c:pt idx="6">
                  <c:v>1262112.6992000004</c:v>
                </c:pt>
                <c:pt idx="7">
                  <c:v>1536182.2974</c:v>
                </c:pt>
                <c:pt idx="8">
                  <c:v>1721046.2609999995</c:v>
                </c:pt>
                <c:pt idx="9">
                  <c:v>1160649.0803999999</c:v>
                </c:pt>
                <c:pt idx="10">
                  <c:v>1650560.4885999996</c:v>
                </c:pt>
                <c:pt idx="11">
                  <c:v>1315917.9072000005</c:v>
                </c:pt>
              </c:numCache>
            </c:numRef>
          </c:val>
          <c:smooth val="0"/>
          <c:extLst>
            <c:ext xmlns:c16="http://schemas.microsoft.com/office/drawing/2014/chart" uri="{C3380CC4-5D6E-409C-BE32-E72D297353CC}">
              <c16:uniqueId val="{00000001-5DEE-4884-B3F0-547C29341A32}"/>
            </c:ext>
          </c:extLst>
        </c:ser>
        <c:dLbls>
          <c:showLegendKey val="0"/>
          <c:showVal val="0"/>
          <c:showCatName val="0"/>
          <c:showSerName val="0"/>
          <c:showPercent val="0"/>
          <c:showBubbleSize val="0"/>
        </c:dLbls>
        <c:marker val="1"/>
        <c:smooth val="0"/>
        <c:axId val="682925983"/>
        <c:axId val="682924319"/>
      </c:lineChart>
      <c:catAx>
        <c:axId val="68292556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700" b="0" i="0" u="none" strike="noStrike" kern="1200" baseline="0">
                <a:solidFill>
                  <a:schemeClr val="lt1">
                    <a:lumMod val="85000"/>
                  </a:schemeClr>
                </a:solidFill>
                <a:latin typeface="+mn-lt"/>
                <a:ea typeface="+mn-ea"/>
                <a:cs typeface="+mn-cs"/>
              </a:defRPr>
            </a:pPr>
            <a:endParaRPr lang="en-US"/>
          </a:p>
        </c:txPr>
        <c:crossAx val="682932223"/>
        <c:crosses val="autoZero"/>
        <c:auto val="1"/>
        <c:lblAlgn val="ctr"/>
        <c:lblOffset val="100"/>
        <c:noMultiLvlLbl val="0"/>
      </c:catAx>
      <c:valAx>
        <c:axId val="682932223"/>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682925567"/>
        <c:crosses val="autoZero"/>
        <c:crossBetween val="between"/>
      </c:valAx>
      <c:valAx>
        <c:axId val="682924319"/>
        <c:scaling>
          <c:orientation val="minMax"/>
        </c:scaling>
        <c:delete val="1"/>
        <c:axPos val="r"/>
        <c:numFmt formatCode="0" sourceLinked="1"/>
        <c:majorTickMark val="none"/>
        <c:minorTickMark val="none"/>
        <c:tickLblPos val="nextTo"/>
        <c:crossAx val="682925983"/>
        <c:crosses val="max"/>
        <c:crossBetween val="between"/>
      </c:valAx>
      <c:catAx>
        <c:axId val="682925983"/>
        <c:scaling>
          <c:orientation val="minMax"/>
        </c:scaling>
        <c:delete val="1"/>
        <c:axPos val="b"/>
        <c:numFmt formatCode="General" sourceLinked="1"/>
        <c:majorTickMark val="none"/>
        <c:minorTickMark val="none"/>
        <c:tickLblPos val="nextTo"/>
        <c:crossAx val="682924319"/>
        <c:crosses val="autoZero"/>
        <c:auto val="1"/>
        <c:lblAlgn val="ctr"/>
        <c:lblOffset val="100"/>
        <c:noMultiLvlLbl val="0"/>
      </c:cat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1</xdr:col>
      <xdr:colOff>9525</xdr:colOff>
      <xdr:row>4</xdr:row>
      <xdr:rowOff>9525</xdr:rowOff>
    </xdr:to>
    <xdr:pic>
      <xdr:nvPicPr>
        <xdr:cNvPr id="10" name="Picture 9">
          <a:extLst>
            <a:ext uri="{FF2B5EF4-FFF2-40B4-BE49-F238E27FC236}">
              <a16:creationId xmlns:a16="http://schemas.microsoft.com/office/drawing/2014/main" id="{D6E957DD-1F9D-4BE4-9FB4-29B50069C1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71500"/>
          <a:ext cx="110490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43963</xdr:colOff>
      <xdr:row>4</xdr:row>
      <xdr:rowOff>76932</xdr:rowOff>
    </xdr:from>
    <xdr:to>
      <xdr:col>4</xdr:col>
      <xdr:colOff>53121</xdr:colOff>
      <xdr:row>10</xdr:row>
      <xdr:rowOff>117232</xdr:rowOff>
    </xdr:to>
    <xdr:graphicFrame macro="">
      <xdr:nvGraphicFramePr>
        <xdr:cNvPr id="6" name="Chart 5">
          <a:extLst>
            <a:ext uri="{FF2B5EF4-FFF2-40B4-BE49-F238E27FC236}">
              <a16:creationId xmlns:a16="http://schemas.microsoft.com/office/drawing/2014/main" id="{84338BB6-ED93-4261-AF49-1089DFB9FC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300403</xdr:colOff>
      <xdr:row>13</xdr:row>
      <xdr:rowOff>109904</xdr:rowOff>
    </xdr:from>
    <xdr:to>
      <xdr:col>7</xdr:col>
      <xdr:colOff>608134</xdr:colOff>
      <xdr:row>23</xdr:row>
      <xdr:rowOff>80591</xdr:rowOff>
    </xdr:to>
    <xdr:graphicFrame macro="">
      <xdr:nvGraphicFramePr>
        <xdr:cNvPr id="7" name="Chart 6">
          <a:extLst>
            <a:ext uri="{FF2B5EF4-FFF2-40B4-BE49-F238E27FC236}">
              <a16:creationId xmlns:a16="http://schemas.microsoft.com/office/drawing/2014/main" id="{43D391BE-A2C7-428D-836F-F474D34E5C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227135</xdr:colOff>
      <xdr:row>11</xdr:row>
      <xdr:rowOff>102575</xdr:rowOff>
    </xdr:from>
    <xdr:to>
      <xdr:col>12</xdr:col>
      <xdr:colOff>139212</xdr:colOff>
      <xdr:row>22</xdr:row>
      <xdr:rowOff>65941</xdr:rowOff>
    </xdr:to>
    <xdr:graphicFrame macro="">
      <xdr:nvGraphicFramePr>
        <xdr:cNvPr id="8" name="Chart 7">
          <a:extLst>
            <a:ext uri="{FF2B5EF4-FFF2-40B4-BE49-F238E27FC236}">
              <a16:creationId xmlns:a16="http://schemas.microsoft.com/office/drawing/2014/main" id="{2F77EFE8-5834-4D52-8816-9CFF235A97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9</xdr:row>
      <xdr:rowOff>175846</xdr:rowOff>
    </xdr:from>
    <xdr:to>
      <xdr:col>4</xdr:col>
      <xdr:colOff>267048</xdr:colOff>
      <xdr:row>22</xdr:row>
      <xdr:rowOff>83999</xdr:rowOff>
    </xdr:to>
    <xdr:graphicFrame macro="">
      <xdr:nvGraphicFramePr>
        <xdr:cNvPr id="9" name="Chart 8">
          <a:extLst>
            <a:ext uri="{FF2B5EF4-FFF2-40B4-BE49-F238E27FC236}">
              <a16:creationId xmlns:a16="http://schemas.microsoft.com/office/drawing/2014/main" id="{7762F36C-68FD-4AF8-9108-360AA5B670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439615</xdr:colOff>
      <xdr:row>4</xdr:row>
      <xdr:rowOff>43962</xdr:rowOff>
    </xdr:from>
    <xdr:to>
      <xdr:col>7</xdr:col>
      <xdr:colOff>520212</xdr:colOff>
      <xdr:row>14</xdr:row>
      <xdr:rowOff>146537</xdr:rowOff>
    </xdr:to>
    <xdr:graphicFrame macro="">
      <xdr:nvGraphicFramePr>
        <xdr:cNvPr id="10" name="Chart 9">
          <a:extLst>
            <a:ext uri="{FF2B5EF4-FFF2-40B4-BE49-F238E27FC236}">
              <a16:creationId xmlns:a16="http://schemas.microsoft.com/office/drawing/2014/main" id="{95184CBD-86A2-42A5-B5F9-36913E4A06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249116</xdr:colOff>
      <xdr:row>3</xdr:row>
      <xdr:rowOff>36634</xdr:rowOff>
    </xdr:from>
    <xdr:to>
      <xdr:col>11</xdr:col>
      <xdr:colOff>549519</xdr:colOff>
      <xdr:row>14</xdr:row>
      <xdr:rowOff>80596</xdr:rowOff>
    </xdr:to>
    <xdr:graphicFrame macro="">
      <xdr:nvGraphicFramePr>
        <xdr:cNvPr id="12" name="Chart 11">
          <a:extLst>
            <a:ext uri="{FF2B5EF4-FFF2-40B4-BE49-F238E27FC236}">
              <a16:creationId xmlns:a16="http://schemas.microsoft.com/office/drawing/2014/main" id="{3F1D5267-7742-4D41-A462-0A9523B313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432287</xdr:colOff>
      <xdr:row>14</xdr:row>
      <xdr:rowOff>157529</xdr:rowOff>
    </xdr:from>
    <xdr:to>
      <xdr:col>15</xdr:col>
      <xdr:colOff>408474</xdr:colOff>
      <xdr:row>22</xdr:row>
      <xdr:rowOff>60209</xdr:rowOff>
    </xdr:to>
    <xdr:graphicFrame macro="">
      <xdr:nvGraphicFramePr>
        <xdr:cNvPr id="13" name="Chart 12">
          <a:extLst>
            <a:ext uri="{FF2B5EF4-FFF2-40B4-BE49-F238E27FC236}">
              <a16:creationId xmlns:a16="http://schemas.microsoft.com/office/drawing/2014/main" id="{E1A7AF8B-593A-4C37-A6B9-1DC27EEDDC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12</xdr:col>
      <xdr:colOff>29308</xdr:colOff>
      <xdr:row>3</xdr:row>
      <xdr:rowOff>183173</xdr:rowOff>
    </xdr:from>
    <xdr:to>
      <xdr:col>13</xdr:col>
      <xdr:colOff>568384</xdr:colOff>
      <xdr:row>11</xdr:row>
      <xdr:rowOff>140322</xdr:rowOff>
    </xdr:to>
    <mc:AlternateContent xmlns:mc="http://schemas.openxmlformats.org/markup-compatibility/2006" xmlns:a14="http://schemas.microsoft.com/office/drawing/2010/main">
      <mc:Choice Requires="a14">
        <xdr:graphicFrame macro="">
          <xdr:nvGraphicFramePr>
            <xdr:cNvPr id="24" name="category">
              <a:extLst>
                <a:ext uri="{FF2B5EF4-FFF2-40B4-BE49-F238E27FC236}">
                  <a16:creationId xmlns:a16="http://schemas.microsoft.com/office/drawing/2014/main" id="{0879C95E-46AD-4931-8AEE-1FAE990E5E3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326923" y="754673"/>
              <a:ext cx="1147211" cy="14811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468922</xdr:colOff>
      <xdr:row>1</xdr:row>
      <xdr:rowOff>73269</xdr:rowOff>
    </xdr:from>
    <xdr:to>
      <xdr:col>11</xdr:col>
      <xdr:colOff>329711</xdr:colOff>
      <xdr:row>4</xdr:row>
      <xdr:rowOff>77769</xdr:rowOff>
    </xdr:to>
    <mc:AlternateContent xmlns:mc="http://schemas.openxmlformats.org/markup-compatibility/2006" xmlns:a14="http://schemas.microsoft.com/office/drawing/2010/main">
      <mc:Choice Requires="a14">
        <xdr:graphicFrame macro="">
          <xdr:nvGraphicFramePr>
            <xdr:cNvPr id="25" name="Month">
              <a:extLst>
                <a:ext uri="{FF2B5EF4-FFF2-40B4-BE49-F238E27FC236}">
                  <a16:creationId xmlns:a16="http://schemas.microsoft.com/office/drawing/2014/main" id="{DA5B2AB8-767A-4E23-B050-FC209D3E784D}"/>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293326" y="263769"/>
              <a:ext cx="4725866" cy="57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419465</xdr:colOff>
      <xdr:row>0</xdr:row>
      <xdr:rowOff>71437</xdr:rowOff>
    </xdr:from>
    <xdr:to>
      <xdr:col>13</xdr:col>
      <xdr:colOff>586153</xdr:colOff>
      <xdr:row>3</xdr:row>
      <xdr:rowOff>131885</xdr:rowOff>
    </xdr:to>
    <mc:AlternateContent xmlns:mc="http://schemas.openxmlformats.org/markup-compatibility/2006" xmlns:a14="http://schemas.microsoft.com/office/drawing/2010/main">
      <mc:Choice Requires="a14">
        <xdr:graphicFrame macro="">
          <xdr:nvGraphicFramePr>
            <xdr:cNvPr id="26" name="Year">
              <a:extLst>
                <a:ext uri="{FF2B5EF4-FFF2-40B4-BE49-F238E27FC236}">
                  <a16:creationId xmlns:a16="http://schemas.microsoft.com/office/drawing/2014/main" id="{1694BC75-D334-4DCB-8415-E80D1008B4D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108946" y="71437"/>
              <a:ext cx="1382957" cy="6319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595312</xdr:colOff>
      <xdr:row>0</xdr:row>
      <xdr:rowOff>71437</xdr:rowOff>
    </xdr:from>
    <xdr:to>
      <xdr:col>15</xdr:col>
      <xdr:colOff>607646</xdr:colOff>
      <xdr:row>13</xdr:row>
      <xdr:rowOff>23812</xdr:rowOff>
    </xdr:to>
    <mc:AlternateContent xmlns:mc="http://schemas.openxmlformats.org/markup-compatibility/2006" xmlns:a14="http://schemas.microsoft.com/office/drawing/2010/main">
      <mc:Choice Requires="a14">
        <xdr:graphicFrame macro="">
          <xdr:nvGraphicFramePr>
            <xdr:cNvPr id="27" name="state">
              <a:extLst>
                <a:ext uri="{FF2B5EF4-FFF2-40B4-BE49-F238E27FC236}">
                  <a16:creationId xmlns:a16="http://schemas.microsoft.com/office/drawing/2014/main" id="{5FEDD66B-59D1-40D6-8AD2-49E5C7ADFE75}"/>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8501062" y="71437"/>
              <a:ext cx="1228603" cy="2428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161192</xdr:colOff>
      <xdr:row>0</xdr:row>
      <xdr:rowOff>36635</xdr:rowOff>
    </xdr:from>
    <xdr:to>
      <xdr:col>3</xdr:col>
      <xdr:colOff>168518</xdr:colOff>
      <xdr:row>4</xdr:row>
      <xdr:rowOff>133801</xdr:rowOff>
    </xdr:to>
    <xdr:pic>
      <xdr:nvPicPr>
        <xdr:cNvPr id="5" name="Picture 4">
          <a:extLst>
            <a:ext uri="{FF2B5EF4-FFF2-40B4-BE49-F238E27FC236}">
              <a16:creationId xmlns:a16="http://schemas.microsoft.com/office/drawing/2014/main" id="{957AD402-A669-4531-9130-6732B05F6EA1}"/>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61192" y="36635"/>
          <a:ext cx="1831730" cy="859166"/>
        </a:xfrm>
        <a:prstGeom prst="ellipse">
          <a:avLst/>
        </a:prstGeom>
        <a:ln>
          <a:noFill/>
        </a:ln>
        <a:effectLst>
          <a:softEdge rad="112500"/>
        </a:effectLst>
      </xdr:spPr>
    </xdr:pic>
    <xdr:clientData/>
  </xdr:twoCellAnchor>
  <xdr:twoCellAnchor>
    <xdr:from>
      <xdr:col>3</xdr:col>
      <xdr:colOff>460341</xdr:colOff>
      <xdr:row>0</xdr:row>
      <xdr:rowOff>49200</xdr:rowOff>
    </xdr:from>
    <xdr:to>
      <xdr:col>11</xdr:col>
      <xdr:colOff>329713</xdr:colOff>
      <xdr:row>2</xdr:row>
      <xdr:rowOff>161192</xdr:rowOff>
    </xdr:to>
    <xdr:grpSp>
      <xdr:nvGrpSpPr>
        <xdr:cNvPr id="14" name="Group 13">
          <a:extLst>
            <a:ext uri="{FF2B5EF4-FFF2-40B4-BE49-F238E27FC236}">
              <a16:creationId xmlns:a16="http://schemas.microsoft.com/office/drawing/2014/main" id="{75DD171E-AF93-416F-BB43-F1BDFC1A2AC0}"/>
            </a:ext>
          </a:extLst>
        </xdr:cNvPr>
        <xdr:cNvGrpSpPr/>
      </xdr:nvGrpSpPr>
      <xdr:grpSpPr>
        <a:xfrm>
          <a:off x="2284745" y="49200"/>
          <a:ext cx="4734449" cy="492992"/>
          <a:chOff x="1162050" y="1247775"/>
          <a:chExt cx="7258050" cy="1190625"/>
        </a:xfrm>
      </xdr:grpSpPr>
      <xdr:sp macro="" textlink="">
        <xdr:nvSpPr>
          <xdr:cNvPr id="15" name="Rectangle: Rounded Corners 14">
            <a:extLst>
              <a:ext uri="{FF2B5EF4-FFF2-40B4-BE49-F238E27FC236}">
                <a16:creationId xmlns:a16="http://schemas.microsoft.com/office/drawing/2014/main" id="{7AEF8C64-B08D-476A-80D8-7DEAE2849F35}"/>
              </a:ext>
            </a:extLst>
          </xdr:cNvPr>
          <xdr:cNvSpPr/>
        </xdr:nvSpPr>
        <xdr:spPr>
          <a:xfrm>
            <a:off x="1162050" y="1257300"/>
            <a:ext cx="1447800" cy="11715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00" b="1" i="0" u="none" strike="noStrike">
                <a:solidFill>
                  <a:schemeClr val="lt1"/>
                </a:solidFill>
                <a:effectLst/>
                <a:latin typeface="+mn-lt"/>
                <a:ea typeface="+mn-ea"/>
                <a:cs typeface="+mn-cs"/>
              </a:rPr>
              <a:t>Total Cost</a:t>
            </a:r>
            <a:r>
              <a:rPr lang="en-IN" sz="1000"/>
              <a:t> </a:t>
            </a:r>
            <a:r>
              <a:rPr lang="en-IN" sz="1800" b="0" i="0" u="none" strike="noStrike">
                <a:solidFill>
                  <a:schemeClr val="lt1"/>
                </a:solidFill>
                <a:effectLst/>
                <a:latin typeface="+mn-lt"/>
                <a:ea typeface="+mn-ea"/>
                <a:cs typeface="+mn-cs"/>
              </a:rPr>
              <a:t>29255743.95</a:t>
            </a:r>
            <a:r>
              <a:rPr lang="en-IN" sz="1100" b="0" i="0" u="none" strike="noStrike">
                <a:solidFill>
                  <a:schemeClr val="lt1"/>
                </a:solidFill>
                <a:effectLst/>
                <a:latin typeface="+mn-lt"/>
                <a:ea typeface="+mn-ea"/>
                <a:cs typeface="+mn-cs"/>
              </a:rPr>
              <a:t> </a:t>
            </a:r>
            <a:endParaRPr lang="en-IN" sz="1100"/>
          </a:p>
        </xdr:txBody>
      </xdr:sp>
      <xdr:sp macro="" textlink="">
        <xdr:nvSpPr>
          <xdr:cNvPr id="16" name="Rectangle: Rounded Corners 15">
            <a:extLst>
              <a:ext uri="{FF2B5EF4-FFF2-40B4-BE49-F238E27FC236}">
                <a16:creationId xmlns:a16="http://schemas.microsoft.com/office/drawing/2014/main" id="{461AB919-55C1-4817-9484-F55FF7112344}"/>
              </a:ext>
            </a:extLst>
          </xdr:cNvPr>
          <xdr:cNvSpPr/>
        </xdr:nvSpPr>
        <xdr:spPr>
          <a:xfrm>
            <a:off x="2619375" y="1247775"/>
            <a:ext cx="1447800" cy="1171575"/>
          </a:xfrm>
          <a:prstGeom prst="roundRect">
            <a:avLst/>
          </a:prstGeom>
          <a:solidFill>
            <a:schemeClr val="accent6">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00" b="1" i="0" u="none" strike="noStrike">
                <a:solidFill>
                  <a:schemeClr val="lt1"/>
                </a:solidFill>
                <a:effectLst/>
                <a:latin typeface="+mn-lt"/>
                <a:ea typeface="+mn-ea"/>
                <a:cs typeface="+mn-cs"/>
              </a:rPr>
              <a:t>Total Net Sales</a:t>
            </a:r>
            <a:r>
              <a:rPr lang="en-IN" sz="1000"/>
              <a:t> </a:t>
            </a:r>
            <a:r>
              <a:rPr lang="en-IN" sz="1800" b="0" i="0" u="none" strike="noStrike">
                <a:solidFill>
                  <a:schemeClr val="lt1"/>
                </a:solidFill>
                <a:effectLst/>
                <a:latin typeface="+mn-lt"/>
                <a:ea typeface="+mn-ea"/>
                <a:cs typeface="+mn-cs"/>
              </a:rPr>
              <a:t>46491846.06</a:t>
            </a:r>
            <a:r>
              <a:rPr lang="en-IN" sz="1100" b="0" i="0" u="none" strike="noStrike">
                <a:solidFill>
                  <a:schemeClr val="lt1"/>
                </a:solidFill>
                <a:effectLst/>
                <a:latin typeface="+mn-lt"/>
                <a:ea typeface="+mn-ea"/>
                <a:cs typeface="+mn-cs"/>
              </a:rPr>
              <a:t> </a:t>
            </a:r>
            <a:endParaRPr lang="en-IN" sz="1100"/>
          </a:p>
        </xdr:txBody>
      </xdr:sp>
      <xdr:sp macro="" textlink="">
        <xdr:nvSpPr>
          <xdr:cNvPr id="17" name="Rectangle: Rounded Corners 16">
            <a:extLst>
              <a:ext uri="{FF2B5EF4-FFF2-40B4-BE49-F238E27FC236}">
                <a16:creationId xmlns:a16="http://schemas.microsoft.com/office/drawing/2014/main" id="{01F1D588-E473-4FB3-9B11-06F67FEABB69}"/>
              </a:ext>
            </a:extLst>
          </xdr:cNvPr>
          <xdr:cNvSpPr/>
        </xdr:nvSpPr>
        <xdr:spPr>
          <a:xfrm>
            <a:off x="4076700" y="1257300"/>
            <a:ext cx="1447800" cy="1171575"/>
          </a:xfrm>
          <a:prstGeom prst="roundRect">
            <a:avLst/>
          </a:prstGeom>
          <a:solidFill>
            <a:srgbClr val="BE3DD3"/>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000" b="1" i="0" u="none" strike="noStrike">
                <a:solidFill>
                  <a:schemeClr val="lt1"/>
                </a:solidFill>
                <a:effectLst/>
                <a:latin typeface="+mn-lt"/>
                <a:ea typeface="+mn-ea"/>
                <a:cs typeface="+mn-cs"/>
              </a:rPr>
              <a:t>Total Profit </a:t>
            </a:r>
            <a:r>
              <a:rPr lang="en-IN" sz="1800" b="0" i="0" u="none" strike="noStrike">
                <a:solidFill>
                  <a:schemeClr val="lt1"/>
                </a:solidFill>
                <a:effectLst/>
                <a:latin typeface="+mn-lt"/>
                <a:ea typeface="+mn-ea"/>
                <a:cs typeface="+mn-cs"/>
              </a:rPr>
              <a:t>17236102.11</a:t>
            </a:r>
            <a:r>
              <a:rPr lang="en-IN" sz="1100" b="1" i="0" u="none" strike="noStrike">
                <a:solidFill>
                  <a:schemeClr val="lt1"/>
                </a:solidFill>
                <a:effectLst/>
                <a:latin typeface="+mn-lt"/>
                <a:ea typeface="+mn-ea"/>
                <a:cs typeface="+mn-cs"/>
              </a:rPr>
              <a:t> </a:t>
            </a:r>
          </a:p>
        </xdr:txBody>
      </xdr:sp>
      <xdr:sp macro="" textlink="">
        <xdr:nvSpPr>
          <xdr:cNvPr id="18" name="Rectangle: Rounded Corners 17">
            <a:extLst>
              <a:ext uri="{FF2B5EF4-FFF2-40B4-BE49-F238E27FC236}">
                <a16:creationId xmlns:a16="http://schemas.microsoft.com/office/drawing/2014/main" id="{AE662F8C-6719-48F7-B4C3-BC26D32AF3A0}"/>
              </a:ext>
            </a:extLst>
          </xdr:cNvPr>
          <xdr:cNvSpPr/>
        </xdr:nvSpPr>
        <xdr:spPr>
          <a:xfrm>
            <a:off x="5514975" y="1257300"/>
            <a:ext cx="1447800" cy="1171575"/>
          </a:xfrm>
          <a:prstGeom prst="roundRect">
            <a:avLst/>
          </a:prstGeom>
          <a:solidFill>
            <a:schemeClr val="accent5">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 b="1" i="0" u="none" strike="noStrike">
                <a:solidFill>
                  <a:schemeClr val="lt1"/>
                </a:solidFill>
                <a:effectLst/>
                <a:latin typeface="+mn-lt"/>
                <a:ea typeface="+mn-ea"/>
                <a:cs typeface="+mn-cs"/>
              </a:rPr>
              <a:t>Total</a:t>
            </a:r>
            <a:r>
              <a:rPr lang="en-IN" sz="200" b="1" i="0" u="none" strike="noStrike" baseline="0">
                <a:solidFill>
                  <a:schemeClr val="lt1"/>
                </a:solidFill>
                <a:effectLst/>
                <a:latin typeface="+mn-lt"/>
                <a:ea typeface="+mn-ea"/>
                <a:cs typeface="+mn-cs"/>
              </a:rPr>
              <a:t> </a:t>
            </a:r>
            <a:r>
              <a:rPr lang="en-IN" sz="100" b="1" i="0" u="none" strike="noStrike">
                <a:solidFill>
                  <a:schemeClr val="lt1"/>
                </a:solidFill>
                <a:effectLst/>
                <a:latin typeface="+mn-lt"/>
                <a:ea typeface="+mn-ea"/>
                <a:cs typeface="+mn-cs"/>
              </a:rPr>
              <a:t>Profit</a:t>
            </a:r>
            <a:r>
              <a:rPr lang="en-IN" sz="200" b="1" i="0" u="none" strike="noStrike">
                <a:solidFill>
                  <a:schemeClr val="lt1"/>
                </a:solidFill>
                <a:effectLst/>
                <a:latin typeface="+mn-lt"/>
                <a:ea typeface="+mn-ea"/>
                <a:cs typeface="+mn-cs"/>
              </a:rPr>
              <a:t> Margin%</a:t>
            </a:r>
          </a:p>
          <a:p>
            <a:pPr algn="ctr"/>
            <a:r>
              <a:rPr lang="en-IN" sz="1100" b="0" i="0" u="none" strike="noStrike">
                <a:solidFill>
                  <a:schemeClr val="lt1"/>
                </a:solidFill>
                <a:effectLst/>
                <a:latin typeface="+mn-lt"/>
                <a:ea typeface="+mn-ea"/>
                <a:cs typeface="+mn-cs"/>
              </a:rPr>
              <a:t>37.9%</a:t>
            </a:r>
            <a:r>
              <a:rPr lang="en-IN" sz="1100"/>
              <a:t>   </a:t>
            </a:r>
          </a:p>
        </xdr:txBody>
      </xdr:sp>
      <xdr:sp macro="" textlink="">
        <xdr:nvSpPr>
          <xdr:cNvPr id="19" name="Rectangle: Rounded Corners 18">
            <a:extLst>
              <a:ext uri="{FF2B5EF4-FFF2-40B4-BE49-F238E27FC236}">
                <a16:creationId xmlns:a16="http://schemas.microsoft.com/office/drawing/2014/main" id="{FA8084D8-5CA0-4584-AA75-6D2877901A37}"/>
              </a:ext>
            </a:extLst>
          </xdr:cNvPr>
          <xdr:cNvSpPr/>
        </xdr:nvSpPr>
        <xdr:spPr>
          <a:xfrm>
            <a:off x="6972300" y="1266825"/>
            <a:ext cx="1447800" cy="1171575"/>
          </a:xfrm>
          <a:prstGeom prst="roundRect">
            <a:avLst/>
          </a:prstGeom>
          <a:solidFill>
            <a:schemeClr val="accent4">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500" b="1" i="0" u="none" strike="noStrike">
                <a:solidFill>
                  <a:schemeClr val="lt1"/>
                </a:solidFill>
                <a:effectLst/>
                <a:latin typeface="+mn-lt"/>
                <a:ea typeface="+mn-ea"/>
                <a:cs typeface="+mn-cs"/>
              </a:rPr>
              <a:t>Count of order_id</a:t>
            </a:r>
            <a:r>
              <a:rPr lang="en-IN" sz="500"/>
              <a:t> </a:t>
            </a:r>
            <a:r>
              <a:rPr lang="en-IN" sz="1050" b="0" i="0" u="none" strike="noStrike">
                <a:solidFill>
                  <a:schemeClr val="lt1"/>
                </a:solidFill>
                <a:effectLst/>
                <a:latin typeface="+mn-lt"/>
                <a:ea typeface="+mn-ea"/>
                <a:cs typeface="+mn-cs"/>
              </a:rPr>
              <a:t>2000</a:t>
            </a:r>
            <a:r>
              <a:rPr lang="en-IN"/>
              <a:t> </a:t>
            </a:r>
            <a:endParaRPr lang="en-IN" sz="1100"/>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2</xdr:row>
      <xdr:rowOff>0</xdr:rowOff>
    </xdr:from>
    <xdr:to>
      <xdr:col>7</xdr:col>
      <xdr:colOff>485043</xdr:colOff>
      <xdr:row>8</xdr:row>
      <xdr:rowOff>185199</xdr:rowOff>
    </xdr:to>
    <xdr:graphicFrame macro="">
      <xdr:nvGraphicFramePr>
        <xdr:cNvPr id="2" name="Chart 1">
          <a:extLst>
            <a:ext uri="{FF2B5EF4-FFF2-40B4-BE49-F238E27FC236}">
              <a16:creationId xmlns:a16="http://schemas.microsoft.com/office/drawing/2014/main" id="{7CC06337-934F-4192-AFDC-E2033E3E4B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User" refreshedDate="46011.930920486113" createdVersion="7" refreshedVersion="7" minRefreshableVersion="3" recordCount="2000" xr:uid="{08341F8C-EE75-41D4-ADB3-A6D364DE06AD}">
  <cacheSource type="worksheet">
    <worksheetSource name="SalesData"/>
  </cacheSource>
  <cacheFields count="19">
    <cacheField name="order_id" numFmtId="0">
      <sharedItems containsSemiMixedTypes="0" containsString="0" containsNumber="1" containsInteger="1" minValue="100000" maxValue="101999"/>
    </cacheField>
    <cacheField name="order_date" numFmtId="14">
      <sharedItems containsSemiMixedTypes="0" containsNonDate="0" containsDate="1" containsString="0" minDate="2023-01-01T00:00:00" maxDate="2025-01-01T00:00:00"/>
    </cacheField>
    <cacheField name="Month" numFmtId="1">
      <sharedItems containsSemiMixedTypes="0" containsString="0" containsNumber="1" containsInteger="1" minValue="1" maxValue="12" count="12">
        <n v="10"/>
        <n v="8"/>
        <n v="6"/>
        <n v="1"/>
        <n v="3"/>
        <n v="11"/>
        <n v="4"/>
        <n v="7"/>
        <n v="5"/>
        <n v="9"/>
        <n v="2"/>
        <n v="12"/>
      </sharedItems>
    </cacheField>
    <cacheField name="Year" numFmtId="1">
      <sharedItems containsSemiMixedTypes="0" containsString="0" containsNumber="1" containsInteger="1" minValue="2023" maxValue="2024" count="2">
        <n v="2024"/>
        <n v="2023"/>
      </sharedItems>
    </cacheField>
    <cacheField name="customer_id" numFmtId="0">
      <sharedItems/>
    </cacheField>
    <cacheField name="category" numFmtId="0">
      <sharedItems count="5">
        <s v="Electronics"/>
        <s v="Fashion"/>
        <s v="Home"/>
        <s v="Beauty"/>
        <s v="Sports"/>
      </sharedItems>
    </cacheField>
    <cacheField name="product_name" numFmtId="0">
      <sharedItems count="25">
        <s v="Wireless Earbuds"/>
        <s v="Cotton T-Shirt"/>
        <s v="LED Bulb Pack"/>
        <s v="Queen Bedsheet"/>
        <s v="Laptop Pro 15"/>
        <s v="Jeans Slim"/>
        <s v="Moisturizer 50ml"/>
        <s v="Football"/>
        <s v="Formal Shirt"/>
        <s v="Women Kurta"/>
        <s v="Lipstick Shade 12"/>
        <s v="Facewash Gel"/>
        <s v="Cricket Bat"/>
        <s v="Smartwatch S1"/>
        <s v="Herbal Shampoo"/>
        <s v="Smartphone Model X"/>
        <s v="Non-stick Pan"/>
        <s v="Bluetooth Speaker"/>
        <s v="Running Shoes"/>
        <s v="Dumbbell 5kg"/>
        <s v="Yoga Mat"/>
        <s v="Dinner Set 12pc"/>
        <s v="Vacuum Cleaner"/>
        <s v="Sneakers Run"/>
        <s v="Perfume 50ml"/>
      </sharedItems>
    </cacheField>
    <cacheField name="quantity" numFmtId="0">
      <sharedItems containsSemiMixedTypes="0" containsString="0" containsNumber="1" containsInteger="1" minValue="1" maxValue="5"/>
    </cacheField>
    <cacheField name="price" numFmtId="0">
      <sharedItems containsSemiMixedTypes="0" containsString="0" containsNumber="1" minValue="100.81" maxValue="78833.350000000006"/>
    </cacheField>
    <cacheField name="city" numFmtId="0">
      <sharedItems/>
    </cacheField>
    <cacheField name="state" numFmtId="0">
      <sharedItems count="11">
        <s v="Delhi"/>
        <s v="Madhya Pradesh"/>
        <s v="Maharashtra"/>
        <s v="Uttar Pradesh"/>
        <s v="Gujarat"/>
        <s v="Kerala"/>
        <s v="Rajasthan"/>
        <s v="Karnataka"/>
        <s v="Tamil Nadu"/>
        <s v="West Bengal"/>
        <s v="Telangana"/>
      </sharedItems>
    </cacheField>
    <cacheField name="Total Sales" numFmtId="0">
      <sharedItems containsSemiMixedTypes="0" containsString="0" containsNumber="1" minValue="100.81" maxValue="338357.69999999995"/>
    </cacheField>
    <cacheField name="Discount %" numFmtId="9">
      <sharedItems containsSemiMixedTypes="0" containsString="0" containsNumber="1" minValue="0.02" maxValue="0.08" count="4">
        <n v="0.02"/>
        <n v="0.04"/>
        <n v="0.06"/>
        <n v="0.08"/>
      </sharedItems>
    </cacheField>
    <cacheField name="Discount Amount" numFmtId="164">
      <sharedItems containsSemiMixedTypes="0" containsString="0" containsNumber="1" minValue="2.0162" maxValue="27068.615999999998"/>
    </cacheField>
    <cacheField name="Net Sales" numFmtId="1">
      <sharedItems containsSemiMixedTypes="0" containsString="0" containsNumber="1" minValue="98.793800000000005" maxValue="311289.08399999997" count="2000">
        <n v="9544.8373999999985"/>
        <n v="1328.9192"/>
        <n v="9597.2085999999999"/>
        <n v="3663.1812"/>
        <n v="116548.0512"/>
        <n v="137133.41340000002"/>
        <n v="146575.54559999998"/>
        <n v="1961.4895999999999"/>
        <n v="30899.596000000001"/>
        <n v="207.5444"/>
        <n v="14535.4362"/>
        <n v="3742.7082"/>
        <n v="3962.0259999999994"/>
        <n v="50755.161599999999"/>
        <n v="764.05079999999998"/>
        <n v="1734.2766000000001"/>
        <n v="4792.7028"/>
        <n v="15310.9344"/>
        <n v="155361.55499999999"/>
        <n v="26990.438399999999"/>
        <n v="47536.620799999997"/>
        <n v="3341.4143999999997"/>
        <n v="1832.6686"/>
        <n v="68967.127599999993"/>
        <n v="11704.639800000001"/>
        <n v="2501.3128000000002"/>
        <n v="11756.109400000001"/>
        <n v="13632.976000000001"/>
        <n v="215894.40600000002"/>
        <n v="11491.218000000001"/>
        <n v="11042.3264"/>
        <n v="40684.631399999998"/>
        <n v="4120.6549999999997"/>
        <n v="66031.3122"/>
        <n v="1562.4238"/>
        <n v="5161.8756000000003"/>
        <n v="3126.7782000000002"/>
        <n v="6691.1459999999997"/>
        <n v="3752.2044000000001"/>
        <n v="3974.2037999999998"/>
        <n v="4389.5277999999998"/>
        <n v="1568.6860000000001"/>
        <n v="2158.9791999999998"/>
        <n v="1500.5466000000001"/>
        <n v="18546.124800000001"/>
        <n v="45162.3"/>
        <n v="3439.8143999999998"/>
        <n v="242.8734"/>
        <n v="3199.308"/>
        <n v="8042.5169999999998"/>
        <n v="61435.190600000002"/>
        <n v="4268.5272000000004"/>
        <n v="12579.348599999999"/>
        <n v="79979.097599999994"/>
        <n v="4043.2251999999999"/>
        <n v="9198.4896000000008"/>
        <n v="44471.750399999997"/>
        <n v="2428.8768"/>
        <n v="6005.2182000000003"/>
        <n v="3464.8194000000003"/>
        <n v="7366.5216"/>
        <n v="12433.3678"/>
        <n v="13140.428"/>
        <n v="4674.2909999999993"/>
        <n v="32060.006399999998"/>
        <n v="83265.715199999991"/>
        <n v="2435.0942"/>
        <n v="5808.7695999999996"/>
        <n v="1135.2712000000001"/>
        <n v="27354.527999999998"/>
        <n v="7179.4114"/>
        <n v="1985.6466"/>
        <n v="44797.858"/>
        <n v="116248.8576"/>
        <n v="70533.753599999996"/>
        <n v="252693.226"/>
        <n v="12873.740599999999"/>
        <n v="12621.6258"/>
        <n v="2285.8598000000002"/>
        <n v="1655.3081999999999"/>
        <n v="7514.8360000000002"/>
        <n v="4618.3382000000001"/>
        <n v="44051.793799999999"/>
        <n v="17569.596799999999"/>
        <n v="3569.9733999999999"/>
        <n v="508.01240000000001"/>
        <n v="2667.3836000000001"/>
        <n v="692.26220000000001"/>
        <n v="10200.281000000001"/>
        <n v="5166.0994000000001"/>
        <n v="42873.804400000001"/>
        <n v="5927.5789999999997"/>
        <n v="6693.3509999999997"/>
        <n v="1063.8193999999999"/>
        <n v="3410.6880000000001"/>
        <n v="1320.9125999999999"/>
        <n v="4516.9151999999995"/>
        <n v="326.39879999999999"/>
        <n v="211773.58559999999"/>
        <n v="13362.337600000001"/>
        <n v="24623.358400000001"/>
        <n v="6793.4776000000002"/>
        <n v="15576.482600000001"/>
        <n v="2961.0405999999998"/>
        <n v="64028.721400000002"/>
        <n v="5317.3919999999989"/>
        <n v="401.37860000000001"/>
        <n v="15474.7392"/>
        <n v="20065.401599999997"/>
        <n v="4928.5767999999998"/>
        <n v="727.02279999999996"/>
        <n v="10644.662"/>
        <n v="2156.1371999999997"/>
        <n v="23503.007999999998"/>
        <n v="121831.92419999999"/>
        <n v="2714.453"/>
        <n v="3960.0819999999999"/>
        <n v="10802.334200000001"/>
        <n v="9057.0522000000001"/>
        <n v="40715.226999999999"/>
        <n v="9102.0864000000001"/>
        <n v="2029.4975999999999"/>
        <n v="6045.8879999999999"/>
        <n v="1054.7054000000001"/>
        <n v="1842.4703999999999"/>
        <n v="30033.658200000002"/>
        <n v="33882.275199999996"/>
        <n v="59225.337599999999"/>
        <n v="45977.875999999997"/>
        <n v="3672.1286"/>
        <n v="2086.5023999999999"/>
        <n v="27216.345600000001"/>
        <n v="13828.6656"/>
        <n v="74943.022799999992"/>
        <n v="110999.74800000001"/>
        <n v="164878.71659999999"/>
        <n v="28171.374"/>
        <n v="849.52279999999996"/>
        <n v="67797.561600000001"/>
        <n v="30366.0056"/>
        <n v="3304.56"/>
        <n v="3210.3134"/>
        <n v="2012.2109999999998"/>
        <n v="5389.2258000000002"/>
        <n v="21696.635999999999"/>
        <n v="17737.676599999999"/>
        <n v="3017.7924000000003"/>
        <n v="327.36"/>
        <n v="51662.689399999996"/>
        <n v="1672.1641999999999"/>
        <n v="769.24799999999993"/>
        <n v="7117.4264000000003"/>
        <n v="5716.2714000000005"/>
        <n v="3866.2175999999999"/>
        <n v="6654.0824000000002"/>
        <n v="1028.8922"/>
        <n v="46132.473600000005"/>
        <n v="14582.498"/>
        <n v="1789.4603999999999"/>
        <n v="34327.9692"/>
        <n v="15653.753999999997"/>
        <n v="1231.3112000000001"/>
        <n v="25326.149799999999"/>
        <n v="11356.7006"/>
        <n v="9653.8428000000004"/>
        <n v="11217.5232"/>
        <n v="5895.6480000000001"/>
        <n v="1311.1518000000001"/>
        <n v="46595.1584"/>
        <n v="139427.96280000001"/>
        <n v="8538.6215999999986"/>
        <n v="4596.9056"/>
        <n v="1421.8036"/>
        <n v="44382.161599999999"/>
        <n v="803.61959999999999"/>
        <n v="40250.8148"/>
        <n v="2140.5846000000001"/>
        <n v="2012.3124"/>
        <n v="14719.046399999999"/>
        <n v="16746.624"/>
        <n v="2568.6094000000003"/>
        <n v="4360.5688"/>
        <n v="8232.3528000000006"/>
        <n v="15026.313599999999"/>
        <n v="3089.6655999999998"/>
        <n v="2666.2762000000002"/>
        <n v="48014.002399999998"/>
        <n v="40404.224000000002"/>
        <n v="1767.7926"/>
        <n v="33548.793600000005"/>
        <n v="55234.681599999996"/>
        <n v="4197.9867999999997"/>
        <n v="1097.1099999999999"/>
        <n v="13659.516000000001"/>
        <n v="68539.141999999993"/>
        <n v="1497.587"/>
        <n v="10177.154399999999"/>
        <n v="4768.3008"/>
        <n v="12501.899200000002"/>
        <n v="272.7928"/>
        <n v="160.57300000000001"/>
        <n v="33655.008000000002"/>
        <n v="54385.952600000004"/>
        <n v="74224.495999999999"/>
        <n v="5409.0047999999997"/>
        <n v="11246.865"/>
        <n v="6247.9296000000004"/>
        <n v="33233.012799999997"/>
        <n v="51294.640599999999"/>
        <n v="9454.980599999999"/>
        <n v="3669.3649999999998"/>
        <n v="59816.881999999998"/>
        <n v="9568.4260000000013"/>
        <n v="62597.299199999994"/>
        <n v="9964.2088000000003"/>
        <n v="1366.9922000000001"/>
        <n v="22397.836800000001"/>
        <n v="4501.9043999999994"/>
        <n v="3044.4272000000001"/>
        <n v="9229.3068000000003"/>
        <n v="15651.7896"/>
        <n v="12853.137000000001"/>
        <n v="16950.678"/>
        <n v="12848.878000000001"/>
        <n v="4183.0515999999998"/>
        <n v="6882.4224000000004"/>
        <n v="7129.1292000000003"/>
        <n v="155096.53140000001"/>
        <n v="3298.6408000000001"/>
        <n v="11730.796"/>
        <n v="3401.9818"/>
        <n v="4201.1619999999994"/>
        <n v="6623.6926000000003"/>
        <n v="2692.5640000000003"/>
        <n v="742.07560000000001"/>
        <n v="14076.1428"/>
        <n v="4326.7685999999994"/>
        <n v="1604.9166"/>
        <n v="12238.4164"/>
        <n v="297.96899999999999"/>
        <n v="42127.7304"/>
        <n v="1710.4822000000001"/>
        <n v="23639.344399999998"/>
        <n v="8200.9928"/>
        <n v="3316.9766"/>
        <n v="12566.7654"/>
        <n v="51147.875800000002"/>
        <n v="8680.2911999999997"/>
        <n v="3350.5612000000001"/>
        <n v="5217.8433999999997"/>
        <n v="18761.228800000001"/>
        <n v="24356.92"/>
        <n v="6009.7911999999997"/>
        <n v="15789.8678"/>
        <n v="28889.449399999998"/>
        <n v="9228.887999999999"/>
        <n v="3209.8136"/>
        <n v="43360.345000000001"/>
        <n v="2834.3232000000003"/>
        <n v="12113.309600000001"/>
        <n v="28181.072"/>
        <n v="118804.9344"/>
        <n v="6260.7665999999999"/>
        <n v="281.10719999999998"/>
        <n v="4831.8719999999994"/>
        <n v="10331.953799999999"/>
        <n v="8629.3631999999998"/>
        <n v="707.61879999999996"/>
        <n v="21059.961599999999"/>
        <n v="36707.428799999994"/>
        <n v="8532.5760000000009"/>
        <n v="7574.2338"/>
        <n v="2325.3636000000001"/>
        <n v="13025.836600000001"/>
        <n v="2969.9585999999999"/>
        <n v="4932.6336000000001"/>
        <n v="2205.424"/>
        <n v="137307.59039999999"/>
        <n v="3571.9333999999999"/>
        <n v="8102.267600000001"/>
        <n v="2780.6324"/>
        <n v="15712.379200000001"/>
        <n v="525.97580000000005"/>
        <n v="913.26199999999994"/>
        <n v="64425.944799999997"/>
        <n v="4013.2567999999997"/>
        <n v="1893.1835999999998"/>
        <n v="1453.4086"/>
        <n v="1846.0565999999999"/>
        <n v="5455.7677999999996"/>
        <n v="9734.9182000000001"/>
        <n v="9321.8765999999996"/>
        <n v="12230.4882"/>
        <n v="10980.531200000001"/>
        <n v="7643.8235999999997"/>
        <n v="14297.817800000001"/>
        <n v="4567.9759999999997"/>
        <n v="8093.9135999999999"/>
        <n v="3522.4924000000001"/>
        <n v="2824.3109999999997"/>
        <n v="66578.606"/>
        <n v="53354.541800000006"/>
        <n v="3610.7805999999996"/>
        <n v="2285.5462000000002"/>
        <n v="158753.2536"/>
        <n v="52272.768799999998"/>
        <n v="13361.0064"/>
        <n v="1527.4868000000001"/>
        <n v="53100.1152"/>
        <n v="14287.2142"/>
        <n v="20811.374400000001"/>
        <n v="17621.7536"/>
        <n v="5883.0144"/>
        <n v="4332.6584000000003"/>
        <n v="57068.620800000004"/>
        <n v="10027.8598"/>
        <n v="39273.484799999998"/>
        <n v="593.12540000000001"/>
        <n v="45086.350400000003"/>
        <n v="6357.5231999999996"/>
        <n v="18166.142400000001"/>
        <n v="3715.1701999999996"/>
        <n v="657.30560000000003"/>
        <n v="2436.1820000000002"/>
        <n v="2764.9916000000003"/>
        <n v="9127.8335999999999"/>
        <n v="8597.8242000000009"/>
        <n v="4749.6876000000002"/>
        <n v="48636.027999999998"/>
        <n v="9006.376400000001"/>
        <n v="6449.1071999999995"/>
        <n v="9292.2228000000014"/>
        <n v="1570.6362000000001"/>
        <n v="6412.0027999999993"/>
        <n v="7156.2246000000005"/>
        <n v="1162.1329999999998"/>
        <n v="5048.4111999999996"/>
        <n v="41355.324800000002"/>
        <n v="1901.5331999999999"/>
        <n v="1480.2801999999999"/>
        <n v="3187.6068"/>
        <n v="5577.1007999999993"/>
        <n v="5295.9101999999993"/>
        <n v="34731.288"/>
        <n v="831.19679999999994"/>
        <n v="7067.9039999999995"/>
        <n v="4304.5911999999998"/>
        <n v="165912.75399999999"/>
        <n v="2458.3986"/>
        <n v="54942.279000000002"/>
        <n v="43514.400999999998"/>
        <n v="3417.1620000000003"/>
        <n v="1929.1056000000003"/>
        <n v="119966.3808"/>
        <n v="163176.64919999999"/>
        <n v="7537.7440000000006"/>
        <n v="16378.714"/>
        <n v="54076.89"/>
        <n v="9741.3888000000006"/>
        <n v="2010.568"/>
        <n v="32789.239799999996"/>
        <n v="5253.0396000000001"/>
        <n v="10254.553400000001"/>
        <n v="11902.04"/>
        <n v="1653.6814000000002"/>
        <n v="1411.6998000000001"/>
        <n v="26721.0622"/>
        <n v="12913.6512"/>
        <n v="33239.424600000006"/>
        <n v="38164.189000000006"/>
        <n v="33832.484800000006"/>
        <n v="31037.129199999999"/>
        <n v="44589.666800000006"/>
        <n v="38270.048600000002"/>
        <n v="9037.3444"/>
        <n v="12954.316200000001"/>
        <n v="170756.93119999999"/>
        <n v="99061.993600000002"/>
        <n v="2813.6779999999999"/>
        <n v="52956.027999999998"/>
        <n v="588.76440000000002"/>
        <n v="51952.887000000002"/>
        <n v="858.91120000000001"/>
        <n v="1750.3388"/>
        <n v="5480.3266000000003"/>
        <n v="118934.34600000001"/>
        <n v="6840.3804"/>
        <n v="4352.2485999999999"/>
        <n v="12008.2732"/>
        <n v="144926.28600000002"/>
        <n v="58024.722000000002"/>
        <n v="57595.588000000003"/>
        <n v="39366.492200000001"/>
        <n v="7293.648000000001"/>
        <n v="3790.9059999999999"/>
        <n v="13030.276"/>
        <n v="2810.15"/>
        <n v="114988.1136"/>
        <n v="43059.128000000004"/>
        <n v="9167.9881999999998"/>
        <n v="3759.3779999999997"/>
        <n v="113928.01599999999"/>
        <n v="113301.98819999999"/>
        <n v="360.76740000000001"/>
        <n v="6310.8287999999993"/>
        <n v="48995.325400000002"/>
        <n v="62233.4496"/>
        <n v="1091.9454000000001"/>
        <n v="87980.793600000005"/>
        <n v="48588.782200000001"/>
        <n v="2917.5744"/>
        <n v="326.86920000000003"/>
        <n v="60884.067999999999"/>
        <n v="12523.0672"/>
        <n v="3256.1871999999998"/>
        <n v="150388.24160000001"/>
        <n v="569.89940000000001"/>
        <n v="3815.3136"/>
        <n v="68232.343200000003"/>
        <n v="19759.372800000001"/>
        <n v="62857.785600000003"/>
        <n v="135807.51360000001"/>
        <n v="2423.4321999999997"/>
        <n v="3411.2134000000001"/>
        <n v="47456.549000000006"/>
        <n v="30586.904400000003"/>
        <n v="53192.351999999999"/>
        <n v="20403.898000000001"/>
        <n v="6151.7760000000007"/>
        <n v="25963.708400000003"/>
        <n v="17926.5792"/>
        <n v="13335.3024"/>
        <n v="138069.644"/>
        <n v="28260.3874"/>
        <n v="4223.3982000000005"/>
        <n v="130340.9088"/>
        <n v="2494.1783999999998"/>
        <n v="1579.0740000000001"/>
        <n v="22780.761599999998"/>
        <n v="2379.7242000000001"/>
        <n v="3624.04"/>
        <n v="13754.447"/>
        <n v="43095.921399999999"/>
        <n v="39424.929599999996"/>
        <n v="18282.182399999998"/>
        <n v="59288.520199999999"/>
        <n v="9231.2982000000011"/>
        <n v="900.11040000000003"/>
        <n v="1950.6624000000002"/>
        <n v="64288.98"/>
        <n v="48174.931199999999"/>
        <n v="114089.2032"/>
        <n v="54258.532999999996"/>
        <n v="11039.425799999999"/>
        <n v="39146.070599999999"/>
        <n v="4401.5719999999992"/>
        <n v="5003.3472000000002"/>
        <n v="29155.2186"/>
        <n v="737.28340000000003"/>
        <n v="19207.4496"/>
        <n v="3709.4567999999999"/>
        <n v="38635.3632"/>
        <n v="7725.2928000000002"/>
        <n v="12503.316000000001"/>
        <n v="26653.401599999997"/>
        <n v="4057.3823999999995"/>
        <n v="37527.903999999995"/>
        <n v="7586.4446000000007"/>
        <n v="10376.681"/>
        <n v="22585.521000000001"/>
        <n v="2376.1668"/>
        <n v="12426.9504"/>
        <n v="461.18800000000005"/>
        <n v="9897.3238000000001"/>
        <n v="338.8938"/>
        <n v="2785.5421999999999"/>
        <n v="5973.2273999999998"/>
        <n v="36660.310400000002"/>
        <n v="37111.603999999999"/>
        <n v="21550.214400000001"/>
        <n v="3468.0632000000001"/>
        <n v="1928.3264000000001"/>
        <n v="2917.1758"/>
        <n v="19855.775999999998"/>
        <n v="70577.491200000004"/>
        <n v="7678.8864000000003"/>
        <n v="349.5856"/>
        <n v="37753.340799999998"/>
        <n v="21163.173999999999"/>
        <n v="9819.5607999999993"/>
        <n v="24224.16"/>
        <n v="4624.3456000000006"/>
        <n v="5498.3423999999995"/>
        <n v="13350.393"/>
        <n v="9281.2415999999994"/>
        <n v="5987.7608"/>
        <n v="2780.8127999999997"/>
        <n v="9084.5411999999997"/>
        <n v="27499.23"/>
        <n v="40163.709000000003"/>
        <n v="1858.492"/>
        <n v="100501.52879999999"/>
        <n v="6340.0021999999999"/>
        <n v="6983.424"/>
        <n v="4245.51"/>
        <n v="3452.4223999999999"/>
        <n v="5008.5448000000006"/>
        <n v="2203.7554"/>
        <n v="971.4624"/>
        <n v="3109.4160000000002"/>
        <n v="20914.783800000001"/>
        <n v="47062.010799999996"/>
        <n v="13234.4944"/>
        <n v="2979.1019999999999"/>
        <n v="9361.8815999999988"/>
        <n v="8799.7631999999994"/>
        <n v="22458.105599999999"/>
        <n v="90222.515999999989"/>
        <n v="22506.892800000001"/>
        <n v="7746.2042000000001"/>
        <n v="32200.367399999999"/>
        <n v="117356.2672"/>
        <n v="66261.827799999999"/>
        <n v="16498.060799999999"/>
        <n v="13191.437"/>
        <n v="37683.714599999999"/>
        <n v="4275.0833999999995"/>
        <n v="8743.4111999999986"/>
        <n v="1886.4314000000002"/>
        <n v="3700.6858000000002"/>
        <n v="1308.8879999999999"/>
        <n v="50432.486399999994"/>
        <n v="83624.900399999999"/>
        <n v="6149.6175999999996"/>
        <n v="24860.9856"/>
        <n v="135843.80160000001"/>
        <n v="1169.6692"/>
        <n v="9183.619200000001"/>
        <n v="90671.270400000009"/>
        <n v="3664.3474000000001"/>
        <n v="2409.4378000000002"/>
        <n v="69530.823600000003"/>
        <n v="376.07499999999999"/>
        <n v="4924.8234000000002"/>
        <n v="14871.176600000001"/>
        <n v="3103.7188000000001"/>
        <n v="3085.7750000000001"/>
        <n v="5263.4134000000004"/>
        <n v="3503.2128000000002"/>
        <n v="4055.9064000000003"/>
        <n v="793.39820000000009"/>
        <n v="11401.957"/>
        <n v="7182.6527999999998"/>
        <n v="24286.827000000001"/>
        <n v="40716.422400000003"/>
        <n v="8950.8863999999994"/>
        <n v="68273.0916"/>
        <n v="6358.2988000000005"/>
        <n v="20454.801599999999"/>
        <n v="69145.38960000001"/>
        <n v="9317.4871999999996"/>
        <n v="2059.6954000000001"/>
        <n v="2064.7620000000002"/>
        <n v="27467.038199999999"/>
        <n v="4789.1135999999997"/>
        <n v="934.71420000000001"/>
        <n v="1101.3729999999998"/>
        <n v="34010.722800000003"/>
        <n v="8698.1772000000019"/>
        <n v="3614.7647999999999"/>
        <n v="5159.4942000000001"/>
        <n v="6254.1503999999995"/>
        <n v="3694.3746000000001"/>
        <n v="4857.7227999999996"/>
        <n v="11636.8896"/>
        <n v="27434.547200000001"/>
        <n v="7993.1053999999995"/>
        <n v="3019.0762"/>
        <n v="8829.7000000000007"/>
        <n v="4490.7127999999993"/>
        <n v="13966.771199999999"/>
        <n v="9363.8945999999996"/>
        <n v="34673.197199999995"/>
        <n v="3865.5511999999999"/>
        <n v="3460.5662000000002"/>
        <n v="3837.4349999999999"/>
        <n v="11117.5218"/>
        <n v="971.93459999999993"/>
        <n v="7837.4431999999988"/>
        <n v="29892.750399999997"/>
        <n v="15202.2402"/>
        <n v="1723.3006"/>
        <n v="7652.9856"/>
        <n v="31289.472000000002"/>
        <n v="8115.6837999999998"/>
        <n v="3517.7883999999999"/>
        <n v="3393.2696000000001"/>
        <n v="79112.900399999999"/>
        <n v="22419.628799999999"/>
        <n v="5405.4251999999997"/>
        <n v="3572.8055999999997"/>
        <n v="2026.3851999999997"/>
        <n v="435.93340000000001"/>
        <n v="2874.3131999999996"/>
        <n v="1256.7422000000001"/>
        <n v="70959.036399999997"/>
        <n v="1387.7877999999998"/>
        <n v="63843.226999999999"/>
        <n v="2919.8316"/>
        <n v="43094.451399999998"/>
        <n v="4523.3456000000006"/>
        <n v="9766.3173999999999"/>
        <n v="11520.2112"/>
        <n v="26153.779200000001"/>
        <n v="21318.537800000002"/>
        <n v="9705.619200000001"/>
        <n v="15937.495000000001"/>
        <n v="4391.2819999999992"/>
        <n v="2715.6583999999998"/>
        <n v="10035.886"/>
        <n v="22458.9876"/>
        <n v="43220.744000000006"/>
        <n v="24932.736000000001"/>
        <n v="246.39159999999998"/>
        <n v="5292.4607999999998"/>
        <n v="119.88339999999999"/>
        <n v="3541.2594000000004"/>
        <n v="57045.143400000001"/>
        <n v="3038.9898000000003"/>
        <n v="2831.808"/>
        <n v="1644.0675999999999"/>
        <n v="15665.809600000001"/>
        <n v="14131.384400000001"/>
        <n v="56979.865600000005"/>
        <n v="61843.929000000004"/>
        <n v="3819.2755999999999"/>
        <n v="66640.723199999993"/>
        <n v="40923.727199999994"/>
        <n v="25879.428400000001"/>
        <n v="3532.8216000000002"/>
        <n v="10157.308000000001"/>
        <n v="111786.68160000001"/>
        <n v="11772.093199999999"/>
        <n v="5372.7936"/>
        <n v="126510.34079999999"/>
        <n v="103.90940000000001"/>
        <n v="30425.205599999998"/>
        <n v="2029.5113999999999"/>
        <n v="8445.7673999999988"/>
        <n v="3759.2212"/>
        <n v="1979.3256000000001"/>
        <n v="9101.0149999999994"/>
        <n v="2761.2876000000001"/>
        <n v="40035.64"/>
        <n v="66216.493000000002"/>
        <n v="1941.9679999999998"/>
        <n v="1079.5092"/>
        <n v="22430.75"/>
        <n v="5782.0293999999994"/>
        <n v="334.9248"/>
        <n v="13235.889800000001"/>
        <n v="2327.0590000000002"/>
        <n v="4051.1435999999999"/>
        <n v="14028.690199999999"/>
        <n v="23618.176800000001"/>
        <n v="7395.4015999999992"/>
        <n v="27706.752"/>
        <n v="899.28719999999998"/>
        <n v="53462.81"/>
        <n v="23862.852999999999"/>
        <n v="47493.6224"/>
        <n v="29668.704000000002"/>
        <n v="55688.254999999997"/>
        <n v="3543.2782000000002"/>
        <n v="3932.1983999999998"/>
        <n v="512.38319999999999"/>
        <n v="31431.491000000002"/>
        <n v="3587.4566"/>
        <n v="2568.6779999999999"/>
        <n v="10285.825199999999"/>
        <n v="30890.815200000001"/>
        <n v="1072.1297999999999"/>
        <n v="82137.342399999994"/>
        <n v="8279.5775999999987"/>
        <n v="29735.038800000002"/>
        <n v="1149.1199999999999"/>
        <n v="59670.74"/>
        <n v="13104.9912"/>
        <n v="14472.738000000001"/>
        <n v="11069.884"/>
        <n v="23500.572"/>
        <n v="70030.878400000001"/>
        <n v="47330.354399999997"/>
        <n v="2001.8068000000001"/>
        <n v="224649.83199999999"/>
        <n v="93678.369599999991"/>
        <n v="8506.1952000000001"/>
        <n v="17616.134399999999"/>
        <n v="3015.4823999999999"/>
        <n v="2523.6176"/>
        <n v="14484.222399999999"/>
        <n v="4364.9493999999995"/>
        <n v="2606.2708000000002"/>
        <n v="133058.304"/>
        <n v="11195.510200000001"/>
        <n v="949.4828"/>
        <n v="24040.899399999998"/>
        <n v="8651.2199999999993"/>
        <n v="25995.493199999997"/>
        <n v="2575.636"/>
        <n v="2540.4834000000001"/>
        <n v="11718.614600000001"/>
        <n v="20767.3344"/>
        <n v="1539.6976"/>
        <n v="1681.4349999999999"/>
        <n v="5316.8447999999999"/>
        <n v="50977.457600000002"/>
        <n v="2202.2854000000002"/>
        <n v="3478.0187999999994"/>
        <n v="31191.052800000001"/>
        <n v="3580.3002000000001"/>
        <n v="3362.5563999999999"/>
        <n v="52347.218000000001"/>
        <n v="6297.2544000000007"/>
        <n v="13149.5424"/>
        <n v="575.74019999999996"/>
        <n v="4079.5440000000003"/>
        <n v="2143.6813999999999"/>
        <n v="6866.9384"/>
        <n v="22900.737999999998"/>
        <n v="7816.9920000000002"/>
        <n v="1457.0934"/>
        <n v="791.95759999999996"/>
        <n v="5133.2352000000001"/>
        <n v="54569.9182"/>
        <n v="56085.899799999999"/>
        <n v="129104.04160000001"/>
        <n v="15266.111999999999"/>
        <n v="879.11879999999996"/>
        <n v="54500.357799999998"/>
        <n v="6630.7776000000003"/>
        <n v="23273.040000000001"/>
        <n v="29689.975200000001"/>
        <n v="25121.9712"/>
        <n v="13975.731000000002"/>
        <n v="3535.1637999999998"/>
        <n v="18319.68"/>
        <n v="68627.587"/>
        <n v="106260.1344"/>
        <n v="2157.4798000000001"/>
        <n v="52624.147199999999"/>
        <n v="8070.4976000000006"/>
        <n v="2647.5974000000001"/>
        <n v="14709.6592"/>
        <n v="9413.3507999999983"/>
        <n v="22736.601599999998"/>
        <n v="22023.255799999999"/>
        <n v="13617.305799999998"/>
        <n v="5372.9872000000005"/>
        <n v="9304.2180000000008"/>
        <n v="13093.92"/>
        <n v="87098.342400000009"/>
        <n v="3201.0720000000001"/>
        <n v="34346.498"/>
        <n v="2830.5536000000002"/>
        <n v="422.46819999999997"/>
        <n v="1677.0445999999999"/>
        <n v="100373.66399999999"/>
        <n v="15909.4866"/>
        <n v="50060.977399999996"/>
        <n v="131368.32000000001"/>
        <n v="61119.395400000001"/>
        <n v="31211.195999999996"/>
        <n v="3479.8330000000001"/>
        <n v="23303.272999999997"/>
        <n v="2648.8714"/>
        <n v="13791.121999999999"/>
        <n v="17683.257600000001"/>
        <n v="57359.939000000006"/>
        <n v="379.73040000000003"/>
        <n v="52430.150399999999"/>
        <n v="46242.2114"/>
        <n v="40497.304400000001"/>
        <n v="8559.4571999999989"/>
        <n v="2875.1240000000003"/>
        <n v="3630.165"/>
        <n v="3678.72"/>
        <n v="3042.2015999999999"/>
        <n v="50229.086599999995"/>
        <n v="8736.1512000000002"/>
        <n v="239.27680000000001"/>
        <n v="1403.4089999999999"/>
        <n v="7467.4236000000001"/>
        <n v="40796.563199999997"/>
        <n v="5885.1425999999992"/>
        <n v="6411.1893999999993"/>
        <n v="2365.7800000000002"/>
        <n v="9474.1566000000003"/>
        <n v="11481.464400000001"/>
        <n v="49274.89"/>
        <n v="49824.865999999995"/>
        <n v="4894.5021999999999"/>
        <n v="315.68739999999997"/>
        <n v="3922.5284000000001"/>
        <n v="6225.9498000000003"/>
        <n v="19766.254199999999"/>
        <n v="32958.085999999996"/>
        <n v="37998.465600000003"/>
        <n v="6969.0740000000005"/>
        <n v="6025.2671999999993"/>
        <n v="2923.5066000000002"/>
        <n v="47894.726600000002"/>
        <n v="3085.2849999999999"/>
        <n v="6799.3085999999994"/>
        <n v="1943.6143999999999"/>
        <n v="7731.0863999999992"/>
        <n v="7092.2880000000005"/>
        <n v="11755.1098"/>
        <n v="7518.8813999999993"/>
        <n v="8658.2117999999991"/>
        <n v="1927.0033999999998"/>
        <n v="56567.966399999998"/>
        <n v="7894.9485999999997"/>
        <n v="91409.779200000004"/>
        <n v="41676.450199999999"/>
        <n v="7823.91"/>
        <n v="4219.3686000000007"/>
        <n v="85319.212799999994"/>
        <n v="11436.672"/>
        <n v="4045.0382"/>
        <n v="4187.38"/>
        <n v="20861.721600000001"/>
        <n v="1811.4516000000001"/>
        <n v="4963.0271999999995"/>
        <n v="11414.7068"/>
        <n v="21176.182999999997"/>
        <n v="4815.0144"/>
        <n v="545.91879999999992"/>
        <n v="10578.002399999999"/>
        <n v="4157.6009999999997"/>
        <n v="215572.00800000003"/>
        <n v="37054.839999999997"/>
        <n v="2270.2287999999999"/>
        <n v="338.53120000000001"/>
        <n v="657.26639999999998"/>
        <n v="14466.544400000001"/>
        <n v="44166.219600000004"/>
        <n v="1898.9852000000001"/>
        <n v="8418.1607999999997"/>
        <n v="18523.695400000001"/>
        <n v="147216.90239999999"/>
        <n v="481.62099999999998"/>
        <n v="1712.8832"/>
        <n v="56548.4928"/>
        <n v="7665.1484"/>
        <n v="6653.0719999999992"/>
        <n v="2986.7851999999998"/>
        <n v="283.7296"/>
        <n v="98.793800000000005"/>
        <n v="7794.9690000000001"/>
        <n v="1774.174"/>
        <n v="54550.434000000001"/>
        <n v="34299.745199999998"/>
        <n v="111104.83199999999"/>
        <n v="10082.1126"/>
        <n v="9921.1574000000001"/>
        <n v="1270.6777999999999"/>
        <n v="62365.847600000001"/>
        <n v="11937.683799999999"/>
        <n v="1634.2655999999999"/>
        <n v="51475.284"/>
        <n v="597.10419999999999"/>
        <n v="553.85680000000002"/>
        <n v="1376.8412000000001"/>
        <n v="3337.047"/>
        <n v="4811.0111999999999"/>
        <n v="60949.953399999999"/>
        <n v="34441.193599999999"/>
        <n v="8624.6468000000004"/>
        <n v="3156.3937999999998"/>
        <n v="24086.998599999999"/>
        <n v="2848.9775999999997"/>
        <n v="575.91660000000002"/>
        <n v="55384.5504"/>
        <n v="19321.287999999997"/>
        <n v="12094.5622"/>
        <n v="22816.3776"/>
        <n v="32153.401999999998"/>
        <n v="55600.721400000002"/>
        <n v="9867.3680000000004"/>
        <n v="15213.388800000001"/>
        <n v="8860.1113999999998"/>
        <n v="53932.286"/>
        <n v="3117.7524000000003"/>
        <n v="49330.142399999997"/>
        <n v="5614.6944000000003"/>
        <n v="2076.6003999999998"/>
        <n v="28487.855200000002"/>
        <n v="4732.6943999999994"/>
        <n v="54426.544200000004"/>
        <n v="35943.969599999997"/>
        <n v="65163.286999999997"/>
        <n v="44487.678199999995"/>
        <n v="4329.7478000000001"/>
        <n v="66337.934600000008"/>
        <n v="4477.5219999999999"/>
        <n v="46463.731200000002"/>
        <n v="3090.8709999999996"/>
        <n v="22623.844800000003"/>
        <n v="14509.802399999999"/>
        <n v="4001.4771999999998"/>
        <n v="22741.055999999997"/>
        <n v="15643.857600000001"/>
        <n v="11478.977999999999"/>
        <n v="40012.108800000002"/>
        <n v="1238.8824"/>
        <n v="13665.463"/>
        <n v="3705.8994000000002"/>
        <n v="10791.701200000001"/>
        <n v="3213.3317999999999"/>
        <n v="6457.1023999999998"/>
        <n v="22998.803999999996"/>
        <n v="5995.9296000000004"/>
        <n v="47032.620600000002"/>
        <n v="15946.217000000001"/>
        <n v="11381.916000000001"/>
        <n v="7261.8624"/>
        <n v="27752.313600000001"/>
        <n v="3677.2344000000003"/>
        <n v="26586.240000000002"/>
        <n v="6272.6664000000001"/>
        <n v="5793.5039999999999"/>
        <n v="144330.58919999999"/>
        <n v="15001.6672"/>
        <n v="48927.072"/>
        <n v="1513.5904"/>
        <n v="6650.7444000000005"/>
        <n v="27745.907000000003"/>
        <n v="5521.9864000000007"/>
        <n v="10023.1754"/>
        <n v="22002.220799999999"/>
        <n v="4126.3585999999996"/>
        <n v="1972.2108000000001"/>
        <n v="24006.863999999998"/>
        <n v="1908.1776"/>
        <n v="3565.5046000000002"/>
        <n v="5258.9543999999996"/>
        <n v="2236.7912000000001"/>
        <n v="77028.519400000005"/>
        <n v="8162.2533999999996"/>
        <n v="12801.112800000001"/>
        <n v="1786.8240000000001"/>
        <n v="102580.03199999999"/>
        <n v="6310.6524000000009"/>
        <n v="8520.9215999999997"/>
        <n v="64155.42300000001"/>
        <n v="1431.9760000000001"/>
        <n v="6358.8083999999999"/>
        <n v="9951.5903999999991"/>
        <n v="38308.739000000001"/>
        <n v="24265.113600000001"/>
        <n v="29890.519399999997"/>
        <n v="2094.848"/>
        <n v="21145.234199999999"/>
        <n v="5633.9906000000001"/>
        <n v="10838.829400000001"/>
        <n v="63341.486399999994"/>
        <n v="4933.6140000000005"/>
        <n v="2617.7367999999997"/>
        <n v="61595.462400000004"/>
        <n v="2824.85"/>
        <n v="7678.0941999999995"/>
        <n v="62471.328000000001"/>
        <n v="1928.7575999999999"/>
        <n v="4347.8973999999998"/>
        <n v="132.08439999999999"/>
        <n v="6605.3567999999996"/>
        <n v="55582.425600000002"/>
        <n v="2602.7036000000003"/>
        <n v="98438.932799999995"/>
        <n v="3330.8925999999997"/>
        <n v="4806.2727999999997"/>
        <n v="25538.764800000001"/>
        <n v="886.71379999999999"/>
        <n v="2860.3162000000002"/>
        <n v="4242.3514000000005"/>
        <n v="15313.773999999999"/>
        <n v="713.32240000000002"/>
        <n v="114397.1424"/>
        <n v="2277.2064"/>
        <n v="22177.171200000001"/>
        <n v="11839.6054"/>
        <n v="30970.822400000001"/>
        <n v="3651.6956"/>
        <n v="13510.450800000001"/>
        <n v="61763.904000000002"/>
        <n v="5130.9566000000004"/>
        <n v="155112.92000000001"/>
        <n v="39424.333200000001"/>
        <n v="9332.0849999999991"/>
        <n v="22266.105599999999"/>
        <n v="7389.4253999999992"/>
        <n v="4435.5877999999993"/>
        <n v="1112.5254"/>
        <n v="33975.345600000001"/>
        <n v="9901.9788000000008"/>
        <n v="2382.3505999999998"/>
        <n v="17425.062000000002"/>
        <n v="4166.2848000000004"/>
        <n v="54410.915999999997"/>
        <n v="36716.925000000003"/>
        <n v="3282.2551999999996"/>
        <n v="5262.6980000000003"/>
        <n v="2697.5382"/>
        <n v="3812.3862000000004"/>
        <n v="6349.6530000000002"/>
        <n v="8407.2660000000014"/>
        <n v="1875.0912000000001"/>
        <n v="12621.380799999999"/>
        <n v="8231.0724000000009"/>
        <n v="66413.629799999995"/>
        <n v="2852.192"/>
        <n v="54517.831200000001"/>
        <n v="8332.8321999999989"/>
        <n v="1242.3754000000001"/>
        <n v="7052.8248000000003"/>
        <n v="46363.388400000003"/>
        <n v="5178.4081999999999"/>
        <n v="2043.6724000000002"/>
        <n v="2403.94"/>
        <n v="35854.444799999997"/>
        <n v="7957.532400000001"/>
        <n v="7187.3690000000006"/>
        <n v="3241.0951999999997"/>
        <n v="248882.81599999999"/>
        <n v="20971.804"/>
        <n v="9597.6162000000004"/>
        <n v="45881.136000000006"/>
        <n v="4000.6932000000002"/>
        <n v="64004.294399999999"/>
        <n v="4810.2809999999999"/>
        <n v="4883.0273999999999"/>
        <n v="1058.8410000000001"/>
        <n v="9859.3685999999998"/>
        <n v="14150.611999999999"/>
        <n v="4288.9111999999996"/>
        <n v="15879.916800000001"/>
        <n v="186390.26879999999"/>
        <n v="103023.0144"/>
        <n v="15703.0854"/>
        <n v="6683.9135999999999"/>
        <n v="333.69"/>
        <n v="7029.9039999999995"/>
        <n v="1265.856"/>
        <n v="8094.7215999999999"/>
        <n v="14952.944000000001"/>
        <n v="61033.03"/>
        <n v="41600.470799999996"/>
        <n v="18110.181"/>
        <n v="1702.8872000000001"/>
        <n v="4557.7644"/>
        <n v="6171.2831999999999"/>
        <n v="1458.1027999999999"/>
        <n v="39535.049599999998"/>
        <n v="46967.731200000002"/>
        <n v="12309.878000000001"/>
        <n v="25549.689599999998"/>
        <n v="5182.6124"/>
        <n v="4847.8248000000003"/>
        <n v="3344.0736000000002"/>
        <n v="4716.1962000000003"/>
        <n v="49280.858199999995"/>
        <n v="64904.224000000002"/>
        <n v="65204.407800000001"/>
        <n v="15378.483399999999"/>
        <n v="76721.606"/>
        <n v="5765.4144000000006"/>
        <n v="14583.729599999999"/>
        <n v="2631.1680000000001"/>
        <n v="110596.78079999999"/>
        <n v="1879.8948"/>
        <n v="3050.2794000000004"/>
        <n v="16250.588400000001"/>
        <n v="1628.3483999999999"/>
        <n v="2476.8422"/>
        <n v="1802.0337999999999"/>
        <n v="35645.471400000002"/>
        <n v="5558.2954"/>
        <n v="8237.9904000000006"/>
        <n v="1468.0255999999999"/>
        <n v="951.72479999999996"/>
        <n v="39194.2376"/>
        <n v="1166.0627999999999"/>
        <n v="943.79879999999991"/>
        <n v="2287.4375999999997"/>
        <n v="2462.8478"/>
        <n v="31092.6512"/>
        <n v="8945.6457999999984"/>
        <n v="28812.959999999999"/>
        <n v="17933.196400000001"/>
        <n v="4125.7314000000006"/>
        <n v="4447.3535999999995"/>
        <n v="2735.2094000000002"/>
        <n v="752.93399999999997"/>
        <n v="6945.6036000000004"/>
        <n v="13522.431999999999"/>
        <n v="10353.686399999999"/>
        <n v="55843.447800000002"/>
        <n v="25183.0864"/>
        <n v="2592.5376000000001"/>
        <n v="51693.8338"/>
        <n v="4148.0950000000003"/>
        <n v="431.95459999999997"/>
        <n v="146.167"/>
        <n v="3175.9251999999997"/>
        <n v="105193.30379999999"/>
        <n v="1104.1758"/>
        <n v="885.06740000000002"/>
        <n v="1096.9728"/>
        <n v="39270.961800000005"/>
        <n v="102833.6256"/>
        <n v="2792.4512"/>
        <n v="44735.423999999999"/>
        <n v="2306.67"/>
        <n v="29646.470400000002"/>
        <n v="10799.925999999999"/>
        <n v="2590.3488000000002"/>
        <n v="11766.3994"/>
        <n v="2046.1616000000001"/>
        <n v="9195.3215999999993"/>
        <n v="7529.3376000000007"/>
        <n v="9154.4813999999988"/>
        <n v="39165.797999999995"/>
        <n v="9707.9094000000005"/>
        <n v="46096.26"/>
        <n v="2966.9205999999999"/>
        <n v="2255.0486000000001"/>
        <n v="1719.9490000000001"/>
        <n v="32141.216800000002"/>
        <n v="2153.5598"/>
        <n v="15428.6594"/>
        <n v="5001.9297999999999"/>
        <n v="215032.0784"/>
        <n v="7197.2928000000002"/>
        <n v="97284.422399999996"/>
        <n v="3437.8694"/>
        <n v="2618.511"/>
        <n v="10653.706200000001"/>
        <n v="29616.9408"/>
        <n v="2955.6983999999998"/>
        <n v="3949.6919999999991"/>
        <n v="6038.5738000000001"/>
        <n v="3646.1487999999999"/>
        <n v="3448.5024000000003"/>
        <n v="8553.5967999999993"/>
        <n v="1644.2244000000001"/>
        <n v="3007.6003999999998"/>
        <n v="3673.7856000000002"/>
        <n v="1069.3662000000002"/>
        <n v="106701.1584"/>
        <n v="45028.491200000004"/>
        <n v="72326.259999999995"/>
        <n v="7132.8"/>
        <n v="66545.025999999998"/>
        <n v="188318.52839999998"/>
        <n v="3410.2628"/>
        <n v="6735.4367999999995"/>
        <n v="15327.680199999999"/>
        <n v="27683.788799999998"/>
        <n v="14699.8704"/>
        <n v="28449.298000000003"/>
        <n v="37367.743000000002"/>
        <n v="128382.79839999999"/>
        <n v="103261.674"/>
        <n v="470.351"/>
        <n v="1209.9071999999999"/>
        <n v="4275.2696000000005"/>
        <n v="10718.289400000001"/>
        <n v="47692.027200000004"/>
        <n v="36552.933999999994"/>
        <n v="3363.1296000000002"/>
        <n v="16599.535199999998"/>
        <n v="37890.817999999999"/>
        <n v="2966.8519999999999"/>
        <n v="7191.7136"/>
        <n v="14806.212399999999"/>
        <n v="54152.84"/>
        <n v="26111.558400000002"/>
        <n v="581.85540000000003"/>
        <n v="9035.6098000000002"/>
        <n v="1987.2244000000001"/>
        <n v="3495.317"/>
        <n v="4230.9539999999997"/>
        <n v="3523.5264000000002"/>
        <n v="13377.1968"/>
        <n v="5377.768"/>
        <n v="80292.595199999996"/>
        <n v="56775.628799999999"/>
        <n v="13248.433799999999"/>
        <n v="2222.7478000000001"/>
        <n v="6538.2758000000003"/>
        <n v="2979.2831999999999"/>
        <n v="11128.281599999998"/>
        <n v="1843.9679999999998"/>
        <n v="1643.8912"/>
        <n v="9606.6165999999994"/>
        <n v="5434.4233999999997"/>
        <n v="13466.9836"/>
        <n v="12619.7736"/>
        <n v="4694.0544"/>
        <n v="12221.8176"/>
        <n v="10578.785600000001"/>
        <n v="4208.3159999999998"/>
        <n v="1414.4438"/>
        <n v="23958.240000000002"/>
        <n v="12437.376"/>
        <n v="12418.393400000001"/>
        <n v="244585.40400000001"/>
        <n v="117502.40639999999"/>
        <n v="51738.384599999998"/>
        <n v="3742.4142000000002"/>
        <n v="2286.2303999999999"/>
        <n v="21481.805799999998"/>
        <n v="7189.6034"/>
        <n v="8951.1044000000002"/>
        <n v="1677.3974000000001"/>
        <n v="4624.4827999999998"/>
        <n v="20373.4748"/>
        <n v="8957.2882000000009"/>
        <n v="5112.66"/>
        <n v="4012.0808000000002"/>
        <n v="31333.432199999999"/>
        <n v="181413.0534"/>
        <n v="13341.023999999999"/>
        <n v="12845.5852"/>
        <n v="38915.750999999997"/>
        <n v="3034.5209999999997"/>
        <n v="11928.805"/>
        <n v="1205.106"/>
        <n v="1995.9856"/>
        <n v="4744.3392000000003"/>
        <n v="8944.9794000000002"/>
        <n v="5906.2640000000001"/>
        <n v="5731.6"/>
        <n v="11965.26"/>
        <n v="1881.4735999999998"/>
        <n v="17132.2752"/>
        <n v="37365.283199999998"/>
        <n v="1639.6379999999999"/>
        <n v="2330.3812000000003"/>
        <n v="11805.628799999999"/>
        <n v="21943.5916"/>
        <n v="39086.419199999997"/>
        <n v="26445.768"/>
        <n v="5012.1806000000006"/>
        <n v="67441.904600000009"/>
        <n v="9286.7675999999992"/>
        <n v="112123.1232"/>
        <n v="949.75720000000001"/>
        <n v="517.8048"/>
        <n v="1229.2433999999998"/>
        <n v="45018.182400000005"/>
        <n v="1336.769"/>
        <n v="13359.144400000001"/>
        <n v="10929.051000000001"/>
        <n v="20925.484800000002"/>
        <n v="53749.687600000005"/>
        <n v="4180.0724"/>
        <n v="13460.976200000001"/>
        <n v="23400.726599999998"/>
        <n v="43509.922399999996"/>
        <n v="137277.984"/>
        <n v="4213.5744000000004"/>
        <n v="3514.3682000000003"/>
        <n v="34451.5962"/>
        <n v="2811.4142000000002"/>
        <n v="2852.3194000000003"/>
        <n v="56152.627999999997"/>
        <n v="63374.493000000002"/>
        <n v="271815.88600000006"/>
        <n v="3690.3762000000002"/>
        <n v="64098.693400000004"/>
        <n v="43413.6178"/>
        <n v="6409.8432000000003"/>
        <n v="1034.4684"/>
        <n v="2481.9186"/>
        <n v="2743.8628000000003"/>
        <n v="3529.7664"/>
        <n v="19126.198800000002"/>
        <n v="25143.859199999999"/>
        <n v="1190.2785999999999"/>
        <n v="16944.7978"/>
        <n v="14433.988799999999"/>
        <n v="59388.392000000007"/>
        <n v="11483.44"/>
        <n v="54530.483"/>
        <n v="49398.154399999999"/>
        <n v="1590.1824000000001"/>
        <n v="2046.0636000000002"/>
        <n v="4032.8861999999995"/>
        <n v="7506.2196000000004"/>
        <n v="4122.7914000000001"/>
        <n v="3548.3741999999997"/>
        <n v="53475.368000000002"/>
        <n v="2890.3087999999998"/>
        <n v="14838.964"/>
        <n v="68694.528000000006"/>
        <n v="52627.996199999994"/>
        <n v="7832.2176000000009"/>
        <n v="327.19260000000003"/>
        <n v="218.20679999999999"/>
        <n v="40318.366200000004"/>
        <n v="14535.565799999998"/>
        <n v="3706.9774000000002"/>
        <n v="500.87800000000004"/>
        <n v="128280.12640000001"/>
        <n v="262.26760000000002"/>
        <n v="16412.501"/>
        <n v="5276.1827999999996"/>
        <n v="49387.734400000001"/>
        <n v="1965.3802000000001"/>
        <n v="161175.39799999999"/>
        <n v="6012.8039999999992"/>
        <n v="4541.7708000000002"/>
        <n v="2650.5275999999999"/>
        <n v="49232.144"/>
        <n v="30138.8688"/>
        <n v="6598.3106000000007"/>
        <n v="61531.761999999988"/>
        <n v="3214.5078000000003"/>
        <n v="3513.6233999999999"/>
        <n v="16854.657599999999"/>
        <n v="22036.607999999997"/>
        <n v="1981.9716000000001"/>
        <n v="24916.843199999999"/>
        <n v="44910.332600000002"/>
        <n v="336.04199999999997"/>
        <n v="3313.8406"/>
        <n v="17886.047999999999"/>
        <n v="6139.14"/>
        <n v="33207.956599999998"/>
        <n v="2577.2334000000001"/>
        <n v="4076.0639999999999"/>
        <n v="5432.9838"/>
        <n v="12382.799800000001"/>
        <n v="1011.9970000000001"/>
        <n v="56963.852399999996"/>
        <n v="36116.900400000006"/>
        <n v="3469.9644000000003"/>
        <n v="13329.9894"/>
        <n v="9282.3684000000012"/>
        <n v="4980.7911999999997"/>
        <n v="3145.7020000000002"/>
        <n v="1736.3737999999998"/>
        <n v="2399.8272000000002"/>
        <n v="3065.6948000000002"/>
        <n v="10127.8982"/>
        <n v="115343.7246"/>
        <n v="2041.7417999999998"/>
        <n v="15722.846000000003"/>
        <n v="522.67320000000007"/>
        <n v="36648.481800000001"/>
        <n v="10702.041000000001"/>
        <n v="35623.5936"/>
        <n v="92019.843000000008"/>
        <n v="24375.3734"/>
        <n v="9003.0542000000005"/>
        <n v="19561.248"/>
        <n v="9931.7512000000006"/>
        <n v="13483.261399999999"/>
        <n v="2151.0608000000002"/>
        <n v="151981.10819999999"/>
        <n v="4643.5530000000008"/>
        <n v="5274.3698000000004"/>
        <n v="1935.8208"/>
        <n v="7220.0226000000002"/>
        <n v="3244.5154000000002"/>
        <n v="4600.3453999999992"/>
        <n v="36948.6558"/>
        <n v="52711.289599999996"/>
        <n v="17273.911199999999"/>
        <n v="11799.464600000001"/>
        <n v="37372.642999999996"/>
        <n v="9098.8198000000011"/>
        <n v="50655.955200000004"/>
        <n v="68215.712599999999"/>
        <n v="9451.9632000000001"/>
        <n v="17492.5056"/>
        <n v="1876.7392"/>
        <n v="12227.9712"/>
        <n v="5683.4119999999994"/>
        <n v="125367.1488"/>
        <n v="32453.2932"/>
        <n v="77785.441800000001"/>
        <n v="99854.97600000001"/>
        <n v="47009.541599999997"/>
        <n v="4845.5217999999995"/>
        <n v="29168.239799999999"/>
        <n v="22691.9784"/>
        <n v="59151.859199999999"/>
        <n v="58375.973599999998"/>
        <n v="9537.1052"/>
        <n v="18985.001"/>
        <n v="2827.6233999999999"/>
        <n v="7985.1772000000001"/>
        <n v="12238.8182"/>
        <n v="2678.4575999999997"/>
        <n v="36668.854800000001"/>
        <n v="7505.2614000000003"/>
        <n v="21016.799999999999"/>
        <n v="4536.5376000000006"/>
        <n v="8194.7225999999991"/>
        <n v="3395.9254000000001"/>
        <n v="6000.7184000000007"/>
        <n v="2394.4438"/>
        <n v="10162.4236"/>
        <n v="1369.8145999999999"/>
        <n v="16573.055999999997"/>
        <n v="2079.0013999999996"/>
        <n v="16921.381800000003"/>
        <n v="13395.1006"/>
        <n v="16268.1792"/>
        <n v="4122.9972000000007"/>
        <n v="63982.233600000007"/>
        <n v="1267.5054"/>
        <n v="28967.671999999999"/>
        <n v="10805.3184"/>
        <n v="1587.8548000000001"/>
        <n v="4953.9391999999998"/>
        <n v="3613.2012"/>
        <n v="82744.396800000002"/>
        <n v="4057.9448000000002"/>
        <n v="5538.3672000000006"/>
        <n v="7340.8266000000003"/>
        <n v="32348.202600000004"/>
        <n v="4897.5108"/>
        <n v="127593.88"/>
        <n v="12548.6844"/>
        <n v="3381.9505999999997"/>
        <n v="1523.9294"/>
        <n v="29920.588799999998"/>
        <n v="7948.5839999999998"/>
        <n v="333.92520000000002"/>
        <n v="1127.3724000000002"/>
        <n v="776.07179999999994"/>
        <n v="535.48180000000002"/>
        <n v="9714.1386000000002"/>
        <n v="46819.019800000002"/>
        <n v="1228.7808"/>
        <n v="9559.1232"/>
        <n v="20582.430400000001"/>
        <n v="5709.3696"/>
        <n v="2678.1342"/>
        <n v="87130.310400000002"/>
        <n v="1718.9885999999999"/>
        <n v="12281.928400000001"/>
        <n v="2837.3254000000002"/>
        <n v="54861.035199999998"/>
        <n v="2357.9290000000001"/>
        <n v="39291.088199999998"/>
        <n v="23726.150400000002"/>
        <n v="50254.31"/>
        <n v="115630.92480000001"/>
        <n v="35372.7546"/>
        <n v="3814.0228000000002"/>
        <n v="64294.850200000008"/>
        <n v="39146.531200000005"/>
        <n v="25458.700799999999"/>
        <n v="13218.376"/>
        <n v="6714.4896000000008"/>
        <n v="8521.9553999999989"/>
        <n v="57429.196800000005"/>
        <n v="4012.6687999999999"/>
        <n v="54022.333400000003"/>
        <n v="1417.3440000000001"/>
        <n v="21537.984"/>
        <n v="2064.2817999999997"/>
        <n v="63000.9758"/>
        <n v="4005.8496"/>
        <n v="1890.2436"/>
        <n v="75524.308799999999"/>
        <n v="398.85020000000003"/>
        <n v="31770.6276"/>
        <n v="977.68319999999994"/>
        <n v="67156.626600000003"/>
        <n v="1498.0182"/>
        <n v="15386.833000000001"/>
        <n v="1709.9922000000001"/>
        <n v="13565.356000000002"/>
        <n v="2656.1723999999999"/>
        <n v="4521.6808000000001"/>
        <n v="1669.7632000000001"/>
        <n v="22300.585999999999"/>
        <n v="5173.4788000000008"/>
        <n v="8269.0048000000006"/>
        <n v="3093.2621999999997"/>
        <n v="27817.407800000001"/>
        <n v="6056.7626"/>
        <n v="135678.3216"/>
        <n v="3843.5894000000003"/>
        <n v="4985.1914000000006"/>
        <n v="32363.428799999998"/>
        <n v="6590.1472000000003"/>
        <n v="238174.6416"/>
        <n v="1007.5085999999999"/>
        <n v="14911.583999999999"/>
        <n v="4011.4751999999999"/>
        <n v="65240.030800000008"/>
        <n v="2251.7754"/>
        <n v="5282.7071999999998"/>
        <n v="8493.1013999999996"/>
        <n v="3572.4480000000003"/>
        <n v="3588.1132000000002"/>
        <n v="8472.1824000000015"/>
        <n v="3994.9209999999998"/>
        <n v="5732.1407999999992"/>
        <n v="6301.5719999999992"/>
        <n v="7636.2089999999998"/>
        <n v="1610.6104"/>
        <n v="56676.879000000001"/>
        <n v="19038.4686"/>
        <n v="1421.0304000000001"/>
        <n v="10350.534600000001"/>
        <n v="18454.595600000001"/>
        <n v="2288.8586"/>
        <n v="13899.957399999999"/>
        <n v="3765.9264000000003"/>
        <n v="6895.2114000000001"/>
        <n v="1959.7248000000002"/>
        <n v="55797.720999999998"/>
        <n v="3465.721"/>
        <n v="7205.9920000000002"/>
        <n v="35213.222800000003"/>
        <n v="3770.8048000000003"/>
        <n v="110500.1088"/>
        <n v="7136.6638000000003"/>
        <n v="25384.459799999997"/>
        <n v="5630.4528"/>
        <n v="14952.595200000002"/>
        <n v="7662.0711999999994"/>
        <n v="22816.546199999997"/>
        <n v="2661.0234"/>
        <n v="18519.398400000002"/>
        <n v="12547.9488"/>
        <n v="2967.1655999999998"/>
        <n v="31171.8498"/>
        <n v="4024.8768"/>
        <n v="57476.558399999994"/>
        <n v="6774.2784000000001"/>
        <n v="146040.49620000002"/>
        <n v="3085.1086"/>
        <n v="1453.5654"/>
        <n v="644.42880000000002"/>
        <n v="1141.6314"/>
        <n v="7913.6567999999997"/>
        <n v="102659.8656"/>
        <n v="38451.946400000001"/>
        <n v="94856.371199999994"/>
        <n v="43609.574399999998"/>
        <n v="10069.4902"/>
        <n v="6546.0864000000001"/>
        <n v="8977.3880000000008"/>
        <n v="5973.1007999999993"/>
        <n v="4048.7423999999996"/>
        <n v="20189.452799999999"/>
        <n v="32203.78"/>
        <n v="27192.089399999997"/>
        <n v="3478.1866"/>
        <n v="4773.0115999999998"/>
        <n v="10236.2176"/>
        <n v="63682.144399999997"/>
        <n v="2025.0229999999999"/>
        <n v="5620.0062000000007"/>
        <n v="17492.843199999999"/>
        <n v="2847.6938"/>
        <n v="64378.559999999998"/>
        <n v="1605.4458"/>
        <n v="260976.4"/>
        <n v="5279.0207999999993"/>
        <n v="1945.7606000000001"/>
        <n v="4149.4180000000006"/>
        <n v="2277.6571999999996"/>
        <n v="32495.875200000002"/>
        <n v="1620.9885999999999"/>
        <n v="3773.3625999999999"/>
        <n v="26639.065600000002"/>
        <n v="875.1694"/>
        <n v="5025.6653999999999"/>
        <n v="6061.1040000000003"/>
        <n v="4488.0960000000005"/>
        <n v="942.73919999999998"/>
        <n v="1584.4224000000002"/>
        <n v="9689.0969999999998"/>
        <n v="1565.942"/>
        <n v="1614.7362000000001"/>
        <n v="34307.404799999997"/>
        <n v="2122.4251999999997"/>
        <n v="15083.865600000001"/>
        <n v="55551.379199999996"/>
        <n v="3979.8290000000002"/>
        <n v="12593.146999999999"/>
        <n v="87865.996800000008"/>
        <n v="17182.752"/>
        <n v="3111.5196000000001"/>
        <n v="8039.9039999999995"/>
        <n v="10197.341"/>
        <n v="45422.294399999999"/>
        <n v="7268.1307999999999"/>
        <n v="4212.6181999999999"/>
        <n v="10020.941000000001"/>
        <n v="11167.1294"/>
        <n v="2820.9986000000004"/>
        <n v="3217.92"/>
        <n v="35504.124800000005"/>
        <n v="151360.03200000001"/>
        <n v="3968.7255999999998"/>
        <n v="7180.6505999999999"/>
        <n v="1747.3498"/>
        <n v="10382.89"/>
        <n v="12289.1216"/>
        <n v="109729.6704"/>
        <n v="9871.8829999999998"/>
        <n v="1054.0781999999999"/>
        <n v="63088.907999999996"/>
        <n v="9488.5667999999987"/>
        <n v="46687.581599999998"/>
        <n v="11987.2718"/>
        <n v="2269.1409999999996"/>
        <n v="14114.361599999998"/>
        <n v="925.11360000000002"/>
        <n v="26822.822399999997"/>
        <n v="3738.8543999999997"/>
        <n v="720.70179999999993"/>
        <n v="46523.059800000003"/>
        <n v="1970.7264000000002"/>
        <n v="18535.622000000003"/>
        <n v="115943.3664"/>
        <n v="17151.0144"/>
        <n v="25015.6224"/>
        <n v="20394.966199999999"/>
        <n v="8849.2628000000004"/>
        <n v="795.17200000000003"/>
        <n v="94464.190800000011"/>
        <n v="3882.3679999999999"/>
        <n v="9209.648000000001"/>
        <n v="2132.5232000000001"/>
        <n v="1904.336"/>
        <n v="6426.1049999999996"/>
        <n v="9612.849400000001"/>
        <n v="2717.2166000000002"/>
        <n v="9800.1984000000011"/>
        <n v="20316.772000000001"/>
        <n v="26156.9938"/>
        <n v="16981.209599999998"/>
        <n v="649.56360000000006"/>
        <n v="3854.2321999999999"/>
        <n v="25305.667799999999"/>
        <n v="231249.91200000001"/>
        <n v="1746.7814000000001"/>
        <n v="491.69279999999998"/>
        <n v="45567.875999999997"/>
        <n v="1785.0881999999999"/>
        <n v="17680.454399999999"/>
        <n v="130238.11200000001"/>
        <n v="4962.5043999999998"/>
        <n v="6177.1261999999997"/>
        <n v="12724.7988"/>
        <n v="3511.6046000000001"/>
        <n v="2707.2959999999998"/>
        <n v="6281.0879999999997"/>
        <n v="3180.933"/>
        <n v="6985.3055999999997"/>
        <n v="45823.175999999999"/>
        <n v="18880.895999999997"/>
        <n v="1972.4558"/>
        <n v="6032.0082000000002"/>
        <n v="39027.108400000005"/>
        <n v="3500.4913999999999"/>
        <n v="53525.689000000006"/>
        <n v="10421.222"/>
        <n v="6090.4512000000004"/>
        <n v="3035.0305999999996"/>
        <n v="3468.5727999999999"/>
        <n v="6526.2413999999999"/>
        <n v="3164.5376000000001"/>
        <n v="10526.9344"/>
        <n v="46522.540800000002"/>
        <n v="56459.906999999999"/>
        <n v="3651.1958"/>
        <n v="104407.96800000001"/>
        <n v="51917.244399999996"/>
        <n v="5625.4841999999999"/>
        <n v="14788.6018"/>
        <n v="5125.7248"/>
        <n v="4519.1807999999992"/>
        <n v="568.78219999999999"/>
        <n v="32837.859599999996"/>
        <n v="2120.0046000000002"/>
        <n v="1267.7375999999999"/>
        <n v="510.93279999999999"/>
        <n v="47465.094599999997"/>
        <n v="7620.3139999999985"/>
        <n v="26414.304"/>
        <n v="2776.3890000000001"/>
        <n v="3833.3483999999999"/>
        <n v="699.6318"/>
        <n v="3975.9482000000003"/>
        <n v="40619.692799999997"/>
        <n v="15760.144400000001"/>
        <n v="35217.427000000003"/>
        <n v="53032.053199999995"/>
        <n v="2325.1088"/>
        <n v="12783.169"/>
        <n v="991.04459999999995"/>
        <n v="18033.928199999998"/>
        <n v="32460.057599999996"/>
        <n v="165918.30960000001"/>
        <n v="3700.1174000000001"/>
        <n v="17995.948799999998"/>
        <n v="1870.3986"/>
        <n v="7994.2656000000006"/>
        <n v="34666.908600000002"/>
        <n v="3921.2151999999996"/>
        <n v="57570.8056"/>
        <n v="3546.6298000000002"/>
        <n v="9162.6080000000002"/>
        <n v="35645.873199999995"/>
        <n v="5680.4669999999996"/>
        <n v="10097.0674"/>
        <n v="6402.5261999999993"/>
        <n v="2315.8404"/>
        <n v="57151.708599999998"/>
        <n v="9683.7523999999994"/>
        <n v="3608.5462000000002"/>
        <n v="6172.4351999999999"/>
        <n v="8783.4851999999992"/>
        <n v="43998.720000000001"/>
        <n v="62167.936600000001"/>
        <n v="66232.849199999997"/>
        <n v="949.92"/>
        <n v="31656.028600000001"/>
        <n v="3877.4092000000001"/>
        <n v="3733.114"/>
        <n v="1812.902"/>
        <n v="4674.0600000000004"/>
        <n v="23488.147199999999"/>
        <n v="2132.3330000000001"/>
        <n v="8952.6626000000015"/>
        <n v="9315.1650000000009"/>
        <n v="6781.3158000000003"/>
        <n v="25676.9856"/>
        <n v="4969.1880000000001"/>
        <n v="4254.1720000000005"/>
        <n v="4893.3458000000001"/>
        <n v="403.47579999999999"/>
        <n v="4444.32"/>
        <n v="681.1146"/>
        <n v="62977.651800000007"/>
        <n v="1498.3416"/>
        <n v="1087.8489999999999"/>
        <n v="3002.2201999999997"/>
        <n v="147824.91"/>
        <n v="3843.7854000000002"/>
        <n v="2022.1221999999998"/>
        <n v="22944.249599999999"/>
        <n v="249637.03199999998"/>
        <n v="2908.15"/>
        <n v="58497.279999999999"/>
        <n v="628.49279999999999"/>
        <n v="6187.6318000000001"/>
        <n v="8163.6155999999992"/>
        <n v="11678.297399999999"/>
        <n v="3051.0732000000003"/>
        <n v="32834.850999999995"/>
        <n v="290.47199999999998"/>
        <n v="2729.4567999999999"/>
        <n v="12278.743399999999"/>
        <n v="2934.8157999999999"/>
        <n v="2399.232"/>
        <n v="12941.4928"/>
        <n v="74796.184000000008"/>
        <n v="40074.434399999998"/>
        <n v="13870.7142"/>
        <n v="52629.919999999998"/>
        <n v="47070.184000000001"/>
        <n v="116447.6384"/>
        <n v="4890.8076000000001"/>
        <n v="10524.984"/>
        <n v="361.36520000000002"/>
        <n v="1622.9094"/>
        <n v="5394.3552"/>
        <n v="73531.536399999997"/>
        <n v="2342.4841999999999"/>
        <n v="14404.627199999999"/>
        <n v="2686.7091999999998"/>
        <n v="38738.027999999998"/>
        <n v="3111.5135999999998"/>
        <n v="7453.8239999999996"/>
        <n v="33632.808000000005"/>
        <n v="15003.849"/>
        <n v="1651.4372000000001"/>
        <n v="1385.2202"/>
        <n v="8502.3721999999998"/>
        <n v="1939.4885999999999"/>
        <n v="14547.9138"/>
        <n v="8884.0720000000001"/>
        <n v="738.3614"/>
        <n v="2502.8416000000002"/>
        <n v="1189.7592"/>
        <n v="18321.484800000002"/>
        <n v="5028.5183999999999"/>
        <n v="2552.9472000000001"/>
        <n v="825.66959999999995"/>
        <n v="24037.539199999999"/>
        <n v="54461.902600000001"/>
        <n v="2752.3986"/>
        <n v="958.44"/>
        <n v="64980.958000000006"/>
        <n v="311289.08399999997"/>
        <n v="103466.8224"/>
        <n v="59391.273199999996"/>
        <n v="14169.82"/>
        <n v="11549.0648"/>
        <n v="22724.240000000002"/>
        <n v="4975.3815999999997"/>
        <n v="4085.9335999999998"/>
        <n v="1591.2750000000001"/>
        <n v="2430.3607999999999"/>
        <n v="30225.211199999998"/>
        <n v="171562.9062"/>
        <n v="6340.9110000000001"/>
        <n v="544.47359999999992"/>
        <n v="10760.056999999999"/>
        <n v="4293.2035999999998"/>
        <n v="89454.124800000005"/>
        <n v="100047.88400000001"/>
        <n v="13480.6546"/>
        <n v="6495.2341999999999"/>
        <n v="2964.9508000000001"/>
        <n v="53882.3796"/>
        <n v="2578.2329999999997"/>
        <n v="10183.816999999999"/>
        <n v="3760.8384000000001"/>
        <n v="57352.716399999998"/>
        <n v="4466.3040000000001"/>
        <n v="283.42579999999998"/>
        <n v="5307.1409999999996"/>
        <n v="4757.6451999999999"/>
        <n v="12517.6086"/>
        <n v="73912.320000000007"/>
        <n v="11311.620800000001"/>
        <n v="2558.3683999999998"/>
        <n v="6085.2022000000006"/>
        <n v="137386.23360000001"/>
        <n v="22729.055999999997"/>
        <n v="19444.070400000001"/>
        <n v="4187.1969999999992"/>
        <n v="70221.498200000002"/>
        <n v="2614.1567999999997"/>
        <n v="56543.785199999998"/>
        <n v="42730.457999999991"/>
        <n v="19380.364799999999"/>
        <n v="6177.0047999999997"/>
        <n v="36699.294800000003"/>
        <n v="3320.0342000000001"/>
        <n v="11023.0792"/>
        <n v="2567.5509999999999"/>
        <n v="5502.0924000000005"/>
        <n v="2775.9970000000003"/>
        <n v="8857.269400000001"/>
        <n v="4565.5749999999998"/>
        <n v="4764.192"/>
        <n v="5553.6011999999992"/>
        <n v="278.25139999999999"/>
        <n v="3079.5520000000001"/>
        <n v="394.10699999999997"/>
        <n v="5514.7776000000003"/>
        <n v="180466.9424"/>
        <n v="33246.604800000001"/>
        <n v="9393.2705999999998"/>
        <n v="59526.964"/>
        <n v="8586.5615999999991"/>
        <n v="56318.15"/>
        <n v="50001.053400000004"/>
        <n v="1900.32"/>
        <n v="1562.6492000000001"/>
        <n v="16892.4512"/>
        <n v="16635.486000000001"/>
        <n v="58122.625200000002"/>
        <n v="9501.8207999999995"/>
        <n v="2484.0192000000002"/>
        <n v="23084.409599999999"/>
        <n v="349.42880000000002"/>
        <n v="1728.2651999999998"/>
        <n v="1925.4680000000001"/>
        <n v="6762.4512000000004"/>
        <n v="2186.0370000000003"/>
        <n v="2225.7858000000001"/>
        <n v="64340.140799999994"/>
        <n v="35485.393600000003"/>
        <n v="72255.399999999994"/>
        <n v="9518.7972000000009"/>
        <n v="14153.016000000001"/>
        <n v="22530.0288"/>
        <n v="2149.5418"/>
        <n v="8706.6624000000011"/>
        <n v="29413.171200000001"/>
        <n v="6743.0075999999999"/>
        <n v="656.77639999999997"/>
        <n v="10717.2408"/>
        <n v="3225.2486000000004"/>
        <n v="33617.49"/>
        <n v="21783.417600000001"/>
        <n v="8205.9221999999991"/>
        <n v="109285.6704"/>
        <n v="24119.328800000003"/>
        <n v="6158.7264000000005"/>
        <n v="1516.4324000000001"/>
        <n v="75611.443199999994"/>
        <n v="7917.7532000000001"/>
        <n v="3867.9717999999998"/>
        <n v="61069.023399999998"/>
        <n v="911.12560000000008"/>
        <n v="2820.4204"/>
        <n v="3043.0666000000001"/>
        <n v="1511.0816"/>
        <n v="15365.371000000001"/>
        <n v="218952.82400000002"/>
        <n v="49900.531800000004"/>
        <n v="1123.4327999999998"/>
        <n v="10341.193800000001"/>
        <n v="44536.295999999995"/>
        <n v="52172.0052"/>
        <n v="67997.955000000002"/>
        <n v="7608.4445999999998"/>
        <n v="4311.3984"/>
        <n v="7795.5569999999998"/>
        <n v="52814.130600000004"/>
        <n v="9024.7103999999999"/>
        <n v="6507.0432000000001"/>
        <n v="180867.17"/>
        <n v="109336.1094"/>
        <n v="13637.803999999998"/>
        <n v="22926.835199999998"/>
        <n v="3202.2871999999998"/>
        <n v="6935.7312000000002"/>
        <n v="1814.1858"/>
        <n v="9459.1854000000003"/>
        <n v="137849.74559999999"/>
        <n v="2525.8813999999998"/>
        <n v="833.55860000000007"/>
        <n v="8808.6221999999998"/>
        <n v="2169.8670000000002"/>
        <n v="72474.240000000005"/>
        <n v="47463.722600000001"/>
        <n v="12533.906000000001"/>
        <n v="46345.515600000006"/>
        <n v="3518.2979999999998"/>
        <n v="28003.382400000002"/>
        <n v="1265.6112000000001"/>
        <n v="3404.6082000000001"/>
        <n v="26266.015800000001"/>
        <n v="3983.3863999999999"/>
        <n v="10194.205"/>
        <n v="2210.4782"/>
        <n v="58151.044000000002"/>
        <n v="13205.431399999999"/>
        <n v="1426.5791999999999"/>
        <n v="1743.2926"/>
        <n v="6616.8620000000001"/>
        <n v="1850.7006000000001"/>
        <n v="829.8048"/>
        <n v="1744.5274000000002"/>
        <n v="12114.514999999999"/>
        <n v="887.33120000000008"/>
        <n v="3603.2064"/>
        <n v="11271.2832"/>
        <n v="4072.5887999999995"/>
        <n v="3242.7318"/>
        <n v="3756.3301999999999"/>
        <n v="6315.5592000000006"/>
        <n v="3406.6759999999999"/>
        <n v="2263.3535999999999"/>
        <n v="6938.0569999999998"/>
        <n v="916.57439999999997"/>
        <n v="254704.98079999999"/>
        <n v="441.34300000000002"/>
        <n v="4204.4367999999995"/>
        <n v="3465.3094000000001"/>
        <n v="2918.538"/>
        <n v="12860.2752"/>
        <n v="7764.9471999999996"/>
        <n v="29708.236800000002"/>
        <n v="10139.873799999999"/>
        <n v="3829.35"/>
        <n v="35642.649600000004"/>
        <n v="7491.6671999999999"/>
        <n v="9172.0551999999989"/>
        <n v="8298.3935999999994"/>
        <n v="181.06479999999999"/>
      </sharedItems>
    </cacheField>
    <cacheField name="Cost Price (Assumed)60%" numFmtId="1">
      <sharedItems containsSemiMixedTypes="0" containsString="0" containsNumber="1" minValue="60.485999999999997" maxValue="47300.01"/>
    </cacheField>
    <cacheField name="Total Cost" numFmtId="1">
      <sharedItems containsSemiMixedTypes="0" containsString="0" containsNumber="1" minValue="60.485999999999997" maxValue="203014.61999999997"/>
    </cacheField>
    <cacheField name="Profit" numFmtId="1">
      <sharedItems containsSemiMixedTypes="0" containsString="0" containsNumber="1" minValue="38.307800000000007" maxValue="108274.46400000001" count="2000">
        <n v="3701.0593999999992"/>
        <n v="515.29520000000014"/>
        <n v="3721.3666000000003"/>
        <n v="1420.4171999999999"/>
        <n v="43705.51920000001"/>
        <n v="49601.447400000019"/>
        <n v="54965.829599999997"/>
        <n v="760.57759999999985"/>
        <n v="11981.476000000002"/>
        <n v="80.476399999999998"/>
        <n v="5257.4982000000018"/>
        <n v="1451.2541999999999"/>
        <n v="1378.0959999999995"/>
        <n v="19033.185600000001"/>
        <n v="276.35879999999997"/>
        <n v="672.47460000000024"/>
        <n v="1733.5308000000005"/>
        <n v="5325.5424000000003"/>
        <n v="56194.604999999981"/>
        <n v="10121.414399999998"/>
        <n v="16534.4768"/>
        <n v="1253.0303999999996"/>
        <n v="710.62660000000005"/>
        <n v="26742.355599999995"/>
        <n v="4538.5338000000011"/>
        <n v="969.89680000000021"/>
        <n v="4558.4914000000008"/>
        <n v="5286.2560000000012"/>
        <n v="78089.466000000015"/>
        <n v="4156.398000000001"/>
        <n v="4281.7183999999997"/>
        <n v="15775.6734"/>
        <n v="1597.8049999999998"/>
        <n v="25603.978200000005"/>
        <n v="605.83780000000013"/>
        <n v="2001.5436000000004"/>
        <n v="1212.4242000000002"/>
        <n v="2594.5259999999998"/>
        <n v="1454.9364"/>
        <n v="1541.0178000000001"/>
        <n v="1702.0617999999999"/>
        <n v="608.26600000000019"/>
        <n v="837.15519999999992"/>
        <n v="581.84460000000013"/>
        <n v="6954.7968000000019"/>
        <n v="16335.300000000003"/>
        <n v="1289.9303999999997"/>
        <n v="94.175399999999996"/>
        <n v="1240.5480000000002"/>
        <n v="3118.527"/>
        <n v="23821.808600000004"/>
        <n v="1655.1432000000004"/>
        <n v="4877.7065999999995"/>
        <n v="29992.161599999999"/>
        <n v="1567.7811999999999"/>
        <n v="3449.4336000000012"/>
        <n v="16676.9064"/>
        <n v="910.8288"/>
        <n v="2172.1001999999999"/>
        <n v="1343.5014000000001"/>
        <n v="2762.4456"/>
        <n v="4821.1018000000004"/>
        <n v="5095.268"/>
        <n v="1690.7009999999991"/>
        <n v="12022.502400000001"/>
        <n v="31224.643199999999"/>
        <n v="944.22019999999998"/>
        <n v="2020.4415999999997"/>
        <n v="440.20720000000017"/>
        <n v="10257.948"/>
        <n v="2783.8534"/>
        <n v="769.94460000000004"/>
        <n v="17370.598000000002"/>
        <n v="43593.32160000001"/>
        <n v="26450.157599999999"/>
        <n v="87893.296000000002"/>
        <n v="4991.8585999999996"/>
        <n v="4894.0998000000009"/>
        <n v="886.35380000000009"/>
        <n v="641.85419999999999"/>
        <n v="2613.8559999999998"/>
        <n v="1790.7842000000001"/>
        <n v="17081.307800000002"/>
        <n v="6812.7008000000005"/>
        <n v="1384.2754"/>
        <n v="196.98440000000005"/>
        <n v="1034.2916"/>
        <n v="268.4282"/>
        <n v="3955.2110000000002"/>
        <n v="2003.1814000000004"/>
        <n v="16624.536400000001"/>
        <n v="2298.4489999999996"/>
        <n v="2595.3810000000003"/>
        <n v="412.50139999999988"/>
        <n v="1279.0080000000003"/>
        <n v="512.19060000000002"/>
        <n v="1693.8431999999998"/>
        <n v="126.56280000000001"/>
        <n v="73660.377600000007"/>
        <n v="4647.7696000000014"/>
        <n v="8564.6464000000014"/>
        <n v="2634.2056000000002"/>
        <n v="6039.8606000000018"/>
        <n v="1148.1586"/>
        <n v="24827.463400000001"/>
        <n v="1923.311999999999"/>
        <n v="155.63660000000002"/>
        <n v="5803.0272000000004"/>
        <n v="7524.525599999999"/>
        <n v="1911.0808000000002"/>
        <n v="281.90679999999998"/>
        <n v="4127.5220000000008"/>
        <n v="836.05319999999983"/>
        <n v="8813.6279999999988"/>
        <n v="44066.866200000004"/>
        <n v="1052.5430000000001"/>
        <n v="1535.5419999999999"/>
        <n v="4188.6602000000012"/>
        <n v="3511.918200000001"/>
        <n v="15787.537"/>
        <n v="3413.2824000000001"/>
        <n v="734.07360000000017"/>
        <n v="2267.2080000000001"/>
        <n v="408.96740000000011"/>
        <n v="690.92640000000006"/>
        <n v="11645.704200000004"/>
        <n v="11785.139199999998"/>
        <n v="22209.501600000003"/>
        <n v="17828.155999999999"/>
        <n v="1423.8865999999998"/>
        <n v="782.43839999999977"/>
        <n v="10206.1296"/>
        <n v="5185.749600000001"/>
        <n v="27107.05079999999"/>
        <n v="38608.608000000007"/>
        <n v="59636.982600000003"/>
        <n v="10923.594000000001"/>
        <n v="329.40679999999998"/>
        <n v="25424.085599999999"/>
        <n v="11774.5736"/>
        <n v="1281.3600000000001"/>
        <n v="1244.8154000000002"/>
        <n v="727.82099999999991"/>
        <n v="2089.6998000000003"/>
        <n v="7546.6560000000009"/>
        <n v="6877.874600000001"/>
        <n v="1170.1644000000003"/>
        <n v="122.76000000000002"/>
        <n v="20032.471399999999"/>
        <n v="648.39020000000005"/>
        <n v="288.46799999999996"/>
        <n v="2759.8184000000001"/>
        <n v="2216.5134000000003"/>
        <n v="1499.1456000000003"/>
        <n v="2580.1544000000004"/>
        <n v="398.95819999999992"/>
        <n v="17299.677600000003"/>
        <n v="5654.4380000000001"/>
        <n v="693.87239999999997"/>
        <n v="13310.8452"/>
        <n v="5444.7839999999978"/>
        <n v="477.44720000000007"/>
        <n v="9820.3438000000006"/>
        <n v="4403.6186000000007"/>
        <n v="3743.3267999999998"/>
        <n v="4206.5711999999994"/>
        <n v="2210.8680000000004"/>
        <n v="508.40580000000011"/>
        <n v="18067.510399999999"/>
        <n v="50431.390800000023"/>
        <n v="3088.4375999999984"/>
        <n v="1782.4735999999998"/>
        <n v="551.3116"/>
        <n v="17209.409600000003"/>
        <n v="311.60760000000005"/>
        <n v="15607.4588"/>
        <n v="830.02260000000024"/>
        <n v="780.28440000000001"/>
        <n v="5519.6423999999988"/>
        <n v="6279.9839999999986"/>
        <n v="995.99140000000011"/>
        <n v="1690.8327999999997"/>
        <n v="3192.1368000000002"/>
        <n v="5435.0496000000003"/>
        <n v="1198.0336"/>
        <n v="1033.8622000000003"/>
        <n v="18617.6744"/>
        <n v="15666.944"/>
        <n v="685.4706000000001"/>
        <n v="12580.797600000002"/>
        <n v="21417.529600000002"/>
        <n v="1627.7907999999998"/>
        <n v="425.40999999999997"/>
        <n v="4940.6760000000013"/>
        <n v="26576.401999999995"/>
        <n v="580.697"/>
        <n v="3681.0983999999999"/>
        <n v="1788.1128000000003"/>
        <n v="4847.6752000000015"/>
        <n v="105.77680000000001"/>
        <n v="62.263000000000019"/>
        <n v="12620.628000000001"/>
        <n v="21088.430600000007"/>
        <n v="25817.216"/>
        <n v="2028.3767999999995"/>
        <n v="4068.0150000000003"/>
        <n v="2342.9736000000003"/>
        <n v="11559.308799999999"/>
        <n v="19889.758600000001"/>
        <n v="3419.8865999999998"/>
        <n v="1422.8150000000001"/>
        <n v="20805.872000000003"/>
        <n v="3710.206000000001"/>
        <n v="23473.987199999996"/>
        <n v="3863.6728000000012"/>
        <n v="530.05820000000006"/>
        <n v="8399.1887999999999"/>
        <n v="1745.6363999999999"/>
        <n v="1058.9312000000002"/>
        <n v="3578.7108000000007"/>
        <n v="5661.2856000000011"/>
        <n v="4649.0069999999996"/>
        <n v="5895.8880000000026"/>
        <n v="4982.2180000000008"/>
        <n v="1621.9995999999996"/>
        <n v="2668.6944000000003"/>
        <n v="2578.6212000000005"/>
        <n v="56098.745400000014"/>
        <n v="1279.0648000000001"/>
        <n v="4548.6760000000004"/>
        <n v="1319.1358"/>
        <n v="1629.0219999999995"/>
        <n v="2568.3706000000006"/>
        <n v="936.54400000000032"/>
        <n v="287.74360000000001"/>
        <n v="5091.3707999999988"/>
        <n v="1677.7265999999995"/>
        <n v="622.31460000000004"/>
        <n v="4745.5084000000006"/>
        <n v="115.53899999999999"/>
        <n v="16335.242399999999"/>
        <n v="663.24820000000022"/>
        <n v="9166.2763999999988"/>
        <n v="3179.9767999999995"/>
        <n v="1286.1746000000001"/>
        <n v="4872.827400000001"/>
        <n v="19832.849800000004"/>
        <n v="3365.8271999999997"/>
        <n v="1299.1972000000001"/>
        <n v="2023.2453999999998"/>
        <n v="6525.6448000000019"/>
        <n v="9444.5199999999986"/>
        <n v="2330.3272000000002"/>
        <n v="6122.6018000000004"/>
        <n v="11202.0314"/>
        <n v="3210.0479999999998"/>
        <n v="1244.6215999999999"/>
        <n v="16813.195000000003"/>
        <n v="1062.8712000000003"/>
        <n v="4696.9976000000006"/>
        <n v="9802.112000000001"/>
        <n v="44551.850399999996"/>
        <n v="2264.5326"/>
        <n v="105.4152"/>
        <n v="1811.9519999999998"/>
        <n v="4006.2677999999996"/>
        <n v="3236.0111999999999"/>
        <n v="274.38280000000003"/>
        <n v="7897.4856"/>
        <n v="14233.492799999996"/>
        <n v="3199.7160000000013"/>
        <n v="2936.9477999999999"/>
        <n v="901.67160000000013"/>
        <n v="5050.834600000001"/>
        <n v="1151.6165999999998"/>
        <n v="1849.7376000000004"/>
        <n v="767.10400000000004"/>
        <n v="51490.346399999995"/>
        <n v="1385.0354000000002"/>
        <n v="3141.6956000000009"/>
        <n v="1078.2043999999999"/>
        <n v="6092.5552000000007"/>
        <n v="203.94980000000004"/>
        <n v="354.12199999999996"/>
        <n v="24981.488799999999"/>
        <n v="1556.1607999999997"/>
        <n v="734.09159999999997"/>
        <n v="563.56659999999999"/>
        <n v="667.72260000000006"/>
        <n v="2115.5018"/>
        <n v="3774.7642000000005"/>
        <n v="3371.7425999999996"/>
        <n v="4742.4341999999997"/>
        <n v="3819.3152000000009"/>
        <n v="2963.9315999999999"/>
        <n v="5544.0518000000011"/>
        <n v="1771.2559999999999"/>
        <n v="3035.2175999999999"/>
        <n v="1365.8643999999999"/>
        <n v="1095.1409999999998"/>
        <n v="23157.776000000005"/>
        <n v="20688.495800000004"/>
        <n v="1400.0985999999998"/>
        <n v="886.23220000000015"/>
        <n v="57421.389599999995"/>
        <n v="20269.032800000001"/>
        <n v="5180.7984000000006"/>
        <n v="592.2908000000001"/>
        <n v="19912.5432"/>
        <n v="5539.9402000000009"/>
        <n v="7527.5184000000008"/>
        <n v="6129.3055999999997"/>
        <n v="2206.1304"/>
        <n v="1680.0104000000006"/>
        <n v="21400.732800000005"/>
        <n v="3888.3537999999999"/>
        <n v="14727.556800000002"/>
        <n v="229.98740000000004"/>
        <n v="17482.4624"/>
        <n v="2384.0711999999999"/>
        <n v="7044.0144"/>
        <n v="1440.5762"/>
        <n v="254.87360000000001"/>
        <n v="944.64200000000028"/>
        <n v="1072.1396000000002"/>
        <n v="3422.9376000000002"/>
        <n v="3333.8502000000008"/>
        <n v="1841.7156000000004"/>
        <n v="18858.868000000002"/>
        <n v="3492.2684000000008"/>
        <n v="2418.4151999999999"/>
        <n v="3603.1068000000014"/>
        <n v="609.02220000000011"/>
        <n v="2486.2867999999999"/>
        <n v="2774.8626000000004"/>
        <n v="450.62299999999993"/>
        <n v="1957.5472"/>
        <n v="14384.460800000001"/>
        <n v="737.3291999999999"/>
        <n v="573.98619999999994"/>
        <n v="1236.0108000000002"/>
        <n v="2091.4127999999996"/>
        <n v="2053.5161999999996"/>
        <n v="12080.448"/>
        <n v="322.30079999999998"/>
        <n v="2650.4639999999999"/>
        <n v="1669.1272000000004"/>
        <n v="57708.784"/>
        <n v="953.25659999999993"/>
        <n v="21304.149000000005"/>
        <n v="16872.931"/>
        <n v="1325.0220000000004"/>
        <n v="697.76160000000027"/>
        <n v="44987.392800000001"/>
        <n v="59021.341199999995"/>
        <n v="2621.8240000000005"/>
        <n v="5696.9440000000013"/>
        <n v="20968.590000000004"/>
        <n v="3653.0208000000002"/>
        <n v="779.60800000000017"/>
        <n v="11859.9378"/>
        <n v="1900.0356000000002"/>
        <n v="3976.2554000000009"/>
        <n v="4139.84"/>
        <n v="641.2234000000002"/>
        <n v="547.39380000000017"/>
        <n v="10361.228200000001"/>
        <n v="4842.619200000001"/>
        <n v="12022.770600000007"/>
        <n v="14798.359000000004"/>
        <n v="11767.820800000005"/>
        <n v="12034.805199999999"/>
        <n v="17289.870800000004"/>
        <n v="14839.406600000002"/>
        <n v="3504.2763999999997"/>
        <n v="5023.1022000000012"/>
        <n v="59393.715200000006"/>
        <n v="34456.345600000001"/>
        <n v="1091.018"/>
        <n v="18419.487999999998"/>
        <n v="228.29640000000006"/>
        <n v="20144.997000000003"/>
        <n v="333.04719999999998"/>
        <n v="678.70280000000002"/>
        <n v="2125.0246000000002"/>
        <n v="43018.805999999997"/>
        <n v="2652.3924000000006"/>
        <n v="1687.6066000000001"/>
        <n v="4656.2691999999997"/>
        <n v="52420.146000000022"/>
        <n v="22499.382000000005"/>
        <n v="20033.248000000007"/>
        <n v="15264.558200000003"/>
        <n v="2638.1280000000015"/>
        <n v="1318.576"/>
        <n v="5052.5559999999996"/>
        <n v="1089.6500000000001"/>
        <n v="39995.865600000005"/>
        <n v="14977.088000000003"/>
        <n v="3554.9341999999997"/>
        <n v="1457.7179999999998"/>
        <n v="39627.135999999984"/>
        <n v="40981.570199999987"/>
        <n v="139.88940000000002"/>
        <n v="2366.5607999999997"/>
        <n v="18998.187400000003"/>
        <n v="24131.337600000006"/>
        <n v="423.40740000000005"/>
        <n v="32992.797600000005"/>
        <n v="18840.548200000005"/>
        <n v="1094.0904"/>
        <n v="126.74520000000004"/>
        <n v="23608.108"/>
        <n v="4855.8832000000002"/>
        <n v="1262.6032"/>
        <n v="52308.953600000008"/>
        <n v="220.98140000000006"/>
        <n v="1327.0655999999999"/>
        <n v="26457.439200000008"/>
        <n v="7409.7648000000008"/>
        <n v="23571.669600000001"/>
        <n v="50927.817600000009"/>
        <n v="939.69819999999982"/>
        <n v="1322.7154"/>
        <n v="18401.519000000004"/>
        <n v="11063.348400000003"/>
        <n v="19947.132000000005"/>
        <n v="7097.0079999999998"/>
        <n v="2306.9160000000006"/>
        <n v="10067.560400000002"/>
        <n v="6722.467200000001"/>
        <n v="5000.7384000000002"/>
        <n v="48024.224000000002"/>
        <n v="10958.109400000001"/>
        <n v="1637.6442000000006"/>
        <n v="48877.840800000005"/>
        <n v="967.13039999999978"/>
        <n v="612.2940000000001"/>
        <n v="8542.7855999999992"/>
        <n v="922.75020000000018"/>
        <n v="1405.2400000000002"/>
        <n v="5333.357"/>
        <n v="16710.663400000001"/>
        <n v="15287.2176"/>
        <n v="6855.8183999999983"/>
        <n v="22989.426200000002"/>
        <n v="3338.9802000000009"/>
        <n v="349.02240000000006"/>
        <n v="731.49840000000017"/>
        <n v="24928.380000000005"/>
        <n v="18065.599200000001"/>
        <n v="42783.45120000001"/>
        <n v="21039.023000000001"/>
        <n v="3992.9838"/>
        <n v="15179.088599999999"/>
        <n v="1706.7319999999995"/>
        <n v="1876.2552000000005"/>
        <n v="10545.5046"/>
        <n v="285.8854"/>
        <n v="7202.7936000000009"/>
        <n v="1438.3607999999999"/>
        <n v="14981.059200000003"/>
        <n v="2896.9848000000002"/>
        <n v="4522.4760000000006"/>
        <n v="9995.0255999999972"/>
        <n v="1521.5183999999999"/>
        <n v="13053.183999999997"/>
        <n v="2941.682600000001"/>
        <n v="4023.6109999999999"/>
        <n v="8169.2309999999998"/>
        <n v="921.37080000000014"/>
        <n v="4494.8543999999993"/>
        <n v="178.82800000000003"/>
        <n v="3837.7378000000008"/>
        <n v="131.40780000000001"/>
        <n v="1080.1081999999999"/>
        <n v="2316.1493999999998"/>
        <n v="14215.222400000002"/>
        <n v="12908.384000000002"/>
        <n v="8081.3304000000007"/>
        <n v="1344.7592"/>
        <n v="747.7184000000002"/>
        <n v="1131.1497999999999"/>
        <n v="7445.9159999999993"/>
        <n v="26466.559200000003"/>
        <n v="2879.5824000000002"/>
        <n v="135.55359999999999"/>
        <n v="13131.596799999999"/>
        <n v="7361.1039999999994"/>
        <n v="3807.5847999999996"/>
        <n v="9084.0600000000013"/>
        <n v="1793.1136000000006"/>
        <n v="2061.8784000000001"/>
        <n v="5176.683"/>
        <n v="3480.4656000000004"/>
        <n v="2321.7847999999999"/>
        <n v="1042.8047999999999"/>
        <n v="3522.5771999999997"/>
        <n v="9946.5300000000025"/>
        <n v="14527.299000000006"/>
        <n v="646.43200000000002"/>
        <n v="36351.616799999996"/>
        <n v="2458.3681999999999"/>
        <n v="2618.7840000000006"/>
        <n v="1535.6100000000006"/>
        <n v="1338.6943999999999"/>
        <n v="1942.0888000000004"/>
        <n v="854.51739999999995"/>
        <n v="364.29840000000002"/>
        <n v="1081.5360000000001"/>
        <n v="7564.9218000000019"/>
        <n v="18248.534799999998"/>
        <n v="4603.3024000000005"/>
        <n v="1155.1619999999998"/>
        <n v="3510.7055999999993"/>
        <n v="3060.7871999999998"/>
        <n v="8421.7895999999982"/>
        <n v="32633.675999999992"/>
        <n v="8440.0848000000024"/>
        <n v="3003.6302000000005"/>
        <n v="11646.9414"/>
        <n v="40819.571200000006"/>
        <n v="25693.361799999999"/>
        <n v="6186.7728000000006"/>
        <n v="5115.0470000000005"/>
        <n v="14612.052600000003"/>
        <n v="1657.6853999999998"/>
        <n v="3278.779199999999"/>
        <n v="731.47340000000008"/>
        <n v="1434.9598000000001"/>
        <n v="507.52800000000002"/>
        <n v="17541.734399999994"/>
        <n v="30247.304400000001"/>
        <n v="2384.5455999999999"/>
        <n v="9322.8696"/>
        <n v="50941.425600000017"/>
        <n v="453.54520000000014"/>
        <n v="3560.9952000000003"/>
        <n v="34001.726400000007"/>
        <n v="1420.8694"/>
        <n v="934.27180000000021"/>
        <n v="26960.931600000004"/>
        <n v="145.82499999999999"/>
        <n v="1909.6254000000004"/>
        <n v="5766.374600000001"/>
        <n v="1203.4828000000002"/>
        <n v="1196.5250000000001"/>
        <n v="2040.9154000000003"/>
        <n v="1218.5088000000001"/>
        <n v="1572.6984000000002"/>
        <n v="307.64420000000007"/>
        <n v="4421.1670000000004"/>
        <n v="2597.9808000000003"/>
        <n v="8784.5970000000016"/>
        <n v="15268.658400000004"/>
        <n v="3356.5823999999993"/>
        <n v="26473.239600000001"/>
        <n v="2465.4628000000002"/>
        <n v="7114.7135999999991"/>
        <n v="26811.477600000006"/>
        <n v="3612.9031999999997"/>
        <n v="798.65740000000005"/>
        <n v="800.62200000000007"/>
        <n v="10650.484199999999"/>
        <n v="1795.9175999999998"/>
        <n v="362.4402"/>
        <n v="427.06299999999987"/>
        <n v="12301.750800000002"/>
        <n v="3146.1492000000017"/>
        <n v="1355.5367999999999"/>
        <n v="2000.6202000000003"/>
        <n v="2345.3063999999999"/>
        <n v="1432.5126"/>
        <n v="1883.6068"/>
        <n v="4363.8336000000008"/>
        <n v="9542.4512000000032"/>
        <n v="3099.3674000000001"/>
        <n v="1170.6622"/>
        <n v="3071.2000000000007"/>
        <n v="1741.2967999999996"/>
        <n v="5237.5391999999993"/>
        <n v="3386.9405999999999"/>
        <n v="12541.369199999997"/>
        <n v="1498.8872000000001"/>
        <n v="1341.8522000000003"/>
        <n v="1487.9850000000001"/>
        <n v="4310.8758000000007"/>
        <n v="376.87259999999992"/>
        <n v="2726.0671999999995"/>
        <n v="10397.4784"/>
        <n v="5894.7462000000014"/>
        <n v="668.21860000000015"/>
        <n v="2869.8696"/>
        <n v="11733.552000000003"/>
        <n v="3146.8978000000006"/>
        <n v="1364.0403999999999"/>
        <n v="1315.7576000000004"/>
        <n v="28615.304400000001"/>
        <n v="8407.3608000000004"/>
        <n v="2095.9811999999997"/>
        <n v="1385.3735999999999"/>
        <n v="785.74119999999994"/>
        <n v="169.03540000000004"/>
        <n v="1039.6451999999999"/>
        <n v="487.30820000000006"/>
        <n v="27514.7284"/>
        <n v="538.12179999999989"/>
        <n v="24755.536999999997"/>
        <n v="1132.1795999999999"/>
        <n v="16710.093399999998"/>
        <n v="1573.3376000000003"/>
        <n v="3786.9394000000002"/>
        <n v="4320.0792000000001"/>
        <n v="9807.6672000000017"/>
        <n v="8266.3718000000026"/>
        <n v="3639.6072000000013"/>
        <n v="6179.8450000000012"/>
        <n v="1702.7419999999997"/>
        <n v="1053.0103999999999"/>
        <n v="3891.4660000000003"/>
        <n v="8123.463600000001"/>
        <n v="16759.064000000006"/>
        <n v="8672.2560000000012"/>
        <n v="95.539600000000007"/>
        <n v="1984.6728000000003"/>
        <n v="46.485399999999998"/>
        <n v="1373.1414000000004"/>
        <n v="22119.545400000003"/>
        <n v="1178.3838000000003"/>
        <n v="1098.048"/>
        <n v="637.49559999999997"/>
        <n v="6074.4976000000006"/>
        <n v="5479.5164000000004"/>
        <n v="22094.233600000007"/>
        <n v="23980.299000000006"/>
        <n v="1480.9436000000001"/>
        <n v="24990.271199999996"/>
        <n v="14802.199199999995"/>
        <n v="10034.8804"/>
        <n v="1369.8696000000004"/>
        <n v="3938.5480000000007"/>
        <n v="41920.005600000004"/>
        <n v="4564.6891999999998"/>
        <n v="2014.7976000000003"/>
        <n v="44003.596799999999"/>
        <n v="40.29140000000001"/>
        <n v="11004.8616"/>
        <n v="786.9534000000001"/>
        <n v="3274.8893999999991"/>
        <n v="1457.6572000000001"/>
        <n v="767.49360000000024"/>
        <n v="3528.9649999999992"/>
        <n v="998.76360000000022"/>
        <n v="13925.439999999999"/>
        <n v="25675.783000000003"/>
        <n v="753.00800000000004"/>
        <n v="418.58519999999999"/>
        <n v="7802"/>
        <n v="2242.0113999999999"/>
        <n v="129.86880000000002"/>
        <n v="5132.2838000000011"/>
        <n v="902.32900000000018"/>
        <n v="1570.8516"/>
        <n v="5439.6962000000003"/>
        <n v="8542.744800000004"/>
        <n v="2572.3135999999995"/>
        <n v="10390.031999999999"/>
        <n v="348.70320000000004"/>
        <n v="18595.759999999995"/>
        <n v="9252.9430000000011"/>
        <n v="18415.894400000001"/>
        <n v="11125.764000000003"/>
        <n v="21593.404999999999"/>
        <n v="1373.9242000000004"/>
        <n v="1474.5744"/>
        <n v="198.67919999999998"/>
        <n v="12187.721000000001"/>
        <n v="1391.0545999999999"/>
        <n v="996.01800000000003"/>
        <n v="3988.3811999999998"/>
        <n v="11978.071200000002"/>
        <n v="415.72379999999998"/>
        <n v="28569.510399999992"/>
        <n v="3104.8415999999988"/>
        <n v="10755.2268"/>
        <n v="430.91999999999996"/>
        <n v="20755.04"/>
        <n v="5081.5272000000004"/>
        <n v="5611.8780000000006"/>
        <n v="4292.4040000000005"/>
        <n v="8174.112000000001"/>
        <n v="27154.830399999999"/>
        <n v="18352.586399999997"/>
        <n v="776.21080000000006"/>
        <n v="78139.071999999986"/>
        <n v="33883.665599999993"/>
        <n v="3189.8231999999998"/>
        <n v="6606.0504000000001"/>
        <n v="1090.7064"/>
        <n v="978.54560000000015"/>
        <n v="5037.9903999999988"/>
        <n v="1692.5313999999998"/>
        <n v="1010.5948000000003"/>
        <n v="49896.864000000016"/>
        <n v="4341.1162000000013"/>
        <n v="368.16679999999997"/>
        <n v="9321.9813999999988"/>
        <n v="3009.119999999999"/>
        <n v="9402.6251999999949"/>
        <n v="998.71600000000012"/>
        <n v="985.08540000000016"/>
        <n v="4543.9526000000005"/>
        <n v="7787.7504000000008"/>
        <n v="597.02560000000005"/>
        <n v="651.9849999999999"/>
        <n v="1993.8168000000001"/>
        <n v="17731.289600000004"/>
        <n v="853.94740000000024"/>
        <n v="1258.0067999999997"/>
        <n v="11696.644800000002"/>
        <n v="1295.0022000000004"/>
        <n v="1303.8484000000003"/>
        <n v="18207.728000000003"/>
        <n v="2361.4704000000006"/>
        <n v="4931.0784000000003"/>
        <n v="223.24619999999999"/>
        <n v="1581.8640000000005"/>
        <n v="831.22340000000008"/>
        <n v="2662.6904000000004"/>
        <n v="8879.8779999999988"/>
        <n v="2931.3720000000003"/>
        <n v="564.99540000000002"/>
        <n v="307.0856"/>
        <n v="1924.9632000000001"/>
        <n v="21159.764200000005"/>
        <n v="21747.593800000002"/>
        <n v="44905.753600000011"/>
        <n v="5309.9520000000011"/>
        <n v="340.88279999999997"/>
        <n v="21132.791799999999"/>
        <n v="2486.5416000000005"/>
        <n v="9024.2400000000016"/>
        <n v="10738.927199999998"/>
        <n v="9420.7392"/>
        <n v="5419.1610000000019"/>
        <n v="1370.7777999999998"/>
        <n v="6869.880000000001"/>
        <n v="26610.697000000007"/>
        <n v="39847.550399999993"/>
        <n v="836.57379999999989"/>
        <n v="19734.055200000003"/>
        <n v="2807.1296000000002"/>
        <n v="1026.6194"/>
        <n v="5116.4032000000007"/>
        <n v="3650.0747999999994"/>
        <n v="8526.2255999999998"/>
        <n v="8539.6298000000006"/>
        <n v="5280.1797999999999"/>
        <n v="2083.4032000000002"/>
        <n v="3607.7580000000007"/>
        <n v="4910.22"/>
        <n v="32661.878400000009"/>
        <n v="1241.2320000000002"/>
        <n v="11946.608"/>
        <n v="1097.5616000000002"/>
        <n v="163.81419999999997"/>
        <n v="650.2826"/>
        <n v="37640.123999999996"/>
        <n v="6168.9845999999998"/>
        <n v="19411.399399999998"/>
        <n v="49263.12000000001"/>
        <n v="23699.357400000001"/>
        <n v="11289.155999999999"/>
        <n v="1349.3230000000003"/>
        <n v="9035.9629999999979"/>
        <n v="1027.1134000000002"/>
        <n v="4796.9119999999984"/>
        <n v="6631.2216000000008"/>
        <n v="22241.609000000004"/>
        <n v="147.24240000000003"/>
        <n v="19661.306400000001"/>
        <n v="17930.653399999999"/>
        <n v="15703.036400000001"/>
        <n v="3318.9731999999995"/>
        <n v="1114.8440000000003"/>
        <n v="1407.6150000000002"/>
        <n v="1379.52"/>
        <n v="1140.8255999999999"/>
        <n v="19476.584599999998"/>
        <n v="3387.4872000000005"/>
        <n v="92.780800000000028"/>
        <n v="544.17899999999997"/>
        <n v="2895.5316000000003"/>
        <n v="15298.711199999998"/>
        <n v="2128.6685999999995"/>
        <n v="2485.9713999999994"/>
        <n v="822.88000000000034"/>
        <n v="3426.8226000000004"/>
        <n v="4451.9964000000009"/>
        <n v="19106.59"/>
        <n v="19319.845999999998"/>
        <n v="1897.8681999999999"/>
        <n v="122.40939999999998"/>
        <n v="1520.9804000000004"/>
        <n v="2414.1438000000003"/>
        <n v="7149.4961999999978"/>
        <n v="12779.665999999997"/>
        <n v="13216.857600000003"/>
        <n v="2702.2940000000008"/>
        <n v="2259.4751999999999"/>
        <n v="1133.6046000000001"/>
        <n v="18571.424600000002"/>
        <n v="1196.335"/>
        <n v="2636.4665999999997"/>
        <n v="753.64640000000009"/>
        <n v="2796.3503999999994"/>
        <n v="2659.6080000000002"/>
        <n v="4558.1037999999999"/>
        <n v="2719.5953999999992"/>
        <n v="3357.2657999999992"/>
        <n v="747.20539999999983"/>
        <n v="19675.814400000003"/>
        <n v="3061.3065999999999"/>
        <n v="34278.667200000004"/>
        <n v="16160.2562"/>
        <n v="2721.3600000000006"/>
        <n v="1526.1546000000008"/>
        <n v="31994.7048"/>
        <n v="4288.7520000000004"/>
        <n v="1568.4841999999999"/>
        <n v="1456.4800000000005"/>
        <n v="7823.1456000000017"/>
        <n v="702.39960000000019"/>
        <n v="1861.1351999999997"/>
        <n v="4426.1108000000004"/>
        <n v="8211.1729999999989"/>
        <n v="1867.0464000000002"/>
        <n v="211.68279999999999"/>
        <n v="4101.6743999999999"/>
        <n v="1612.1309999999999"/>
        <n v="74981.568000000028"/>
        <n v="12888.639999999996"/>
        <n v="880.29279999999994"/>
        <n v="131.26720000000003"/>
        <n v="254.85840000000002"/>
        <n v="5609.4764000000014"/>
        <n v="15975.015600000006"/>
        <n v="736.34120000000007"/>
        <n v="3264.1848"/>
        <n v="7182.6574000000019"/>
        <n v="55206.338399999993"/>
        <n v="186.75099999999998"/>
        <n v="664.17920000000004"/>
        <n v="21205.684800000003"/>
        <n v="2972.2004000000006"/>
        <n v="2314.1120000000001"/>
        <n v="1158.1412"/>
        <n v="110.01760000000002"/>
        <n v="38.307800000000007"/>
        <n v="3022.5389999999998"/>
        <n v="617.10400000000004"/>
        <n v="18974.063999999998"/>
        <n v="13299.9012"/>
        <n v="41664.312000000005"/>
        <n v="3909.3905999999997"/>
        <n v="3846.9794000000011"/>
        <n v="492.71180000000004"/>
        <n v="24182.675600000002"/>
        <n v="4628.8977999999997"/>
        <n v="612.84960000000001"/>
        <n v="19959.804"/>
        <n v="231.53020000000004"/>
        <n v="214.76080000000007"/>
        <n v="533.87720000000002"/>
        <n v="1293.9570000000001"/>
        <n v="1673.3952000000004"/>
        <n v="23633.655399999996"/>
        <n v="11979.545599999998"/>
        <n v="3344.2508000000007"/>
        <n v="1223.9078"/>
        <n v="9339.8565999999992"/>
        <n v="1104.7055999999998"/>
        <n v="223.31460000000004"/>
        <n v="20769.206400000003"/>
        <n v="6720.4479999999985"/>
        <n v="4689.7282000000014"/>
        <n v="8556.141599999999"/>
        <n v="11183.792000000001"/>
        <n v="21559.463400000001"/>
        <n v="3432.1280000000006"/>
        <n v="5705.0208000000002"/>
        <n v="3435.5533999999998"/>
        <n v="18759.056000000004"/>
        <n v="1208.9244000000003"/>
        <n v="19128.0144"/>
        <n v="2105.5104000000001"/>
        <n v="805.21239999999989"/>
        <n v="11046.3112"/>
        <n v="1835.1263999999996"/>
        <n v="21104.170200000008"/>
        <n v="13937.457599999998"/>
        <n v="25267.397000000004"/>
        <n v="17250.324199999999"/>
        <n v="1678.8818000000006"/>
        <n v="25722.87260000001"/>
        <n v="1736.1820000000002"/>
        <n v="17423.899200000003"/>
        <n v="1198.5009999999997"/>
        <n v="8183.0928000000022"/>
        <n v="5248.2263999999996"/>
        <n v="1551.5931999999998"/>
        <n v="8527.8959999999988"/>
        <n v="6065.9856000000018"/>
        <n v="3992.6880000000001"/>
        <n v="15004.540800000002"/>
        <n v="448.10640000000001"/>
        <n v="5298.8529999999992"/>
        <n v="1436.9814000000001"/>
        <n v="4184.5372000000016"/>
        <n v="1245.9858000000002"/>
        <n v="2503.7743999999998"/>
        <n v="7999.5839999999989"/>
        <n v="2248.4736000000003"/>
        <n v="18237.138600000002"/>
        <n v="6183.2270000000008"/>
        <n v="4413.3960000000006"/>
        <n v="2723.1984000000002"/>
        <n v="10407.117600000001"/>
        <n v="1425.8664000000003"/>
        <n v="9969.8400000000038"/>
        <n v="2432.2584000000002"/>
        <n v="2172.5640000000003"/>
        <n v="52204.681199999992"/>
        <n v="5217.9712"/>
        <n v="17018.112000000001"/>
        <n v="586.90240000000006"/>
        <n v="2405.5884000000005"/>
        <n v="10758.617000000002"/>
        <n v="2141.1784000000007"/>
        <n v="3886.5374000000002"/>
        <n v="8250.8328000000001"/>
        <n v="1600.0165999999999"/>
        <n v="764.73480000000018"/>
        <n v="9308.7839999999978"/>
        <n v="739.90560000000005"/>
        <n v="1382.5426000000002"/>
        <n v="2039.1864"/>
        <n v="867.32720000000018"/>
        <n v="29868.201400000005"/>
        <n v="3164.9553999999998"/>
        <n v="4963.6968000000006"/>
        <n v="621.50400000000013"/>
        <n v="38467.511999999995"/>
        <n v="2282.5764000000008"/>
        <n v="3195.3456000000006"/>
        <n v="23205.153000000006"/>
        <n v="555.25600000000009"/>
        <n v="2465.6604000000002"/>
        <n v="3731.8463999999994"/>
        <n v="14854.409"/>
        <n v="9099.4176000000007"/>
        <n v="11590.201399999998"/>
        <n v="812.28800000000001"/>
        <n v="7648.2762000000002"/>
        <n v="2184.6086"/>
        <n v="4202.8114000000005"/>
        <n v="22910.75039999999"/>
        <n v="1913.0340000000006"/>
        <n v="1015.0407999999998"/>
        <n v="23098.298400000007"/>
        <n v="1095.3499999999999"/>
        <n v="2977.2201999999997"/>
        <n v="23426.748"/>
        <n v="747.88560000000007"/>
        <n v="1685.9193999999998"/>
        <n v="51.216399999999993"/>
        <n v="2477.0087999999996"/>
        <n v="19333.017600000006"/>
        <n v="1009.2116000000003"/>
        <n v="34239.628799999999"/>
        <n v="1291.5705999999998"/>
        <n v="1863.6568000000002"/>
        <n v="9577.0368000000017"/>
        <n v="343.82780000000002"/>
        <n v="1109.1022000000003"/>
        <n v="1644.9934000000003"/>
        <n v="5937.9940000000006"/>
        <n v="276.59440000000001"/>
        <n v="39790.310400000002"/>
        <n v="823.6704000000002"/>
        <n v="8316.4392000000007"/>
        <n v="4590.867400000001"/>
        <n v="12009.094400000002"/>
        <n v="1415.9636"/>
        <n v="4886.7588000000014"/>
        <n v="23161.464"/>
        <n v="1989.5546000000004"/>
        <n v="53952.320000000022"/>
        <n v="14259.865200000004"/>
        <n v="3375.4349999999995"/>
        <n v="8349.7895999999982"/>
        <n v="2865.2873999999993"/>
        <n v="1719.9217999999996"/>
        <n v="431.38739999999996"/>
        <n v="13174.113600000001"/>
        <n v="3581.5668000000005"/>
        <n v="923.76859999999988"/>
        <n v="6302.6820000000007"/>
        <n v="1562.3568000000005"/>
        <n v="18925.536"/>
        <n v="14237.175000000003"/>
        <n v="1272.7111999999997"/>
        <n v="2040.6380000000004"/>
        <n v="1045.9841999999999"/>
        <n v="1378.9482000000003"/>
        <n v="2296.683"/>
        <n v="3040.9260000000013"/>
        <n v="703.15920000000006"/>
        <n v="4894.0047999999997"/>
        <n v="2977.1964000000007"/>
        <n v="25752.2238"/>
        <n v="1105.952"/>
        <n v="21139.567199999998"/>
        <n v="3231.0981999999995"/>
        <n v="481.73740000000009"/>
        <n v="2734.7688000000007"/>
        <n v="17977.640400000004"/>
        <n v="2007.9541999999997"/>
        <n v="792.44440000000009"/>
        <n v="932.1400000000001"/>
        <n v="13445.416799999999"/>
        <n v="2878.2564000000011"/>
        <n v="2786.9390000000003"/>
        <n v="1256.7511999999999"/>
        <n v="86567.935999999987"/>
        <n v="8131.9240000000009"/>
        <n v="3471.4782000000014"/>
        <n v="15958.656000000006"/>
        <n v="1551.2892000000002"/>
        <n v="24001.610399999998"/>
        <n v="1865.2110000000002"/>
        <n v="1766.2013999999999"/>
        <n v="410.57100000000014"/>
        <n v="3566.1545999999998"/>
        <n v="5486.9719999999998"/>
        <n v="1663.0472"/>
        <n v="5954.9688000000006"/>
        <n v="67417.756800000003"/>
        <n v="38633.630400000002"/>
        <n v="5679.8394000000008"/>
        <n v="2591.7216000000003"/>
        <n v="129.39000000000001"/>
        <n v="2445.1840000000002"/>
        <n v="474.69600000000003"/>
        <n v="3138.7695999999996"/>
        <n v="5201.0240000000013"/>
        <n v="21228.880000000005"/>
        <n v="16130.794799999996"/>
        <n v="6550.491"/>
        <n v="660.30320000000006"/>
        <n v="1767.2964000000002"/>
        <n v="2314.2312000000002"/>
        <n v="565.38679999999999"/>
        <n v="13751.321599999999"/>
        <n v="17612.899200000003"/>
        <n v="4773.2180000000008"/>
        <n v="9581.1335999999992"/>
        <n v="2009.5844000000002"/>
        <n v="1879.7688000000003"/>
        <n v="1296.6816000000001"/>
        <n v="1705.8582000000001"/>
        <n v="19108.904199999997"/>
        <n v="25166.944000000003"/>
        <n v="25283.341800000002"/>
        <n v="5963.0853999999999"/>
        <n v="26685.776000000005"/>
        <n v="2162.0304000000006"/>
        <n v="5072.6016"/>
        <n v="986.6880000000001"/>
        <n v="41473.792799999996"/>
        <n v="728.93880000000013"/>
        <n v="1182.7614000000003"/>
        <n v="5877.872400000002"/>
        <n v="631.40039999999999"/>
        <n v="960.40820000000008"/>
        <n v="698.7478000000001"/>
        <n v="13821.713400000004"/>
        <n v="2155.2574000000004"/>
        <n v="3089.2464000000009"/>
        <n v="510.61759999999992"/>
        <n v="356.89679999999998"/>
        <n v="15197.765599999999"/>
        <n v="452.14679999999998"/>
        <n v="365.96280000000002"/>
        <n v="886.96559999999977"/>
        <n v="954.98180000000002"/>
        <n v="10814.835200000001"/>
        <n v="3468.7197999999989"/>
        <n v="10804.86"/>
        <n v="6953.6884000000009"/>
        <n v="1599.7734000000005"/>
        <n v="1667.7575999999995"/>
        <n v="1060.5914"/>
        <n v="291.95400000000001"/>
        <n v="2512.2396000000008"/>
        <n v="5243.3919999999998"/>
        <n v="3744.9503999999997"/>
        <n v="21653.5818"/>
        <n v="8759.3344000000034"/>
        <n v="972.2016000000001"/>
        <n v="20044.547800000004"/>
        <n v="1608.4450000000002"/>
        <n v="167.49259999999998"/>
        <n v="56.677000000000007"/>
        <n v="1231.4811999999999"/>
        <n v="38048.641800000012"/>
        <n v="428.14980000000003"/>
        <n v="343.18940000000009"/>
        <n v="411.36479999999995"/>
        <n v="15227.515800000005"/>
        <n v="35768.217600000004"/>
        <n v="1082.7872"/>
        <n v="16775.784"/>
        <n v="802.32000000000016"/>
        <n v="11117.4264"/>
        <n v="3756.4960000000001"/>
        <n v="971.38080000000014"/>
        <n v="4562.4813999999997"/>
        <n v="793.40960000000018"/>
        <n v="3448.2456000000002"/>
        <n v="2823.5016000000005"/>
        <n v="3311.1953999999987"/>
        <n v="15186.737999999998"/>
        <n v="3764.2914000000001"/>
        <n v="17874.060000000001"/>
        <n v="1150.4386000000002"/>
        <n v="874.40660000000003"/>
        <n v="666.9190000000001"/>
        <n v="12462.9208"/>
        <n v="835.05379999999991"/>
        <n v="5982.5414000000001"/>
        <n v="1939.5237999999999"/>
        <n v="74793.766400000022"/>
        <n v="2698.9848000000002"/>
        <n v="36481.6584"/>
        <n v="1333.0513999999998"/>
        <n v="1015.3410000000001"/>
        <n v="3853.4682000000012"/>
        <n v="11106.352800000001"/>
        <n v="1069.0823999999998"/>
        <n v="1428.6119999999992"/>
        <n v="2341.4877999999999"/>
        <n v="1413.8128000000002"/>
        <n v="1337.1744000000003"/>
        <n v="3316.7007999999996"/>
        <n v="637.55640000000017"/>
        <n v="1166.2123999999999"/>
        <n v="1377.6696000000002"/>
        <n v="414.65220000000011"/>
        <n v="40012.934400000013"/>
        <n v="17460.027200000004"/>
        <n v="25156.959999999992"/>
        <n v="2674.8"/>
        <n v="23146.095999999998"/>
        <n v="68115.212399999989"/>
        <n v="1322.3467999999998"/>
        <n v="2525.7887999999994"/>
        <n v="5943.386199999999"/>
        <n v="10381.4208"/>
        <n v="5112.9984000000004"/>
        <n v="9895.4080000000031"/>
        <n v="14489.533000000003"/>
        <n v="44654.886399999988"/>
        <n v="35917.104000000007"/>
        <n v="182.38100000000003"/>
        <n v="453.71519999999998"/>
        <n v="1657.7576000000004"/>
        <n v="4156.0714000000016"/>
        <n v="16588.531200000005"/>
        <n v="12714.063999999998"/>
        <n v="1261.1736000000001"/>
        <n v="6004.0871999999981"/>
        <n v="14692.358"/>
        <n v="1150.4119999999998"/>
        <n v="2501.4656000000004"/>
        <n v="5741.1844000000001"/>
        <n v="20998.04"/>
        <n v="9791.8344000000016"/>
        <n v="225.61740000000003"/>
        <n v="3503.6037999999999"/>
        <n v="770.55640000000017"/>
        <n v="1355.3270000000002"/>
        <n v="1640.5739999999996"/>
        <n v="1321.3224"/>
        <n v="5016.4488000000001"/>
        <n v="1870.5280000000002"/>
        <n v="27927.859199999999"/>
        <n v="19748.044800000003"/>
        <n v="5137.1477999999997"/>
        <n v="861.88180000000011"/>
        <n v="2535.2498000000005"/>
        <n v="1117.2311999999999"/>
        <n v="4173.105599999999"/>
        <n v="715.00800000000004"/>
        <n v="637.42720000000008"/>
        <n v="3725.0145999999995"/>
        <n v="2107.2253999999998"/>
        <n v="5221.8916000000008"/>
        <n v="4893.3816000000006"/>
        <n v="1760.2703999999999"/>
        <n v="4583.1816000000008"/>
        <n v="3679.5776000000014"/>
        <n v="1631.7959999999998"/>
        <n v="548.45780000000002"/>
        <n v="8984.340000000002"/>
        <n v="4664.0160000000005"/>
        <n v="4815.2954000000009"/>
        <n v="85073.184000000037"/>
        <n v="42500.8704"/>
        <n v="20061.8226"/>
        <n v="1451.1402000000003"/>
        <n v="826.93439999999987"/>
        <n v="8329.6797999999999"/>
        <n v="2787.8054000000002"/>
        <n v="3470.8364000000001"/>
        <n v="650.4194"/>
        <n v="1793.1668"/>
        <n v="7899.9188000000013"/>
        <n v="3473.2342000000008"/>
        <n v="1982.46"/>
        <n v="1555.7048000000004"/>
        <n v="12149.698199999999"/>
        <n v="65617.487400000013"/>
        <n v="5002.884"/>
        <n v="4980.9412000000002"/>
        <n v="15089.780999999999"/>
        <n v="1176.6509999999998"/>
        <n v="4625.4550000000008"/>
        <n v="467.28599999999994"/>
        <n v="773.95360000000005"/>
        <n v="1779.1272000000004"/>
        <n v="3468.4614000000001"/>
        <n v="2290.1840000000002"/>
        <n v="1993.6000000000004"/>
        <n v="4327.8600000000006"/>
        <n v="654.4255999999998"/>
        <n v="6424.6032000000014"/>
        <n v="14488.5792"/>
        <n v="635.77800000000002"/>
        <n v="903.61720000000037"/>
        <n v="4577.6927999999989"/>
        <n v="8508.7396000000008"/>
        <n v="14657.407199999998"/>
        <n v="9198.5280000000021"/>
        <n v="1943.4986000000004"/>
        <n v="26150.942600000009"/>
        <n v="3359.0435999999991"/>
        <n v="42046.171200000012"/>
        <n v="368.27320000000009"/>
        <n v="194.17680000000001"/>
        <n v="476.64539999999988"/>
        <n v="16881.818400000004"/>
        <n v="518.33900000000006"/>
        <n v="5180.0764000000008"/>
        <n v="3953.0610000000015"/>
        <n v="7847.0568000000021"/>
        <n v="20841.715600000003"/>
        <n v="1620.8444"/>
        <n v="5219.5622000000003"/>
        <n v="8464.0925999999999"/>
        <n v="16871.194399999997"/>
        <n v="51479.244000000006"/>
        <n v="1580.0904000000005"/>
        <n v="1362.7142000000003"/>
        <n v="13358.782199999998"/>
        <n v="1090.1402000000003"/>
        <n v="1106.0014000000003"/>
        <n v="21773.468000000001"/>
        <n v="24573.783000000003"/>
        <n v="94544.656000000075"/>
        <n v="1430.9622000000004"/>
        <n v="24854.595400000006"/>
        <n v="16833.8518"/>
        <n v="2403.6912000000002"/>
        <n v="401.12040000000002"/>
        <n v="962.37659999999983"/>
        <n v="1063.9468000000004"/>
        <n v="1323.6624000000002"/>
        <n v="6917.9868000000024"/>
        <n v="9428.9471999999987"/>
        <n v="461.53659999999991"/>
        <n v="6570.4318000000003"/>
        <n v="5596.8528000000006"/>
        <n v="20656.832000000009"/>
        <n v="3994.2400000000007"/>
        <n v="21144.473000000005"/>
        <n v="19154.386400000003"/>
        <n v="596.31840000000011"/>
        <n v="793.37160000000017"/>
        <n v="1563.7721999999999"/>
        <n v="2715.0156000000006"/>
        <n v="1598.6334000000002"/>
        <n v="1375.9002"/>
        <n v="18600.128000000004"/>
        <n v="1005.3247999999999"/>
        <n v="5753.884"/>
        <n v="25760.448000000004"/>
        <n v="19035.658199999991"/>
        <n v="2724.249600000001"/>
        <n v="126.87060000000002"/>
        <n v="84.610799999999983"/>
        <n v="15633.652200000004"/>
        <n v="5636.2397999999994"/>
        <n v="1437.3994000000002"/>
        <n v="194.21800000000002"/>
        <n v="44619.174400000004"/>
        <n v="101.69560000000001"/>
        <n v="6364.0310000000009"/>
        <n v="2045.8667999999998"/>
        <n v="17178.342400000001"/>
        <n v="762.08620000000019"/>
        <n v="56061.008000000002"/>
        <n v="2174.8439999999991"/>
        <n v="1761.0948000000003"/>
        <n v="1027.7556"/>
        <n v="17124.224000000002"/>
        <n v="10483.084800000001"/>
        <n v="2558.5286000000006"/>
        <n v="21402.351999999992"/>
        <n v="1246.4418000000003"/>
        <n v="1362.4254000000001"/>
        <n v="5862.489599999999"/>
        <n v="7970.6879999999983"/>
        <n v="768.51960000000008"/>
        <n v="9012.4751999999989"/>
        <n v="17414.210600000002"/>
        <n v="130.30199999999999"/>
        <n v="1284.9586000000002"/>
        <n v="6707.268"/>
        <n v="2220.54"/>
        <n v="12876.554599999999"/>
        <n v="999.33540000000016"/>
        <n v="1528.5240000000003"/>
        <n v="1965.1217999999999"/>
        <n v="4801.4938000000011"/>
        <n v="392.40700000000004"/>
        <n v="22088.024400000002"/>
        <n v="14004.512400000003"/>
        <n v="1345.4964000000004"/>
        <n v="5168.7714000000005"/>
        <n v="3357.4524000000019"/>
        <n v="1931.3272000000002"/>
        <n v="1219.7620000000002"/>
        <n v="673.28779999999983"/>
        <n v="899.93520000000012"/>
        <n v="1188.7388000000001"/>
        <n v="3927.1441999999997"/>
        <n v="41720.070600000006"/>
        <n v="791.69579999999996"/>
        <n v="5468.8160000000025"/>
        <n v="202.66920000000005"/>
        <n v="14210.6358"/>
        <n v="4149.7710000000006"/>
        <n v="12885.1296"/>
        <n v="33283.773000000016"/>
        <n v="9451.6754000000001"/>
        <n v="3490.9802"/>
        <n v="7335.4680000000008"/>
        <n v="3851.0872000000008"/>
        <n v="5228.2034000000003"/>
        <n v="834.08480000000031"/>
        <n v="54971.890199999994"/>
        <n v="1679.5830000000005"/>
        <n v="2045.1638000000003"/>
        <n v="725.93280000000004"/>
        <n v="2799.6006000000007"/>
        <n v="1258.0774000000004"/>
        <n v="1783.8073999999997"/>
        <n v="14327.0298"/>
        <n v="18334.361599999997"/>
        <n v="6698.0471999999991"/>
        <n v="4575.3026000000009"/>
        <n v="14491.432999999997"/>
        <n v="3528.113800000001"/>
        <n v="18995.983200000002"/>
        <n v="26450.990600000005"/>
        <n v="3418.7952000000005"/>
        <n v="6559.6895999999997"/>
        <n v="727.7152000000001"/>
        <n v="4422.8832000000002"/>
        <n v="2203.7719999999995"/>
        <n v="47012.680800000002"/>
        <n v="11738.425199999998"/>
        <n v="28135.159799999994"/>
        <n v="37445.616000000009"/>
        <n v="18228.189599999998"/>
        <n v="1878.8757999999998"/>
        <n v="11310.1338"/>
        <n v="8798.9303999999993"/>
        <n v="22936.4352"/>
        <n v="22635.581599999998"/>
        <n v="3698.0612000000001"/>
        <n v="7361.5310000000009"/>
        <n v="1096.4254000000001"/>
        <n v="3096.2932000000001"/>
        <n v="4745.6642000000002"/>
        <n v="1038.5855999999999"/>
        <n v="13263.202800000003"/>
        <n v="2910.2034000000003"/>
        <n v="7881.2999999999993"/>
        <n v="1701.2016000000003"/>
        <n v="2964.0486000000001"/>
        <n v="1316.7874000000002"/>
        <n v="2087.2064000000005"/>
        <n v="928.45780000000013"/>
        <n v="3940.5316000000003"/>
        <n v="531.15260000000001"/>
        <n v="6214.8959999999988"/>
        <n v="806.1433999999997"/>
        <n v="6120.4998000000032"/>
        <n v="5194.0186000000012"/>
        <n v="6100.5672000000013"/>
        <n v="1598.7132000000006"/>
        <n v="23993.337600000006"/>
        <n v="458.45939999999996"/>
        <n v="10075.712"/>
        <n v="4051.9943999999996"/>
        <n v="615.69880000000012"/>
        <n v="1920.9151999999999"/>
        <n v="1401.0372000000002"/>
        <n v="31029.148800000003"/>
        <n v="1573.4888000000001"/>
        <n v="2003.2392000000009"/>
        <n v="2655.1926000000003"/>
        <n v="12543.180600000003"/>
        <n v="1899.0347999999999"/>
        <n v="44380.48000000001"/>
        <n v="4865.8163999999997"/>
        <n v="1311.3685999999998"/>
        <n v="590.91140000000007"/>
        <n v="11220.220799999999"/>
        <n v="3082.1040000000003"/>
        <n v="129.48120000000003"/>
        <n v="437.14440000000013"/>
        <n v="300.92579999999998"/>
        <n v="207.63580000000007"/>
        <n v="3513.624600000001"/>
        <n v="18154.3138"/>
        <n v="460.79280000000006"/>
        <n v="3457.5551999999998"/>
        <n v="7980.9424000000017"/>
        <n v="2141.0135999999998"/>
        <n v="1038.4602"/>
        <n v="32673.866399999999"/>
        <n v="666.5465999999999"/>
        <n v="4762.3804000000009"/>
        <n v="1100.1874000000003"/>
        <n v="19082.099200000004"/>
        <n v="914.29899999999998"/>
        <n v="14211.670199999997"/>
        <n v="8897.3064000000013"/>
        <n v="17479.759999999995"/>
        <n v="43361.596800000014"/>
        <n v="12794.400600000001"/>
        <n v="1478.9068000000002"/>
        <n v="24930.656200000005"/>
        <n v="15179.267200000006"/>
        <n v="9547.0128000000004"/>
        <n v="4597.6959999999999"/>
        <n v="2603.5776000000005"/>
        <n v="3082.4093999999996"/>
        <n v="21535.948800000006"/>
        <n v="1555.9328"/>
        <n v="20947.435400000002"/>
        <n v="531.50400000000002"/>
        <n v="8076.7440000000006"/>
        <n v="800.43579999999997"/>
        <n v="24428.949800000002"/>
        <n v="1502.1936000000001"/>
        <n v="732.9516000000001"/>
        <n v="26269.324800000002"/>
        <n v="154.65620000000004"/>
        <n v="11491.5036"/>
        <n v="366.63120000000004"/>
        <n v="26040.324600000007"/>
        <n v="580.8642000000001"/>
        <n v="5966.3230000000003"/>
        <n v="663.05820000000017"/>
        <n v="5260.0360000000019"/>
        <n v="1029.9443999999999"/>
        <n v="1753.3048000000003"/>
        <n v="580.78720000000021"/>
        <n v="8647.1659999999993"/>
        <n v="2006.0428000000006"/>
        <n v="3206.3488000000007"/>
        <n v="1199.4281999999998"/>
        <n v="10786.341800000002"/>
        <n v="2348.5406000000003"/>
        <n v="49075.137600000002"/>
        <n v="1490.3714000000004"/>
        <n v="1933.0334000000007"/>
        <n v="11256.844799999999"/>
        <n v="2555.3632000000002"/>
        <n v="82843.353600000002"/>
        <n v="390.6665999999999"/>
        <n v="5591.8439999999991"/>
        <n v="1504.3031999999998"/>
        <n v="25297.154800000004"/>
        <n v="873.13740000000007"/>
        <n v="1981.0152000000003"/>
        <n v="3293.2433999999994"/>
        <n v="1339.6680000000001"/>
        <n v="1391.3092000000001"/>
        <n v="3064.4064000000017"/>
        <n v="1549.0509999999999"/>
        <n v="2149.5527999999995"/>
        <n v="2279.2919999999995"/>
        <n v="2960.9790000000003"/>
        <n v="624.52240000000006"/>
        <n v="21976.749000000003"/>
        <n v="6886.254600000002"/>
        <n v="532.88640000000009"/>
        <n v="4013.472600000001"/>
        <n v="7155.8636000000006"/>
        <n v="887.51659999999993"/>
        <n v="5389.7793999999994"/>
        <n v="1412.2224000000001"/>
        <n v="2673.6534000000001"/>
        <n v="734.89680000000021"/>
        <n v="21635.851000000002"/>
        <n v="1343.8510000000001"/>
        <n v="2506.4319999999998"/>
        <n v="13654.106800000005"/>
        <n v="1462.1488000000004"/>
        <n v="41437.540800000002"/>
        <n v="2767.2777999999998"/>
        <n v="9842.9537999999993"/>
        <n v="2183.2368000000001"/>
        <n v="5607.2232000000022"/>
        <n v="2971.0072"/>
        <n v="8847.2321999999986"/>
        <n v="1031.8254000000002"/>
        <n v="6944.7744000000021"/>
        <n v="4705.4808000000003"/>
        <n v="1150.5336"/>
        <n v="12087.043800000003"/>
        <n v="1509.3288000000002"/>
        <n v="19991.846399999995"/>
        <n v="2540.3544000000002"/>
        <n v="52823.15820000002"/>
        <n v="1196.2665999999999"/>
        <n v="563.62739999999997"/>
        <n v="241.66080000000005"/>
        <n v="442.67340000000002"/>
        <n v="3068.5608000000002"/>
        <n v="38497.449600000007"/>
        <n v="14909.938400000003"/>
        <n v="35571.139199999998"/>
        <n v="16353.590399999997"/>
        <n v="3904.4962000000005"/>
        <n v="2454.7824000000001"/>
        <n v="3481.0280000000012"/>
        <n v="2239.9127999999996"/>
        <n v="1518.2784000000001"/>
        <n v="7571.0447999999997"/>
        <n v="12487.18"/>
        <n v="10543.8714"/>
        <n v="1348.6846"/>
        <n v="1850.7595999999999"/>
        <n v="3969.1455999999998"/>
        <n v="24693.076399999998"/>
        <n v="785.21299999999997"/>
        <n v="2032.7682000000004"/>
        <n v="6084.467200000001"/>
        <n v="1104.2078000000001"/>
        <n v="24141.96"/>
        <n v="622.51980000000003"/>
        <n v="90774.399999999994"/>
        <n v="1979.6327999999999"/>
        <n v="754.47860000000014"/>
        <n v="1608.9580000000005"/>
        <n v="883.17319999999972"/>
        <n v="11753.8272"/>
        <n v="628.54660000000001"/>
        <n v="1463.1406000000002"/>
        <n v="10329.433600000002"/>
        <n v="339.35140000000001"/>
        <n v="1948.7274000000002"/>
        <n v="2350.2240000000002"/>
        <n v="1683.0360000000005"/>
        <n v="353.52719999999999"/>
        <n v="594.15840000000014"/>
        <n v="3504.5670000000009"/>
        <n v="607.202"/>
        <n v="626.12220000000002"/>
        <n v="12865.2768"/>
        <n v="822.98119999999994"/>
        <n v="5656.4496000000017"/>
        <n v="20831.767200000002"/>
        <n v="1543.1990000000001"/>
        <n v="4883.0569999999998"/>
        <n v="32949.748800000008"/>
        <n v="6443.5320000000011"/>
        <n v="1206.5076000000001"/>
        <n v="3014.9639999999999"/>
        <n v="3954.0709999999999"/>
        <n v="17612.7264"/>
        <n v="2818.2547999999997"/>
        <n v="1633.4641999999999"/>
        <n v="3885.6710000000003"/>
        <n v="4330.1113999999998"/>
        <n v="1093.8566000000003"/>
        <n v="1206.7200000000003"/>
        <n v="12349.260800000004"/>
        <n v="56760.012000000002"/>
        <n v="1538.8935999999999"/>
        <n v="2597.2565999999997"/>
        <n v="677.54379999999992"/>
        <n v="3611.4399999999996"/>
        <n v="4765.1696000000011"/>
        <n v="41148.626400000008"/>
        <n v="3827.8729999999996"/>
        <n v="408.7242"/>
        <n v="21943.968000000001"/>
        <n v="3432.0347999999994"/>
        <n v="16886.997599999995"/>
        <n v="4648.1258000000007"/>
        <n v="879.87099999999987"/>
        <n v="5292.8855999999996"/>
        <n v="346.91760000000011"/>
        <n v="10058.558399999998"/>
        <n v="1402.0704000000001"/>
        <n v="279.45579999999995"/>
        <n v="18039.553800000002"/>
        <n v="739.02240000000029"/>
        <n v="7187.2820000000029"/>
        <n v="43478.762400000007"/>
        <n v="6431.6304"/>
        <n v="9380.858400000001"/>
        <n v="7908.2522000000008"/>
        <n v="3431.3468000000003"/>
        <n v="308.33200000000005"/>
        <n v="34167.89880000001"/>
        <n v="1505.4079999999999"/>
        <n v="3571.0880000000006"/>
        <n v="741.74720000000002"/>
        <n v="738.41599999999994"/>
        <n v="2491.7549999999997"/>
        <n v="3727.4314000000004"/>
        <n v="1053.6146000000001"/>
        <n v="3675.0744000000004"/>
        <n v="7877.9320000000007"/>
        <n v="10142.507799999999"/>
        <n v="6367.9535999999989"/>
        <n v="251.87160000000006"/>
        <n v="1494.4982"/>
        <n v="9812.4017999999996"/>
        <n v="80434.752000000008"/>
        <n v="677.32339999999999"/>
        <n v="184.38480000000004"/>
        <n v="15849.696"/>
        <n v="645.67020000000002"/>
        <n v="6630.1703999999991"/>
        <n v="48839.292000000001"/>
        <n v="1924.2364000000002"/>
        <n v="2395.2121999999999"/>
        <n v="4602.5868000000009"/>
        <n v="1361.6426000000001"/>
        <n v="1015.2359999999999"/>
        <n v="2355.4079999999999"/>
        <n v="1233.4230000000002"/>
        <n v="2619.4895999999999"/>
        <n v="15938.495999999999"/>
        <n v="7080.3359999999975"/>
        <n v="764.82979999999998"/>
        <n v="2181.7901999999995"/>
        <n v="15132.960400000004"/>
        <n v="1357.3334"/>
        <n v="20754.859000000004"/>
        <n v="4040.8820000000005"/>
        <n v="2283.9192000000003"/>
        <n v="1176.8485999999998"/>
        <n v="1344.9567999999999"/>
        <n v="2530.5834"/>
        <n v="1227.0656000000004"/>
        <n v="3661.5424000000003"/>
        <n v="17445.952800000003"/>
        <n v="21892.616999999998"/>
        <n v="1415.7698"/>
        <n v="39152.988000000012"/>
        <n v="20131.176399999997"/>
        <n v="2181.3101999999999"/>
        <n v="5734.3558000000012"/>
        <n v="1782.8608000000004"/>
        <n v="1694.6927999999994"/>
        <n v="220.54820000000001"/>
        <n v="12733.047599999998"/>
        <n v="822.04260000000022"/>
        <n v="475.40160000000003"/>
        <n v="198.11680000000001"/>
        <n v="18404.832599999998"/>
        <n v="2650.543999999999"/>
        <n v="9905.3640000000014"/>
        <n v="1076.559"/>
        <n v="1486.4004"/>
        <n v="271.28580000000005"/>
        <n v="1541.6942000000004"/>
        <n v="15232.384799999996"/>
        <n v="6111.0764000000017"/>
        <n v="13655.737000000005"/>
        <n v="20563.449199999999"/>
        <n v="901.57280000000014"/>
        <n v="4956.7390000000005"/>
        <n v="384.2826"/>
        <n v="6522.9101999999984"/>
        <n v="12172.5216"/>
        <n v="60013.005600000019"/>
        <n v="1434.7393999999999"/>
        <n v="6748.4807999999994"/>
        <n v="725.25660000000016"/>
        <n v="2997.8496000000005"/>
        <n v="12539.094600000004"/>
        <n v="1520.4712"/>
        <n v="22323.373599999999"/>
        <n v="1375.2238000000002"/>
        <n v="3552.848"/>
        <n v="13821.869199999997"/>
        <n v="2054.6369999999997"/>
        <n v="3915.1894000000002"/>
        <n v="2482.6121999999996"/>
        <n v="837.64440000000013"/>
        <n v="22160.866600000001"/>
        <n v="3754.9243999999999"/>
        <n v="1399.2322000000004"/>
        <n v="2314.6632"/>
        <n v="3405.8411999999998"/>
        <n v="16499.52"/>
        <n v="24105.934600000001"/>
        <n v="25682.125200000002"/>
        <n v="356.22"/>
        <n v="12274.786600000003"/>
        <n v="1503.4852000000001"/>
        <n v="1447.5340000000001"/>
        <n v="702.96199999999999"/>
        <n v="1625.7600000000007"/>
        <n v="8808.0552000000007"/>
        <n v="826.82300000000009"/>
        <n v="3471.4406000000008"/>
        <n v="3369.3150000000014"/>
        <n v="2629.4898000000003"/>
        <n v="9628.8696"/>
        <n v="1926.828"/>
        <n v="1479.7120000000004"/>
        <n v="1897.4198000000001"/>
        <n v="156.44980000000001"/>
        <n v="1666.62"/>
        <n v="246.36059999999998"/>
        <n v="24419.905800000008"/>
        <n v="580.9896"/>
        <n v="421.81899999999996"/>
        <n v="1164.1261999999999"/>
        <n v="51417.360000000015"/>
        <n v="1490.4474000000005"/>
        <n v="784.08819999999992"/>
        <n v="8604.0936000000002"/>
        <n v="86830.271999999997"/>
        <n v="1127.6500000000001"/>
        <n v="20346.879999999997"/>
        <n v="235.68480000000005"/>
        <n v="2399.2858000000006"/>
        <n v="3165.4835999999996"/>
        <n v="4528.3194000000003"/>
        <n v="1183.0692000000004"/>
        <n v="12731.880999999998"/>
        <n v="112.63200000000001"/>
        <n v="1058.3608000000002"/>
        <n v="4761.1453999999994"/>
        <n v="1137.9897999999998"/>
        <n v="899.71200000000022"/>
        <n v="4501.3888000000006"/>
        <n v="26016.064000000013"/>
        <n v="15539.0664"/>
        <n v="5378.4402000000009"/>
        <n v="20407.52"/>
        <n v="18251.704000000002"/>
        <n v="40503.526400000002"/>
        <n v="1896.4356000000002"/>
        <n v="3660.8640000000005"/>
        <n v="140.12120000000002"/>
        <n v="629.29140000000007"/>
        <n v="2022.8832000000002"/>
        <n v="28512.2284"/>
        <n v="908.3101999999999"/>
        <n v="5401.7351999999992"/>
        <n v="1041.7851999999998"/>
        <n v="15020.867999999999"/>
        <n v="1166.8175999999999"/>
        <n v="2696.0640000000003"/>
        <n v="11698.368000000006"/>
        <n v="5817.8190000000013"/>
        <n v="640.35320000000002"/>
        <n v="537.12620000000004"/>
        <n v="3296.8382000000001"/>
        <n v="752.0465999999999"/>
        <n v="5641.0278000000017"/>
        <n v="3090.1120000000001"/>
        <n v="286.30340000000007"/>
        <n v="970.48960000000011"/>
        <n v="461.33519999999999"/>
        <n v="6870.5568000000021"/>
        <n v="1885.6943999999999"/>
        <n v="957.35519999999997"/>
        <n v="320.1576"/>
        <n v="8360.8832000000002"/>
        <n v="21117.880600000004"/>
        <n v="1067.2565999999999"/>
        <n v="371.6400000000001"/>
        <n v="25196.698000000004"/>
        <n v="108274.46400000001"/>
        <n v="38800.058400000009"/>
        <n v="23029.269200000002"/>
        <n v="5494.42"/>
        <n v="4478.2088000000003"/>
        <n v="8811.4400000000023"/>
        <n v="1929.2295999999997"/>
        <n v="1584.3416000000002"/>
        <n v="617.02500000000009"/>
        <n v="942.38480000000004"/>
        <n v="10932.5232"/>
        <n v="62054.6682"/>
        <n v="2293.5209999999997"/>
        <n v="204.17759999999993"/>
        <n v="4172.2669999999989"/>
        <n v="1664.7116000000001"/>
        <n v="33545.296800000004"/>
        <n v="34799.264000000003"/>
        <n v="5227.1926000000003"/>
        <n v="2518.5601999999999"/>
        <n v="1149.6748"/>
        <n v="20893.167600000001"/>
        <n v="999.72299999999973"/>
        <n v="3948.8269999999993"/>
        <n v="1410.3144000000002"/>
        <n v="22238.808400000002"/>
        <n v="1674.8640000000005"/>
        <n v="109.8998"/>
        <n v="2057.8709999999996"/>
        <n v="1844.8012000000003"/>
        <n v="4853.7665999999999"/>
        <n v="27717.12000000001"/>
        <n v="3934.4768000000013"/>
        <n v="992.02039999999988"/>
        <n v="2359.5682000000006"/>
        <n v="51519.837600000013"/>
        <n v="8523.3959999999988"/>
        <n v="7291.5264000000006"/>
        <n v="1623.6069999999995"/>
        <n v="27228.744200000008"/>
        <n v="980.30879999999979"/>
        <n v="21925.141199999998"/>
        <n v="14862.767999999993"/>
        <n v="7267.6367999999984"/>
        <n v="2316.3768"/>
        <n v="14230.338800000001"/>
        <n v="1287.3602000000001"/>
        <n v="4274.2551999999996"/>
        <n v="995.58100000000013"/>
        <n v="2133.4644000000003"/>
        <n v="1076.4070000000004"/>
        <n v="3434.4514000000008"/>
        <n v="1770.3249999999998"/>
        <n v="1786.5720000000001"/>
        <n v="2153.4371999999994"/>
        <n v="107.89339999999999"/>
        <n v="1194.1120000000001"/>
        <n v="152.81700000000001"/>
        <n v="2068.0416"/>
        <n v="62771.110400000005"/>
        <n v="12467.476800000004"/>
        <n v="3642.2886000000008"/>
        <n v="23081.883999999998"/>
        <n v="3105.7775999999985"/>
        <n v="21837.65"/>
        <n v="18085.487400000005"/>
        <n v="712.61999999999989"/>
        <n v="605.92520000000013"/>
        <n v="5875.6351999999988"/>
        <n v="5786.2560000000012"/>
        <n v="21023.077200000007"/>
        <n v="3436.8287999999993"/>
        <n v="931.50720000000024"/>
        <n v="8951.0975999999991"/>
        <n v="135.49280000000002"/>
        <n v="625.11719999999968"/>
        <n v="669.72800000000029"/>
        <n v="2535.9192000000003"/>
        <n v="847.64700000000016"/>
        <n v="863.05980000000022"/>
        <n v="24127.552799999998"/>
        <n v="12342.745600000002"/>
        <n v="28017.399999999994"/>
        <n v="3442.9692000000014"/>
        <n v="5119.1760000000013"/>
        <n v="8448.7608000000018"/>
        <n v="833.49580000000014"/>
        <n v="3264.9984000000013"/>
        <n v="11029.939200000001"/>
        <n v="2614.6356000000005"/>
        <n v="254.66840000000002"/>
        <n v="4155.6648000000005"/>
        <n v="1250.6066000000003"/>
        <n v="11693.04"/>
        <n v="8168.7816000000003"/>
        <n v="3181.8881999999994"/>
        <n v="40982.126400000008"/>
        <n v="9352.3928000000033"/>
        <n v="2309.5224000000007"/>
        <n v="588.00440000000015"/>
        <n v="28354.2912"/>
        <n v="3070.1491999999998"/>
        <n v="1499.8258000000001"/>
        <n v="23679.825400000002"/>
        <n v="353.29360000000008"/>
        <n v="1093.6324"/>
        <n v="1179.9646000000002"/>
        <n v="585.92959999999994"/>
        <n v="5958.0010000000002"/>
        <n v="76157.504000000015"/>
        <n v="19349.185800000003"/>
        <n v="435.6167999999999"/>
        <n v="3740.4318000000012"/>
        <n v="17269.175999999996"/>
        <n v="20229.961200000002"/>
        <n v="24595.005000000005"/>
        <n v="2751.9906000000001"/>
        <n v="1616.7744000000002"/>
        <n v="3022.7669999999998"/>
        <n v="20478.948600000003"/>
        <n v="3384.2664000000004"/>
        <n v="2523.1392000000001"/>
        <n v="62910.320000000022"/>
        <n v="39547.103400000007"/>
        <n v="4743.5839999999989"/>
        <n v="8597.5631999999987"/>
        <n v="1241.7031999999999"/>
        <n v="2600.8991999999998"/>
        <n v="703.45980000000009"/>
        <n v="3667.8474000000006"/>
        <n v="47947.737600000008"/>
        <n v="979.4233999999999"/>
        <n v="323.21660000000008"/>
        <n v="3415.5882000000001"/>
        <n v="841.37700000000018"/>
        <n v="27177.840000000004"/>
        <n v="18404.300599999999"/>
        <n v="4860.0860000000011"/>
        <n v="16763.2716"/>
        <n v="1364.2379999999998"/>
        <n v="10858.454400000002"/>
        <n v="490.74720000000002"/>
        <n v="1320.1541999999999"/>
        <n v="9500.4737999999998"/>
        <n v="1544.5783999999999"/>
        <n v="3952.8550000000005"/>
        <n v="857.12419999999997"/>
        <n v="22548.364000000001"/>
        <n v="5120.4733999999999"/>
        <n v="534.96719999999993"/>
        <n v="675.9706000000001"/>
        <n v="2565.7220000000007"/>
        <n v="717.61860000000024"/>
        <n v="311.17680000000007"/>
        <n v="676.4494000000002"/>
        <n v="4697.4650000000001"/>
        <n v="344.06720000000007"/>
        <n v="1351.2024000000001"/>
        <n v="4226.7312000000002"/>
        <n v="1527.2207999999996"/>
        <n v="1257.3858000000002"/>
        <n v="1456.5362"/>
        <n v="2284.351200000001"/>
        <n v="1320.9560000000001"/>
        <n v="848.75760000000014"/>
        <n v="2690.2669999999998"/>
        <n v="355.40639999999996"/>
        <n v="88593.036800000002"/>
        <n v="171.13300000000004"/>
        <n v="1462.4127999999996"/>
        <n v="1343.6914000000002"/>
        <n v="1131.6780000000001"/>
        <n v="4822.6031999999996"/>
        <n v="2700.8512000000001"/>
        <n v="11140.588800000001"/>
        <n v="3931.7878000000001"/>
        <n v="1484.85"/>
        <n v="13365.993600000005"/>
        <n v="2809.3752000000004"/>
        <n v="3556.511199999999"/>
        <n v="3111.8975999999993"/>
        <n v="70.208799999999997"/>
      </sharedItems>
    </cacheField>
    <cacheField name="Profit Margin%" numFmtId="9">
      <sharedItems containsSemiMixedTypes="0" containsString="0" containsNumber="1" minValue="0.34782608695652162" maxValue="0.38775510204081642"/>
    </cacheField>
  </cacheFields>
  <extLst>
    <ext xmlns:x14="http://schemas.microsoft.com/office/spreadsheetml/2009/9/main" uri="{725AE2AE-9491-48be-B2B4-4EB974FC3084}">
      <x14:pivotCacheDefinition pivotCacheId="91729544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012.300913078703" backgroundQuery="1" createdVersion="7" refreshedVersion="7" minRefreshableVersion="3" recordCount="0" supportSubquery="1" supportAdvancedDrill="1" xr:uid="{53CBD07C-8572-46E9-8DCB-4F261F3A466B}">
  <cacheSource type="external" connectionId="1"/>
  <cacheFields count="8">
    <cacheField name="[Measures].[Sum of Total Cost]" caption="Sum of Total Cost" numFmtId="0" hierarchy="21" level="32767"/>
    <cacheField name="[Measures].[Sum of Net Sales]" caption="Sum of Net Sales" numFmtId="0" hierarchy="22" level="32767"/>
    <cacheField name="[Measures].[Sum of Profit]" caption="Sum of Profit" numFmtId="0" hierarchy="23" level="32767"/>
    <cacheField name="[Measures].[Count of order_id]" caption="Count of order_id" numFmtId="0" hierarchy="26" level="32767"/>
    <cacheField name="[Measures].[Average of Profit Margin%]" caption="Average of Profit Margin%" numFmtId="0" hierarchy="27" level="32767"/>
    <cacheField name="[SalesData].[category].[category]" caption="category" numFmtId="0" hierarchy="5" level="1">
      <sharedItems containsSemiMixedTypes="0" containsNonDate="0" containsString="0"/>
    </cacheField>
    <cacheField name="[SalesData].[state].[state]" caption="state" numFmtId="0" hierarchy="10" level="1">
      <sharedItems containsSemiMixedTypes="0" containsNonDate="0" containsString="0"/>
    </cacheField>
    <cacheField name="[SalesData].[Year].[Year]" caption="Year" numFmtId="0" hierarchy="3" level="1">
      <sharedItems containsSemiMixedTypes="0" containsNonDate="0" containsString="0"/>
    </cacheField>
  </cacheFields>
  <cacheHierarchies count="28">
    <cacheHierarchy uniqueName="[SalesData].[order_id]" caption="order_id" attribute="1" defaultMemberUniqueName="[SalesData].[order_id].[All]" allUniqueName="[SalesData].[order_id].[All]" dimensionUniqueName="[SalesData]" displayFolder="" count="2" memberValueDatatype="20" unbalanced="0"/>
    <cacheHierarchy uniqueName="[SalesData].[order_date]" caption="order_date" attribute="1" time="1" defaultMemberUniqueName="[SalesData].[order_date].[All]" allUniqueName="[SalesData].[order_date].[All]" dimensionUniqueName="[SalesData]" displayFolder="" count="2" memberValueDatatype="7" unbalanced="0"/>
    <cacheHierarchy uniqueName="[SalesData].[Month]" caption="Month" attribute="1" defaultMemberUniqueName="[SalesData].[Month].[All]" allUniqueName="[SalesData].[Month].[All]" dimensionUniqueName="[SalesData]" displayFolder="" count="2" memberValueDatatype="20" unbalanced="0"/>
    <cacheHierarchy uniqueName="[SalesData].[Year]" caption="Year" attribute="1" defaultMemberUniqueName="[SalesData].[Year].[All]" allUniqueName="[SalesData].[Year].[All]" dimensionUniqueName="[SalesData]" displayFolder="" count="2" memberValueDatatype="20" unbalanced="0">
      <fieldsUsage count="2">
        <fieldUsage x="-1"/>
        <fieldUsage x="7"/>
      </fieldsUsage>
    </cacheHierarchy>
    <cacheHierarchy uniqueName="[SalesData].[customer_id]" caption="customer_id" attribute="1" defaultMemberUniqueName="[SalesData].[customer_id].[All]" allUniqueName="[SalesData].[customer_id].[All]" dimensionUniqueName="[SalesData]" displayFolder="" count="2" memberValueDatatype="130" unbalanced="0"/>
    <cacheHierarchy uniqueName="[SalesData].[category]" caption="category" attribute="1" defaultMemberUniqueName="[SalesData].[category].[All]" allUniqueName="[SalesData].[category].[All]" dimensionUniqueName="[SalesData]" displayFolder="" count="2" memberValueDatatype="130" unbalanced="0">
      <fieldsUsage count="2">
        <fieldUsage x="-1"/>
        <fieldUsage x="5"/>
      </fieldsUsage>
    </cacheHierarchy>
    <cacheHierarchy uniqueName="[SalesData].[product_name]" caption="product_name" attribute="1" defaultMemberUniqueName="[SalesData].[product_name].[All]" allUniqueName="[SalesData].[product_name].[All]" dimensionUniqueName="[SalesData]" displayFolder="" count="2" memberValueDatatype="130" unbalanced="0"/>
    <cacheHierarchy uniqueName="[SalesData].[quantity]" caption="quantity" attribute="1" defaultMemberUniqueName="[SalesData].[quantity].[All]" allUniqueName="[SalesData].[quantity].[All]" dimensionUniqueName="[SalesData]" displayFolder="" count="2" memberValueDatatype="20" unbalanced="0"/>
    <cacheHierarchy uniqueName="[SalesData].[price]" caption="price" attribute="1" defaultMemberUniqueName="[SalesData].[price].[All]" allUniqueName="[SalesData].[price].[All]" dimensionUniqueName="[SalesData]" displayFolder="" count="2" memberValueDatatype="5" unbalanced="0"/>
    <cacheHierarchy uniqueName="[SalesData].[city]" caption="city" attribute="1" defaultMemberUniqueName="[SalesData].[city].[All]" allUniqueName="[SalesData].[city].[All]" dimensionUniqueName="[SalesData]" displayFolder="" count="2" memberValueDatatype="130" unbalanced="0"/>
    <cacheHierarchy uniqueName="[SalesData].[state]" caption="state" attribute="1" defaultMemberUniqueName="[SalesData].[state].[All]" allUniqueName="[SalesData].[state].[All]" dimensionUniqueName="[SalesData]" displayFolder="" count="2" memberValueDatatype="130" unbalanced="0">
      <fieldsUsage count="2">
        <fieldUsage x="-1"/>
        <fieldUsage x="6"/>
      </fieldsUsage>
    </cacheHierarchy>
    <cacheHierarchy uniqueName="[SalesData].[Total Sales]" caption="Total Sales" attribute="1" defaultMemberUniqueName="[SalesData].[Total Sales].[All]" allUniqueName="[SalesData].[Total Sales].[All]" dimensionUniqueName="[SalesData]" displayFolder="" count="2" memberValueDatatype="5" unbalanced="0"/>
    <cacheHierarchy uniqueName="[SalesData].[Discount %]" caption="Discount %" attribute="1" defaultMemberUniqueName="[SalesData].[Discount %].[All]" allUniqueName="[SalesData].[Discount %].[All]" dimensionUniqueName="[SalesData]" displayFolder="" count="2" memberValueDatatype="5" unbalanced="0"/>
    <cacheHierarchy uniqueName="[SalesData].[Discount Amount]" caption="Discount Amount" attribute="1" defaultMemberUniqueName="[SalesData].[Discount Amount].[All]" allUniqueName="[SalesData].[Discount Amount].[All]" dimensionUniqueName="[SalesData]" displayFolder="" count="2" memberValueDatatype="5" unbalanced="0"/>
    <cacheHierarchy uniqueName="[SalesData].[Net Sales]" caption="Net Sales" attribute="1" defaultMemberUniqueName="[SalesData].[Net Sales].[All]" allUniqueName="[SalesData].[Net Sales].[All]" dimensionUniqueName="[SalesData]" displayFolder="" count="2" memberValueDatatype="5" unbalanced="0"/>
    <cacheHierarchy uniqueName="[SalesData].[Cost Price (Assumed)60%]" caption="Cost Price (Assumed)60%" attribute="1" defaultMemberUniqueName="[SalesData].[Cost Price (Assumed)60%].[All]" allUniqueName="[SalesData].[Cost Price (Assumed)60%].[All]" dimensionUniqueName="[SalesData]" displayFolder="" count="2" memberValueDatatype="5" unbalanced="0"/>
    <cacheHierarchy uniqueName="[SalesData].[Total Cost]" caption="Total Cost" attribute="1" defaultMemberUniqueName="[SalesData].[Total Cost].[All]" allUniqueName="[SalesData].[Total Cost].[All]" dimensionUniqueName="[SalesData]" displayFolder="" count="2" memberValueDatatype="5" unbalanced="0"/>
    <cacheHierarchy uniqueName="[SalesData].[Profit]" caption="Profit" attribute="1" defaultMemberUniqueName="[SalesData].[Profit].[All]" allUniqueName="[SalesData].[Profit].[All]" dimensionUniqueName="[SalesData]" displayFolder="" count="2" memberValueDatatype="5" unbalanced="0"/>
    <cacheHierarchy uniqueName="[SalesData].[Profit Margin%]" caption="Profit Margin%" attribute="1" defaultMemberUniqueName="[SalesData].[Profit Margin%].[All]" allUniqueName="[SalesData].[Profit Margin%].[All]" dimensionUniqueName="[SalesData]" displayFolder="" count="2" memberValueDatatype="5" unbalanced="0"/>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Measures].[Sum of Total Cost]" caption="Sum of Total Cost" measure="1" displayFolder="" measureGroup="SalesData"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Net Sales]" caption="Sum of Net Sales" measure="1" displayFolder="" measureGroup="SalesData"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Profit]" caption="Sum of Profit" measure="1" displayFolder="" measureGroup="SalesData" count="0" oneField="1" hidden="1">
      <fieldsUsage count="1">
        <fieldUsage x="2"/>
      </fieldsUsage>
      <extLst>
        <ext xmlns:x15="http://schemas.microsoft.com/office/spreadsheetml/2010/11/main" uri="{B97F6D7D-B522-45F9-BDA1-12C45D357490}">
          <x15:cacheHierarchy aggregatedColumn="17"/>
        </ext>
      </extLst>
    </cacheHierarchy>
    <cacheHierarchy uniqueName="[Measures].[Sum of Profit Margin%]" caption="Sum of Profit Margin%" measure="1" displayFolder="" measureGroup="SalesData"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SalesData"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SalesData" count="0" oneField="1" hidden="1">
      <fieldsUsage count="1">
        <fieldUsage x="3"/>
      </fieldsUsage>
      <extLst>
        <ext xmlns:x15="http://schemas.microsoft.com/office/spreadsheetml/2010/11/main" uri="{B97F6D7D-B522-45F9-BDA1-12C45D357490}">
          <x15:cacheHierarchy aggregatedColumn="0"/>
        </ext>
      </extLst>
    </cacheHierarchy>
    <cacheHierarchy uniqueName="[Measures].[Average of Profit Margin%]" caption="Average of Profit Margin%" measure="1" displayFolder="" measureGroup="SalesData" count="0" oneField="1" hidden="1">
      <fieldsUsage count="1">
        <fieldUsage x="4"/>
      </fieldsUsage>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n v="100000"/>
    <d v="2024-10-16T00:00:00"/>
    <x v="0"/>
    <x v="0"/>
    <s v="C9935"/>
    <x v="0"/>
    <x v="0"/>
    <n v="1"/>
    <n v="9739.6299999999992"/>
    <s v="Delhi"/>
    <x v="0"/>
    <n v="9739.6299999999992"/>
    <x v="0"/>
    <n v="194.79259999999999"/>
    <x v="0"/>
    <n v="5843.7779999999993"/>
    <n v="5843.7779999999993"/>
    <x v="0"/>
    <n v="0.38775510204081631"/>
  </r>
  <r>
    <n v="100001"/>
    <d v="2024-08-27T00:00:00"/>
    <x v="1"/>
    <x v="0"/>
    <s v="C4257"/>
    <x v="1"/>
    <x v="1"/>
    <n v="1"/>
    <n v="1356.04"/>
    <s v="Indore"/>
    <x v="1"/>
    <n v="1356.04"/>
    <x v="0"/>
    <n v="27.120799999999999"/>
    <x v="1"/>
    <n v="813.62399999999991"/>
    <n v="813.62399999999991"/>
    <x v="1"/>
    <n v="0.38775510204081642"/>
  </r>
  <r>
    <n v="100002"/>
    <d v="2024-10-27T00:00:00"/>
    <x v="0"/>
    <x v="0"/>
    <s v="C1106"/>
    <x v="2"/>
    <x v="2"/>
    <n v="1"/>
    <n v="9793.07"/>
    <s v="Bhopal"/>
    <x v="1"/>
    <n v="9793.07"/>
    <x v="0"/>
    <n v="195.8614"/>
    <x v="2"/>
    <n v="5875.8419999999996"/>
    <n v="5875.8419999999996"/>
    <x v="2"/>
    <n v="0.38775510204081637"/>
  </r>
  <r>
    <n v="100003"/>
    <d v="2023-06-13T00:00:00"/>
    <x v="2"/>
    <x v="1"/>
    <s v="C2674"/>
    <x v="2"/>
    <x v="3"/>
    <n v="1"/>
    <n v="3737.94"/>
    <s v="Delhi"/>
    <x v="0"/>
    <n v="3737.94"/>
    <x v="0"/>
    <n v="74.758800000000008"/>
    <x v="3"/>
    <n v="2242.7640000000001"/>
    <n v="2242.7640000000001"/>
    <x v="3"/>
    <n v="0.38775510204081631"/>
  </r>
  <r>
    <n v="100004"/>
    <d v="2024-01-25T00:00:00"/>
    <x v="3"/>
    <x v="0"/>
    <s v="C9785"/>
    <x v="0"/>
    <x v="0"/>
    <n v="2"/>
    <n v="60702.11"/>
    <s v="Delhi"/>
    <x v="0"/>
    <n v="121404.22"/>
    <x v="1"/>
    <n v="4856.1688000000004"/>
    <x v="4"/>
    <n v="36421.265999999996"/>
    <n v="72842.531999999992"/>
    <x v="4"/>
    <n v="0.37500000000000006"/>
  </r>
  <r>
    <n v="100005"/>
    <d v="2024-01-23T00:00:00"/>
    <x v="3"/>
    <x v="0"/>
    <s v="C4150"/>
    <x v="0"/>
    <x v="0"/>
    <n v="3"/>
    <n v="48628.87"/>
    <s v="Indore"/>
    <x v="1"/>
    <n v="145886.61000000002"/>
    <x v="2"/>
    <n v="8753.1966000000011"/>
    <x v="5"/>
    <n v="29177.322"/>
    <n v="87531.966"/>
    <x v="5"/>
    <n v="0.36170212765957455"/>
  </r>
  <r>
    <n v="100006"/>
    <d v="2023-03-13T00:00:00"/>
    <x v="4"/>
    <x v="1"/>
    <s v="C2654"/>
    <x v="0"/>
    <x v="4"/>
    <n v="2"/>
    <n v="76341.429999999993"/>
    <s v="Pune"/>
    <x v="2"/>
    <n v="152682.85999999999"/>
    <x v="1"/>
    <n v="6107.3143999999993"/>
    <x v="6"/>
    <n v="45804.857999999993"/>
    <n v="91609.715999999986"/>
    <x v="6"/>
    <n v="0.375"/>
  </r>
  <r>
    <n v="100007"/>
    <d v="2023-10-12T00:00:00"/>
    <x v="0"/>
    <x v="1"/>
    <s v="C2169"/>
    <x v="1"/>
    <x v="5"/>
    <n v="1"/>
    <n v="2001.52"/>
    <s v="Lucknow"/>
    <x v="3"/>
    <n v="2001.52"/>
    <x v="0"/>
    <n v="40.0304"/>
    <x v="7"/>
    <n v="1200.912"/>
    <n v="1200.912"/>
    <x v="7"/>
    <n v="0.38775510204081626"/>
  </r>
  <r>
    <n v="100008"/>
    <d v="2024-10-12T00:00:00"/>
    <x v="0"/>
    <x v="0"/>
    <s v="C4598"/>
    <x v="0"/>
    <x v="4"/>
    <n v="1"/>
    <n v="31530.2"/>
    <s v="Surat"/>
    <x v="4"/>
    <n v="31530.2"/>
    <x v="0"/>
    <n v="630.60400000000004"/>
    <x v="8"/>
    <n v="18918.12"/>
    <n v="18918.12"/>
    <x v="8"/>
    <n v="0.38775510204081637"/>
  </r>
  <r>
    <n v="100009"/>
    <d v="2023-11-29T00:00:00"/>
    <x v="5"/>
    <x v="1"/>
    <s v="C5386"/>
    <x v="3"/>
    <x v="6"/>
    <n v="1"/>
    <n v="211.78"/>
    <s v="Delhi"/>
    <x v="0"/>
    <n v="211.78"/>
    <x v="0"/>
    <n v="4.2355999999999998"/>
    <x v="9"/>
    <n v="127.068"/>
    <n v="127.068"/>
    <x v="9"/>
    <n v="0.38775510204081631"/>
  </r>
  <r>
    <n v="100010"/>
    <d v="2023-08-05T00:00:00"/>
    <x v="1"/>
    <x v="1"/>
    <s v="C7482"/>
    <x v="4"/>
    <x v="7"/>
    <n v="3"/>
    <n v="5154.41"/>
    <s v="Nagpur"/>
    <x v="2"/>
    <n v="15463.23"/>
    <x v="2"/>
    <n v="927.79379999999992"/>
    <x v="10"/>
    <n v="3092.6459999999997"/>
    <n v="9277.9379999999983"/>
    <x v="10"/>
    <n v="0.3617021276595746"/>
  </r>
  <r>
    <n v="100011"/>
    <d v="2024-10-20T00:00:00"/>
    <x v="0"/>
    <x v="0"/>
    <s v="C8019"/>
    <x v="1"/>
    <x v="5"/>
    <n v="1"/>
    <n v="3819.09"/>
    <s v="Nagpur"/>
    <x v="2"/>
    <n v="3819.09"/>
    <x v="0"/>
    <n v="76.381799999999998"/>
    <x v="11"/>
    <n v="2291.4540000000002"/>
    <n v="2291.4540000000002"/>
    <x v="11"/>
    <n v="0.38775510204081626"/>
  </r>
  <r>
    <n v="100012"/>
    <d v="2024-08-20T00:00:00"/>
    <x v="1"/>
    <x v="0"/>
    <s v="C1771"/>
    <x v="1"/>
    <x v="8"/>
    <n v="5"/>
    <n v="861.31"/>
    <s v="Kochi"/>
    <x v="5"/>
    <n v="4306.5499999999993"/>
    <x v="3"/>
    <n v="344.52399999999994"/>
    <x v="12"/>
    <n v="516.78599999999994"/>
    <n v="2583.9299999999998"/>
    <x v="12"/>
    <n v="0.34782608695652167"/>
  </r>
  <r>
    <n v="100013"/>
    <d v="2023-04-23T00:00:00"/>
    <x v="6"/>
    <x v="1"/>
    <s v="C7252"/>
    <x v="0"/>
    <x v="4"/>
    <n v="2"/>
    <n v="26434.98"/>
    <s v="Lucknow"/>
    <x v="3"/>
    <n v="52869.96"/>
    <x v="1"/>
    <n v="2114.7984000000001"/>
    <x v="13"/>
    <n v="15860.987999999999"/>
    <n v="31721.975999999999"/>
    <x v="13"/>
    <n v="0.375"/>
  </r>
  <r>
    <n v="100014"/>
    <d v="2024-04-24T00:00:00"/>
    <x v="6"/>
    <x v="0"/>
    <s v="C9797"/>
    <x v="1"/>
    <x v="9"/>
    <n v="3"/>
    <n v="270.94"/>
    <s v="Bhopal"/>
    <x v="1"/>
    <n v="812.81999999999994"/>
    <x v="2"/>
    <n v="48.769199999999998"/>
    <x v="14"/>
    <n v="162.56399999999999"/>
    <n v="487.69200000000001"/>
    <x v="14"/>
    <n v="0.36170212765957444"/>
  </r>
  <r>
    <n v="100015"/>
    <d v="2023-10-01T00:00:00"/>
    <x v="0"/>
    <x v="1"/>
    <s v="C5315"/>
    <x v="3"/>
    <x v="10"/>
    <n v="1"/>
    <n v="1769.67"/>
    <s v="Jaipur"/>
    <x v="6"/>
    <n v="1769.67"/>
    <x v="0"/>
    <n v="35.3934"/>
    <x v="15"/>
    <n v="1061.8019999999999"/>
    <n v="1061.8019999999999"/>
    <x v="15"/>
    <n v="0.38775510204081642"/>
  </r>
  <r>
    <n v="100016"/>
    <d v="2023-07-02T00:00:00"/>
    <x v="7"/>
    <x v="1"/>
    <s v="C4258"/>
    <x v="1"/>
    <x v="1"/>
    <n v="3"/>
    <n v="1699.54"/>
    <s v="Bengaluru"/>
    <x v="7"/>
    <n v="5098.62"/>
    <x v="2"/>
    <n v="305.91719999999998"/>
    <x v="16"/>
    <n v="1019.7239999999999"/>
    <n v="3059.1719999999996"/>
    <x v="16"/>
    <n v="0.36170212765957455"/>
  </r>
  <r>
    <n v="100017"/>
    <d v="2024-01-18T00:00:00"/>
    <x v="3"/>
    <x v="0"/>
    <s v="C6310"/>
    <x v="3"/>
    <x v="11"/>
    <n v="4"/>
    <n v="4160.58"/>
    <s v="Ahmedabad"/>
    <x v="4"/>
    <n v="16642.32"/>
    <x v="3"/>
    <n v="1331.3856000000001"/>
    <x v="17"/>
    <n v="2496.348"/>
    <n v="9985.3919999999998"/>
    <x v="17"/>
    <n v="0.34782608695652173"/>
  </r>
  <r>
    <n v="100018"/>
    <d v="2023-01-20T00:00:00"/>
    <x v="3"/>
    <x v="1"/>
    <s v="C1949"/>
    <x v="0"/>
    <x v="0"/>
    <n v="3"/>
    <n v="55092.75"/>
    <s v="Chennai"/>
    <x v="8"/>
    <n v="165278.25"/>
    <x v="2"/>
    <n v="9916.6949999999997"/>
    <x v="18"/>
    <n v="33055.65"/>
    <n v="99166.950000000012"/>
    <x v="18"/>
    <n v="0.36170212765957438"/>
  </r>
  <r>
    <n v="100019"/>
    <d v="2024-08-03T00:00:00"/>
    <x v="1"/>
    <x v="0"/>
    <s v="C9727"/>
    <x v="4"/>
    <x v="12"/>
    <n v="2"/>
    <n v="14057.52"/>
    <s v="Bhopal"/>
    <x v="1"/>
    <n v="28115.040000000001"/>
    <x v="1"/>
    <n v="1124.6016"/>
    <x v="19"/>
    <n v="8434.5120000000006"/>
    <n v="16869.024000000001"/>
    <x v="19"/>
    <n v="0.37499999999999994"/>
  </r>
  <r>
    <n v="100020"/>
    <d v="2023-05-09T00:00:00"/>
    <x v="8"/>
    <x v="1"/>
    <s v="C7932"/>
    <x v="0"/>
    <x v="13"/>
    <n v="4"/>
    <n v="12917.56"/>
    <s v="Chennai"/>
    <x v="8"/>
    <n v="51670.239999999998"/>
    <x v="3"/>
    <n v="4133.6192000000001"/>
    <x v="20"/>
    <n v="7750.5359999999991"/>
    <n v="31002.143999999997"/>
    <x v="20"/>
    <n v="0.34782608695652178"/>
  </r>
  <r>
    <n v="100021"/>
    <d v="2024-07-06T00:00:00"/>
    <x v="7"/>
    <x v="0"/>
    <s v="C7118"/>
    <x v="3"/>
    <x v="14"/>
    <n v="2"/>
    <n v="1740.32"/>
    <s v="Ahmedabad"/>
    <x v="4"/>
    <n v="3480.64"/>
    <x v="1"/>
    <n v="139.22559999999999"/>
    <x v="21"/>
    <n v="1044.192"/>
    <n v="2088.384"/>
    <x v="21"/>
    <n v="0.37499999999999994"/>
  </r>
  <r>
    <n v="100022"/>
    <d v="2024-06-13T00:00:00"/>
    <x v="2"/>
    <x v="0"/>
    <s v="C4770"/>
    <x v="1"/>
    <x v="8"/>
    <n v="1"/>
    <n v="1870.07"/>
    <s v="Lucknow"/>
    <x v="3"/>
    <n v="1870.07"/>
    <x v="0"/>
    <n v="37.401400000000002"/>
    <x v="22"/>
    <n v="1122.0419999999999"/>
    <n v="1122.0419999999999"/>
    <x v="22"/>
    <n v="0.38775510204081637"/>
  </r>
  <r>
    <n v="100023"/>
    <d v="2023-08-14T00:00:00"/>
    <x v="1"/>
    <x v="1"/>
    <s v="C2160"/>
    <x v="0"/>
    <x v="15"/>
    <n v="1"/>
    <n v="70374.62"/>
    <s v="Jaipur"/>
    <x v="6"/>
    <n v="70374.62"/>
    <x v="0"/>
    <n v="1407.4923999999999"/>
    <x v="23"/>
    <n v="42224.771999999997"/>
    <n v="42224.771999999997"/>
    <x v="23"/>
    <n v="0.38775510204081631"/>
  </r>
  <r>
    <n v="100024"/>
    <d v="2023-09-01T00:00:00"/>
    <x v="9"/>
    <x v="1"/>
    <s v="C8744"/>
    <x v="0"/>
    <x v="13"/>
    <n v="1"/>
    <n v="11943.51"/>
    <s v="Chennai"/>
    <x v="8"/>
    <n v="11943.51"/>
    <x v="0"/>
    <n v="238.87020000000001"/>
    <x v="24"/>
    <n v="7166.1059999999998"/>
    <n v="7166.1059999999998"/>
    <x v="24"/>
    <n v="0.38775510204081637"/>
  </r>
  <r>
    <n v="100025"/>
    <d v="2024-04-29T00:00:00"/>
    <x v="6"/>
    <x v="0"/>
    <s v="C7735"/>
    <x v="3"/>
    <x v="14"/>
    <n v="1"/>
    <n v="2552.36"/>
    <s v="Ahmedabad"/>
    <x v="4"/>
    <n v="2552.36"/>
    <x v="0"/>
    <n v="51.047200000000004"/>
    <x v="25"/>
    <n v="1531.4159999999999"/>
    <n v="1531.4159999999999"/>
    <x v="25"/>
    <n v="0.38775510204081637"/>
  </r>
  <r>
    <n v="100026"/>
    <d v="2023-02-25T00:00:00"/>
    <x v="10"/>
    <x v="1"/>
    <s v="C2790"/>
    <x v="2"/>
    <x v="16"/>
    <n v="1"/>
    <n v="11996.03"/>
    <s v="Chennai"/>
    <x v="8"/>
    <n v="11996.03"/>
    <x v="0"/>
    <n v="239.92060000000001"/>
    <x v="26"/>
    <n v="7197.6180000000004"/>
    <n v="7197.6180000000004"/>
    <x v="26"/>
    <n v="0.38775510204081637"/>
  </r>
  <r>
    <n v="100027"/>
    <d v="2023-07-16T00:00:00"/>
    <x v="7"/>
    <x v="1"/>
    <s v="C2235"/>
    <x v="0"/>
    <x v="13"/>
    <n v="1"/>
    <n v="13911.2"/>
    <s v="Ahmedabad"/>
    <x v="4"/>
    <n v="13911.2"/>
    <x v="0"/>
    <n v="278.22400000000005"/>
    <x v="27"/>
    <n v="8346.7199999999993"/>
    <n v="8346.7199999999993"/>
    <x v="27"/>
    <n v="0.38775510204081642"/>
  </r>
  <r>
    <n v="100028"/>
    <d v="2024-07-17T00:00:00"/>
    <x v="7"/>
    <x v="0"/>
    <s v="C4872"/>
    <x v="0"/>
    <x v="17"/>
    <n v="3"/>
    <n v="76558.3"/>
    <s v="Bengaluru"/>
    <x v="7"/>
    <n v="229674.90000000002"/>
    <x v="2"/>
    <n v="13780.494000000001"/>
    <x v="28"/>
    <n v="45934.98"/>
    <n v="137804.94"/>
    <x v="28"/>
    <n v="0.36170212765957449"/>
  </r>
  <r>
    <n v="100029"/>
    <d v="2024-02-21T00:00:00"/>
    <x v="10"/>
    <x v="0"/>
    <s v="C1035"/>
    <x v="1"/>
    <x v="8"/>
    <n v="3"/>
    <n v="4074.9"/>
    <s v="Pune"/>
    <x v="2"/>
    <n v="12224.7"/>
    <x v="2"/>
    <n v="733.48199999999997"/>
    <x v="29"/>
    <n v="2444.94"/>
    <n v="7334.82"/>
    <x v="29"/>
    <n v="0.36170212765957455"/>
  </r>
  <r>
    <n v="100030"/>
    <d v="2023-09-29T00:00:00"/>
    <x v="9"/>
    <x v="1"/>
    <s v="C8973"/>
    <x v="4"/>
    <x v="18"/>
    <n v="1"/>
    <n v="11267.68"/>
    <s v="Bengaluru"/>
    <x v="7"/>
    <n v="11267.68"/>
    <x v="0"/>
    <n v="225.3536"/>
    <x v="30"/>
    <n v="6760.6080000000002"/>
    <n v="6760.6080000000002"/>
    <x v="30"/>
    <n v="0.38775510204081631"/>
  </r>
  <r>
    <n v="100031"/>
    <d v="2023-07-14T00:00:00"/>
    <x v="7"/>
    <x v="1"/>
    <s v="C1936"/>
    <x v="0"/>
    <x v="15"/>
    <n v="1"/>
    <n v="41514.93"/>
    <s v="Mumbai"/>
    <x v="2"/>
    <n v="41514.93"/>
    <x v="0"/>
    <n v="830.29860000000008"/>
    <x v="31"/>
    <n v="24908.957999999999"/>
    <n v="24908.957999999999"/>
    <x v="31"/>
    <n v="0.38775510204081631"/>
  </r>
  <r>
    <n v="100032"/>
    <d v="2024-08-21T00:00:00"/>
    <x v="1"/>
    <x v="0"/>
    <s v="C4044"/>
    <x v="1"/>
    <x v="9"/>
    <n v="1"/>
    <n v="4204.75"/>
    <s v="Delhi"/>
    <x v="0"/>
    <n v="4204.75"/>
    <x v="0"/>
    <n v="84.094999999999999"/>
    <x v="32"/>
    <n v="2522.85"/>
    <n v="2522.85"/>
    <x v="32"/>
    <n v="0.38775510204081631"/>
  </r>
  <r>
    <n v="100033"/>
    <d v="2024-09-01T00:00:00"/>
    <x v="9"/>
    <x v="0"/>
    <s v="C1651"/>
    <x v="0"/>
    <x v="4"/>
    <n v="1"/>
    <n v="67378.89"/>
    <s v="Lucknow"/>
    <x v="3"/>
    <n v="67378.89"/>
    <x v="0"/>
    <n v="1347.5778"/>
    <x v="33"/>
    <n v="40427.333999999995"/>
    <n v="40427.333999999995"/>
    <x v="33"/>
    <n v="0.38775510204081642"/>
  </r>
  <r>
    <n v="100034"/>
    <d v="2023-03-25T00:00:00"/>
    <x v="4"/>
    <x v="1"/>
    <s v="C6147"/>
    <x v="1"/>
    <x v="9"/>
    <n v="1"/>
    <n v="1594.31"/>
    <s v="Chennai"/>
    <x v="8"/>
    <n v="1594.31"/>
    <x v="0"/>
    <n v="31.886199999999999"/>
    <x v="34"/>
    <n v="956.5859999999999"/>
    <n v="956.5859999999999"/>
    <x v="34"/>
    <n v="0.38775510204081642"/>
  </r>
  <r>
    <n v="100035"/>
    <d v="2023-09-29T00:00:00"/>
    <x v="9"/>
    <x v="1"/>
    <s v="C1152"/>
    <x v="1"/>
    <x v="5"/>
    <n v="1"/>
    <n v="5267.22"/>
    <s v="Ahmedabad"/>
    <x v="4"/>
    <n v="5267.22"/>
    <x v="0"/>
    <n v="105.34440000000001"/>
    <x v="35"/>
    <n v="3160.3319999999999"/>
    <n v="3160.3319999999999"/>
    <x v="35"/>
    <n v="0.38775510204081637"/>
  </r>
  <r>
    <n v="100036"/>
    <d v="2024-09-28T00:00:00"/>
    <x v="9"/>
    <x v="0"/>
    <s v="C6718"/>
    <x v="4"/>
    <x v="12"/>
    <n v="1"/>
    <n v="3190.59"/>
    <s v="Nagpur"/>
    <x v="2"/>
    <n v="3190.59"/>
    <x v="0"/>
    <n v="63.811800000000005"/>
    <x v="36"/>
    <n v="1914.354"/>
    <n v="1914.354"/>
    <x v="36"/>
    <n v="0.38775510204081637"/>
  </r>
  <r>
    <n v="100037"/>
    <d v="2023-03-12T00:00:00"/>
    <x v="4"/>
    <x v="1"/>
    <s v="C5956"/>
    <x v="4"/>
    <x v="19"/>
    <n v="1"/>
    <n v="6827.7"/>
    <s v="Lucknow"/>
    <x v="3"/>
    <n v="6827.7"/>
    <x v="0"/>
    <n v="136.554"/>
    <x v="37"/>
    <n v="4096.62"/>
    <n v="4096.62"/>
    <x v="37"/>
    <n v="0.38775510204081631"/>
  </r>
  <r>
    <n v="100038"/>
    <d v="2024-10-31T00:00:00"/>
    <x v="0"/>
    <x v="0"/>
    <s v="C3200"/>
    <x v="1"/>
    <x v="9"/>
    <n v="1"/>
    <n v="3828.78"/>
    <s v="Kolkata"/>
    <x v="9"/>
    <n v="3828.78"/>
    <x v="0"/>
    <n v="76.575600000000009"/>
    <x v="38"/>
    <n v="2297.268"/>
    <n v="2297.268"/>
    <x v="38"/>
    <n v="0.38775510204081631"/>
  </r>
  <r>
    <n v="100039"/>
    <d v="2023-04-29T00:00:00"/>
    <x v="6"/>
    <x v="1"/>
    <s v="C6617"/>
    <x v="4"/>
    <x v="7"/>
    <n v="1"/>
    <n v="4055.31"/>
    <s v="Chennai"/>
    <x v="8"/>
    <n v="4055.31"/>
    <x v="0"/>
    <n v="81.106200000000001"/>
    <x v="39"/>
    <n v="2433.1859999999997"/>
    <n v="2433.1859999999997"/>
    <x v="39"/>
    <n v="0.38775510204081637"/>
  </r>
  <r>
    <n v="100040"/>
    <d v="2024-12-04T00:00:00"/>
    <x v="11"/>
    <x v="0"/>
    <s v="C1832"/>
    <x v="2"/>
    <x v="3"/>
    <n v="1"/>
    <n v="4479.1099999999997"/>
    <s v="Delhi"/>
    <x v="0"/>
    <n v="4479.1099999999997"/>
    <x v="0"/>
    <n v="89.5822"/>
    <x v="40"/>
    <n v="2687.4659999999999"/>
    <n v="2687.4659999999999"/>
    <x v="40"/>
    <n v="0.38775510204081631"/>
  </r>
  <r>
    <n v="100041"/>
    <d v="2024-10-11T00:00:00"/>
    <x v="0"/>
    <x v="0"/>
    <s v="C5291"/>
    <x v="1"/>
    <x v="5"/>
    <n v="1"/>
    <n v="1600.7"/>
    <s v="Bengaluru"/>
    <x v="7"/>
    <n v="1600.7"/>
    <x v="0"/>
    <n v="32.014000000000003"/>
    <x v="41"/>
    <n v="960.42"/>
    <n v="960.42"/>
    <x v="41"/>
    <n v="0.38775510204081642"/>
  </r>
  <r>
    <n v="100042"/>
    <d v="2024-03-28T00:00:00"/>
    <x v="4"/>
    <x v="0"/>
    <s v="C3442"/>
    <x v="2"/>
    <x v="2"/>
    <n v="1"/>
    <n v="2203.04"/>
    <s v="Jaipur"/>
    <x v="6"/>
    <n v="2203.04"/>
    <x v="0"/>
    <n v="44.0608"/>
    <x v="42"/>
    <n v="1321.8239999999998"/>
    <n v="1321.8239999999998"/>
    <x v="42"/>
    <n v="0.38775510204081631"/>
  </r>
  <r>
    <n v="100043"/>
    <d v="2023-02-06T00:00:00"/>
    <x v="10"/>
    <x v="1"/>
    <s v="C6974"/>
    <x v="3"/>
    <x v="11"/>
    <n v="1"/>
    <n v="1531.17"/>
    <s v="Nagpur"/>
    <x v="2"/>
    <n v="1531.17"/>
    <x v="0"/>
    <n v="30.623400000000004"/>
    <x v="43"/>
    <n v="918.702"/>
    <n v="918.702"/>
    <x v="43"/>
    <n v="0.38775510204081637"/>
  </r>
  <r>
    <n v="100044"/>
    <d v="2023-02-10T00:00:00"/>
    <x v="10"/>
    <x v="1"/>
    <s v="C7658"/>
    <x v="4"/>
    <x v="20"/>
    <n v="2"/>
    <n v="9659.44"/>
    <s v="Lucknow"/>
    <x v="3"/>
    <n v="19318.88"/>
    <x v="1"/>
    <n v="772.75520000000006"/>
    <x v="44"/>
    <n v="5795.6639999999998"/>
    <n v="11591.328"/>
    <x v="44"/>
    <n v="0.37500000000000006"/>
  </r>
  <r>
    <n v="100045"/>
    <d v="2023-06-08T00:00:00"/>
    <x v="2"/>
    <x v="1"/>
    <s v="C7755"/>
    <x v="4"/>
    <x v="20"/>
    <n v="3"/>
    <n v="16015"/>
    <s v="Mumbai"/>
    <x v="2"/>
    <n v="48045"/>
    <x v="2"/>
    <n v="2882.7"/>
    <x v="45"/>
    <n v="9609"/>
    <n v="28827"/>
    <x v="45"/>
    <n v="0.36170212765957449"/>
  </r>
  <r>
    <n v="100046"/>
    <d v="2023-07-03T00:00:00"/>
    <x v="7"/>
    <x v="1"/>
    <s v="C5065"/>
    <x v="3"/>
    <x v="10"/>
    <n v="2"/>
    <n v="1791.57"/>
    <s v="Kolkata"/>
    <x v="9"/>
    <n v="3583.14"/>
    <x v="1"/>
    <n v="143.32560000000001"/>
    <x v="46"/>
    <n v="1074.942"/>
    <n v="2149.884"/>
    <x v="46"/>
    <n v="0.37499999999999994"/>
  </r>
  <r>
    <n v="100047"/>
    <d v="2023-06-13T00:00:00"/>
    <x v="2"/>
    <x v="1"/>
    <s v="C4269"/>
    <x v="3"/>
    <x v="6"/>
    <n v="1"/>
    <n v="247.83"/>
    <s v="Kochi"/>
    <x v="5"/>
    <n v="247.83"/>
    <x v="0"/>
    <n v="4.9566000000000008"/>
    <x v="47"/>
    <n v="148.69800000000001"/>
    <n v="148.69800000000001"/>
    <x v="47"/>
    <n v="0.38775510204081631"/>
  </r>
  <r>
    <n v="100048"/>
    <d v="2024-04-16T00:00:00"/>
    <x v="6"/>
    <x v="0"/>
    <s v="C5564"/>
    <x v="1"/>
    <x v="8"/>
    <n v="1"/>
    <n v="3264.6"/>
    <s v="Kochi"/>
    <x v="5"/>
    <n v="3264.6"/>
    <x v="0"/>
    <n v="65.292000000000002"/>
    <x v="48"/>
    <n v="1958.7599999999998"/>
    <n v="1958.7599999999998"/>
    <x v="48"/>
    <n v="0.38775510204081642"/>
  </r>
  <r>
    <n v="100049"/>
    <d v="2023-03-13T00:00:00"/>
    <x v="4"/>
    <x v="1"/>
    <s v="C9785"/>
    <x v="4"/>
    <x v="19"/>
    <n v="1"/>
    <n v="8206.65"/>
    <s v="Hyderabad"/>
    <x v="10"/>
    <n v="8206.65"/>
    <x v="0"/>
    <n v="164.13300000000001"/>
    <x v="49"/>
    <n v="4923.99"/>
    <n v="4923.99"/>
    <x v="49"/>
    <n v="0.38775510204081631"/>
  </r>
  <r>
    <n v="100050"/>
    <d v="2023-01-29T00:00:00"/>
    <x v="3"/>
    <x v="1"/>
    <s v="C2776"/>
    <x v="0"/>
    <x v="0"/>
    <n v="1"/>
    <n v="62688.97"/>
    <s v="Lucknow"/>
    <x v="3"/>
    <n v="62688.97"/>
    <x v="0"/>
    <n v="1253.7794000000001"/>
    <x v="50"/>
    <n v="37613.381999999998"/>
    <n v="37613.381999999998"/>
    <x v="50"/>
    <n v="0.38775510204081637"/>
  </r>
  <r>
    <n v="100051"/>
    <d v="2024-03-20T00:00:00"/>
    <x v="4"/>
    <x v="0"/>
    <s v="C4114"/>
    <x v="1"/>
    <x v="5"/>
    <n v="1"/>
    <n v="4355.6400000000003"/>
    <s v="Kolkata"/>
    <x v="9"/>
    <n v="4355.6400000000003"/>
    <x v="0"/>
    <n v="87.112800000000007"/>
    <x v="51"/>
    <n v="2613.384"/>
    <n v="2613.384"/>
    <x v="51"/>
    <n v="0.38775510204081637"/>
  </r>
  <r>
    <n v="100052"/>
    <d v="2023-02-15T00:00:00"/>
    <x v="10"/>
    <x v="1"/>
    <s v="C4228"/>
    <x v="2"/>
    <x v="16"/>
    <n v="1"/>
    <n v="12836.07"/>
    <s v="Hyderabad"/>
    <x v="10"/>
    <n v="12836.07"/>
    <x v="0"/>
    <n v="256.72140000000002"/>
    <x v="52"/>
    <n v="7701.6419999999998"/>
    <n v="7701.6419999999998"/>
    <x v="52"/>
    <n v="0.38775510204081631"/>
  </r>
  <r>
    <n v="100053"/>
    <d v="2024-03-17T00:00:00"/>
    <x v="4"/>
    <x v="0"/>
    <s v="C5920"/>
    <x v="0"/>
    <x v="0"/>
    <n v="2"/>
    <n v="41655.78"/>
    <s v="Jaipur"/>
    <x v="6"/>
    <n v="83311.56"/>
    <x v="1"/>
    <n v="3332.4623999999999"/>
    <x v="53"/>
    <n v="24993.467999999997"/>
    <n v="49986.935999999994"/>
    <x v="53"/>
    <n v="0.375"/>
  </r>
  <r>
    <n v="100054"/>
    <d v="2023-11-13T00:00:00"/>
    <x v="5"/>
    <x v="1"/>
    <s v="C7888"/>
    <x v="2"/>
    <x v="3"/>
    <n v="1"/>
    <n v="4125.74"/>
    <s v="Surat"/>
    <x v="4"/>
    <n v="4125.74"/>
    <x v="0"/>
    <n v="82.514799999999994"/>
    <x v="54"/>
    <n v="2475.444"/>
    <n v="2475.444"/>
    <x v="54"/>
    <n v="0.38775510204081631"/>
  </r>
  <r>
    <n v="100055"/>
    <d v="2024-01-24T00:00:00"/>
    <x v="3"/>
    <x v="0"/>
    <s v="C1006"/>
    <x v="2"/>
    <x v="21"/>
    <n v="2"/>
    <n v="4790.88"/>
    <s v="Kolkata"/>
    <x v="9"/>
    <n v="9581.76"/>
    <x v="1"/>
    <n v="383.2704"/>
    <x v="55"/>
    <n v="2874.5279999999998"/>
    <n v="5749.0559999999996"/>
    <x v="55"/>
    <n v="0.37500000000000011"/>
  </r>
  <r>
    <n v="100056"/>
    <d v="2023-10-21T00:00:00"/>
    <x v="0"/>
    <x v="1"/>
    <s v="C4501"/>
    <x v="0"/>
    <x v="17"/>
    <n v="2"/>
    <n v="23162.37"/>
    <s v="Jaipur"/>
    <x v="6"/>
    <n v="46324.74"/>
    <x v="1"/>
    <n v="1852.9895999999999"/>
    <x v="56"/>
    <n v="13897.421999999999"/>
    <n v="27794.843999999997"/>
    <x v="56"/>
    <n v="0.375"/>
  </r>
  <r>
    <n v="100057"/>
    <d v="2024-04-29T00:00:00"/>
    <x v="6"/>
    <x v="0"/>
    <s v="C6491"/>
    <x v="3"/>
    <x v="14"/>
    <n v="2"/>
    <n v="1265.04"/>
    <s v="Delhi"/>
    <x v="0"/>
    <n v="2530.08"/>
    <x v="1"/>
    <n v="101.2032"/>
    <x v="57"/>
    <n v="759.024"/>
    <n v="1518.048"/>
    <x v="57"/>
    <n v="0.375"/>
  </r>
  <r>
    <n v="100058"/>
    <d v="2023-08-29T00:00:00"/>
    <x v="1"/>
    <x v="1"/>
    <s v="C8784"/>
    <x v="2"/>
    <x v="21"/>
    <n v="3"/>
    <n v="2129.5100000000002"/>
    <s v="Lucknow"/>
    <x v="3"/>
    <n v="6388.5300000000007"/>
    <x v="2"/>
    <n v="383.31180000000001"/>
    <x v="58"/>
    <n v="1277.7060000000001"/>
    <n v="3833.1180000000004"/>
    <x v="58"/>
    <n v="0.36170212765957444"/>
  </r>
  <r>
    <n v="100059"/>
    <d v="2023-03-16T00:00:00"/>
    <x v="4"/>
    <x v="1"/>
    <s v="C4997"/>
    <x v="1"/>
    <x v="9"/>
    <n v="1"/>
    <n v="3535.53"/>
    <s v="Bengaluru"/>
    <x v="7"/>
    <n v="3535.53"/>
    <x v="0"/>
    <n v="70.710599999999999"/>
    <x v="59"/>
    <n v="2121.3180000000002"/>
    <n v="2121.3180000000002"/>
    <x v="59"/>
    <n v="0.38775510204081631"/>
  </r>
  <r>
    <n v="100060"/>
    <d v="2024-11-02T00:00:00"/>
    <x v="5"/>
    <x v="0"/>
    <s v="C9486"/>
    <x v="2"/>
    <x v="16"/>
    <n v="2"/>
    <n v="3836.73"/>
    <s v="Ahmedabad"/>
    <x v="4"/>
    <n v="7673.46"/>
    <x v="1"/>
    <n v="306.9384"/>
    <x v="60"/>
    <n v="2302.038"/>
    <n v="4604.076"/>
    <x v="60"/>
    <n v="0.375"/>
  </r>
  <r>
    <n v="100061"/>
    <d v="2023-02-21T00:00:00"/>
    <x v="10"/>
    <x v="1"/>
    <s v="C6198"/>
    <x v="2"/>
    <x v="16"/>
    <n v="1"/>
    <n v="12687.11"/>
    <s v="Bhopal"/>
    <x v="1"/>
    <n v="12687.11"/>
    <x v="0"/>
    <n v="253.74220000000003"/>
    <x v="61"/>
    <n v="7612.2659999999996"/>
    <n v="7612.2659999999996"/>
    <x v="61"/>
    <n v="0.38775510204081637"/>
  </r>
  <r>
    <n v="100062"/>
    <d v="2024-03-29T00:00:00"/>
    <x v="4"/>
    <x v="0"/>
    <s v="C3607"/>
    <x v="2"/>
    <x v="22"/>
    <n v="1"/>
    <n v="13408.6"/>
    <s v="Indore"/>
    <x v="1"/>
    <n v="13408.6"/>
    <x v="0"/>
    <n v="268.17200000000003"/>
    <x v="62"/>
    <n v="8045.16"/>
    <n v="8045.16"/>
    <x v="62"/>
    <n v="0.38775510204081631"/>
  </r>
  <r>
    <n v="100063"/>
    <d v="2024-05-01T00:00:00"/>
    <x v="8"/>
    <x v="0"/>
    <s v="C8939"/>
    <x v="1"/>
    <x v="8"/>
    <n v="3"/>
    <n v="1657.55"/>
    <s v="Surat"/>
    <x v="4"/>
    <n v="4972.6499999999996"/>
    <x v="2"/>
    <n v="298.35899999999998"/>
    <x v="63"/>
    <n v="994.53"/>
    <n v="2983.59"/>
    <x v="63"/>
    <n v="0.36170212765957432"/>
  </r>
  <r>
    <n v="100064"/>
    <d v="2023-09-02T00:00:00"/>
    <x v="9"/>
    <x v="1"/>
    <s v="C9849"/>
    <x v="0"/>
    <x v="15"/>
    <n v="2"/>
    <n v="16697.919999999998"/>
    <s v="Delhi"/>
    <x v="0"/>
    <n v="33395.839999999997"/>
    <x v="1"/>
    <n v="1335.8335999999999"/>
    <x v="64"/>
    <n v="10018.751999999999"/>
    <n v="20037.503999999997"/>
    <x v="64"/>
    <n v="0.37500000000000006"/>
  </r>
  <r>
    <n v="100065"/>
    <d v="2023-05-22T00:00:00"/>
    <x v="8"/>
    <x v="1"/>
    <s v="C7678"/>
    <x v="0"/>
    <x v="13"/>
    <n v="2"/>
    <n v="43367.56"/>
    <s v="Hyderabad"/>
    <x v="10"/>
    <n v="86735.12"/>
    <x v="1"/>
    <n v="3469.4047999999998"/>
    <x v="65"/>
    <n v="26020.535999999996"/>
    <n v="52041.071999999993"/>
    <x v="65"/>
    <n v="0.375"/>
  </r>
  <r>
    <n v="100066"/>
    <d v="2024-07-09T00:00:00"/>
    <x v="7"/>
    <x v="0"/>
    <s v="C1320"/>
    <x v="1"/>
    <x v="1"/>
    <n v="1"/>
    <n v="2484.79"/>
    <s v="Kochi"/>
    <x v="5"/>
    <n v="2484.79"/>
    <x v="0"/>
    <n v="49.695799999999998"/>
    <x v="66"/>
    <n v="1490.874"/>
    <n v="1490.874"/>
    <x v="66"/>
    <n v="0.38775510204081631"/>
  </r>
  <r>
    <n v="100067"/>
    <d v="2024-08-12T00:00:00"/>
    <x v="1"/>
    <x v="0"/>
    <s v="C7865"/>
    <x v="1"/>
    <x v="1"/>
    <n v="4"/>
    <n v="1578.47"/>
    <s v="Jaipur"/>
    <x v="6"/>
    <n v="6313.88"/>
    <x v="3"/>
    <n v="505.11040000000003"/>
    <x v="67"/>
    <n v="947.08199999999999"/>
    <n v="3788.328"/>
    <x v="67"/>
    <n v="0.34782608695652167"/>
  </r>
  <r>
    <n v="100068"/>
    <d v="2024-07-13T00:00:00"/>
    <x v="7"/>
    <x v="0"/>
    <s v="C7371"/>
    <x v="3"/>
    <x v="14"/>
    <n v="1"/>
    <n v="1158.44"/>
    <s v="Hyderabad"/>
    <x v="10"/>
    <n v="1158.44"/>
    <x v="0"/>
    <n v="23.168800000000001"/>
    <x v="68"/>
    <n v="695.06399999999996"/>
    <n v="695.06399999999996"/>
    <x v="68"/>
    <n v="0.38775510204081642"/>
  </r>
  <r>
    <n v="100069"/>
    <d v="2024-11-15T00:00:00"/>
    <x v="5"/>
    <x v="0"/>
    <s v="C9751"/>
    <x v="2"/>
    <x v="2"/>
    <n v="2"/>
    <n v="14247.15"/>
    <s v="Mumbai"/>
    <x v="2"/>
    <n v="28494.3"/>
    <x v="1"/>
    <n v="1139.7719999999999"/>
    <x v="69"/>
    <n v="8548.2899999999991"/>
    <n v="17096.579999999998"/>
    <x v="69"/>
    <n v="0.37500000000000006"/>
  </r>
  <r>
    <n v="100070"/>
    <d v="2024-02-08T00:00:00"/>
    <x v="10"/>
    <x v="0"/>
    <s v="C3977"/>
    <x v="2"/>
    <x v="16"/>
    <n v="1"/>
    <n v="7325.93"/>
    <s v="Mumbai"/>
    <x v="2"/>
    <n v="7325.93"/>
    <x v="0"/>
    <n v="146.51860000000002"/>
    <x v="70"/>
    <n v="4395.558"/>
    <n v="4395.558"/>
    <x v="70"/>
    <n v="0.38775510204081631"/>
  </r>
  <r>
    <n v="100071"/>
    <d v="2023-09-24T00:00:00"/>
    <x v="9"/>
    <x v="1"/>
    <s v="C5558"/>
    <x v="1"/>
    <x v="8"/>
    <n v="1"/>
    <n v="2026.17"/>
    <s v="Bhopal"/>
    <x v="1"/>
    <n v="2026.17"/>
    <x v="0"/>
    <n v="40.523400000000002"/>
    <x v="71"/>
    <n v="1215.702"/>
    <n v="1215.702"/>
    <x v="71"/>
    <n v="0.38775510204081631"/>
  </r>
  <r>
    <n v="100072"/>
    <d v="2024-03-07T00:00:00"/>
    <x v="4"/>
    <x v="0"/>
    <s v="C6733"/>
    <x v="0"/>
    <x v="15"/>
    <n v="1"/>
    <n v="45712.1"/>
    <s v="Chennai"/>
    <x v="8"/>
    <n v="45712.1"/>
    <x v="0"/>
    <n v="914.24199999999996"/>
    <x v="72"/>
    <n v="27427.26"/>
    <n v="27427.26"/>
    <x v="72"/>
    <n v="0.38775510204081637"/>
  </r>
  <r>
    <n v="100073"/>
    <d v="2024-10-27T00:00:00"/>
    <x v="0"/>
    <x v="0"/>
    <s v="C1333"/>
    <x v="0"/>
    <x v="15"/>
    <n v="2"/>
    <n v="60546.28"/>
    <s v="Lucknow"/>
    <x v="3"/>
    <n v="121092.56"/>
    <x v="1"/>
    <n v="4843.7024000000001"/>
    <x v="73"/>
    <n v="36327.767999999996"/>
    <n v="72655.535999999993"/>
    <x v="73"/>
    <n v="0.37500000000000006"/>
  </r>
  <r>
    <n v="100074"/>
    <d v="2023-06-06T00:00:00"/>
    <x v="2"/>
    <x v="1"/>
    <s v="C5198"/>
    <x v="0"/>
    <x v="13"/>
    <n v="2"/>
    <n v="36736.33"/>
    <s v="Bhopal"/>
    <x v="1"/>
    <n v="73472.66"/>
    <x v="1"/>
    <n v="2938.9064000000003"/>
    <x v="74"/>
    <n v="22041.797999999999"/>
    <n v="44083.595999999998"/>
    <x v="74"/>
    <n v="0.375"/>
  </r>
  <r>
    <n v="100075"/>
    <d v="2024-01-13T00:00:00"/>
    <x v="3"/>
    <x v="0"/>
    <s v="C3683"/>
    <x v="0"/>
    <x v="17"/>
    <n v="5"/>
    <n v="54933.31"/>
    <s v="Kolkata"/>
    <x v="9"/>
    <n v="274666.55"/>
    <x v="3"/>
    <n v="21973.324000000001"/>
    <x v="75"/>
    <n v="32959.985999999997"/>
    <n v="164799.93"/>
    <x v="75"/>
    <n v="0.34782608695652173"/>
  </r>
  <r>
    <n v="100076"/>
    <d v="2023-04-21T00:00:00"/>
    <x v="6"/>
    <x v="1"/>
    <s v="C4249"/>
    <x v="2"/>
    <x v="3"/>
    <n v="1"/>
    <n v="13136.47"/>
    <s v="Delhi"/>
    <x v="0"/>
    <n v="13136.47"/>
    <x v="0"/>
    <n v="262.7294"/>
    <x v="76"/>
    <n v="7881.8819999999996"/>
    <n v="7881.8819999999996"/>
    <x v="76"/>
    <n v="0.38775510204081631"/>
  </r>
  <r>
    <n v="100077"/>
    <d v="2024-08-29T00:00:00"/>
    <x v="1"/>
    <x v="0"/>
    <s v="C2983"/>
    <x v="2"/>
    <x v="21"/>
    <n v="1"/>
    <n v="12879.21"/>
    <s v="Bhopal"/>
    <x v="1"/>
    <n v="12879.21"/>
    <x v="0"/>
    <n v="257.58420000000001"/>
    <x v="77"/>
    <n v="7727.5259999999989"/>
    <n v="7727.5259999999989"/>
    <x v="77"/>
    <n v="0.38775510204081642"/>
  </r>
  <r>
    <n v="100078"/>
    <d v="2024-08-02T00:00:00"/>
    <x v="1"/>
    <x v="0"/>
    <s v="C6590"/>
    <x v="3"/>
    <x v="10"/>
    <n v="1"/>
    <n v="2332.5100000000002"/>
    <s v="Mumbai"/>
    <x v="2"/>
    <n v="2332.5100000000002"/>
    <x v="0"/>
    <n v="46.650200000000005"/>
    <x v="78"/>
    <n v="1399.5060000000001"/>
    <n v="1399.5060000000001"/>
    <x v="78"/>
    <n v="0.38775510204081631"/>
  </r>
  <r>
    <n v="100079"/>
    <d v="2024-03-06T00:00:00"/>
    <x v="4"/>
    <x v="0"/>
    <s v="C8532"/>
    <x v="3"/>
    <x v="6"/>
    <n v="1"/>
    <n v="1689.09"/>
    <s v="Indore"/>
    <x v="1"/>
    <n v="1689.09"/>
    <x v="0"/>
    <n v="33.781799999999997"/>
    <x v="79"/>
    <n v="1013.454"/>
    <n v="1013.454"/>
    <x v="79"/>
    <n v="0.38775510204081631"/>
  </r>
  <r>
    <n v="100080"/>
    <d v="2023-06-06T00:00:00"/>
    <x v="2"/>
    <x v="1"/>
    <s v="C9817"/>
    <x v="1"/>
    <x v="9"/>
    <n v="5"/>
    <n v="1633.66"/>
    <s v="Bhopal"/>
    <x v="1"/>
    <n v="8168.3"/>
    <x v="3"/>
    <n v="653.46400000000006"/>
    <x v="80"/>
    <n v="980.19600000000003"/>
    <n v="4900.9800000000005"/>
    <x v="80"/>
    <n v="0.34782608695652167"/>
  </r>
  <r>
    <n v="100081"/>
    <d v="2024-05-10T00:00:00"/>
    <x v="8"/>
    <x v="0"/>
    <s v="C2419"/>
    <x v="1"/>
    <x v="9"/>
    <n v="1"/>
    <n v="4712.59"/>
    <s v="Kolkata"/>
    <x v="9"/>
    <n v="4712.59"/>
    <x v="0"/>
    <n v="94.251800000000003"/>
    <x v="81"/>
    <n v="2827.5540000000001"/>
    <n v="2827.5540000000001"/>
    <x v="81"/>
    <n v="0.38775510204081631"/>
  </r>
  <r>
    <n v="100082"/>
    <d v="2024-04-06T00:00:00"/>
    <x v="6"/>
    <x v="0"/>
    <s v="C9098"/>
    <x v="0"/>
    <x v="13"/>
    <n v="1"/>
    <n v="44950.81"/>
    <s v="Kochi"/>
    <x v="5"/>
    <n v="44950.81"/>
    <x v="0"/>
    <n v="899.01620000000003"/>
    <x v="82"/>
    <n v="26970.485999999997"/>
    <n v="26970.485999999997"/>
    <x v="82"/>
    <n v="0.38775510204081637"/>
  </r>
  <r>
    <n v="100083"/>
    <d v="2023-11-29T00:00:00"/>
    <x v="5"/>
    <x v="1"/>
    <s v="C5526"/>
    <x v="0"/>
    <x v="4"/>
    <n v="1"/>
    <n v="17928.16"/>
    <s v="Jaipur"/>
    <x v="6"/>
    <n v="17928.16"/>
    <x v="0"/>
    <n v="358.56319999999999"/>
    <x v="83"/>
    <n v="10756.895999999999"/>
    <n v="10756.895999999999"/>
    <x v="83"/>
    <n v="0.38775510204081637"/>
  </r>
  <r>
    <n v="100084"/>
    <d v="2023-01-11T00:00:00"/>
    <x v="3"/>
    <x v="1"/>
    <s v="C4937"/>
    <x v="1"/>
    <x v="8"/>
    <n v="1"/>
    <n v="3642.83"/>
    <s v="Indore"/>
    <x v="1"/>
    <n v="3642.83"/>
    <x v="0"/>
    <n v="72.8566"/>
    <x v="84"/>
    <n v="2185.6979999999999"/>
    <n v="2185.6979999999999"/>
    <x v="84"/>
    <n v="0.38775510204081631"/>
  </r>
  <r>
    <n v="100085"/>
    <d v="2024-05-02T00:00:00"/>
    <x v="8"/>
    <x v="0"/>
    <s v="C7625"/>
    <x v="2"/>
    <x v="2"/>
    <n v="1"/>
    <n v="518.38"/>
    <s v="Indore"/>
    <x v="1"/>
    <n v="518.38"/>
    <x v="0"/>
    <n v="10.367599999999999"/>
    <x v="85"/>
    <n v="311.02799999999996"/>
    <n v="311.02799999999996"/>
    <x v="85"/>
    <n v="0.38775510204081642"/>
  </r>
  <r>
    <n v="100086"/>
    <d v="2023-09-07T00:00:00"/>
    <x v="9"/>
    <x v="1"/>
    <s v="C6419"/>
    <x v="1"/>
    <x v="9"/>
    <n v="1"/>
    <n v="2721.82"/>
    <s v="Hyderabad"/>
    <x v="10"/>
    <n v="2721.82"/>
    <x v="0"/>
    <n v="54.436400000000006"/>
    <x v="86"/>
    <n v="1633.0920000000001"/>
    <n v="1633.0920000000001"/>
    <x v="86"/>
    <n v="0.38775510204081631"/>
  </r>
  <r>
    <n v="100087"/>
    <d v="2024-12-20T00:00:00"/>
    <x v="11"/>
    <x v="0"/>
    <s v="C2958"/>
    <x v="1"/>
    <x v="5"/>
    <n v="1"/>
    <n v="706.39"/>
    <s v="Indore"/>
    <x v="1"/>
    <n v="706.39"/>
    <x v="0"/>
    <n v="14.127800000000001"/>
    <x v="87"/>
    <n v="423.834"/>
    <n v="423.834"/>
    <x v="87"/>
    <n v="0.38775510204081631"/>
  </r>
  <r>
    <n v="100088"/>
    <d v="2024-07-02T00:00:00"/>
    <x v="7"/>
    <x v="0"/>
    <s v="C9595"/>
    <x v="4"/>
    <x v="20"/>
    <n v="1"/>
    <n v="10408.450000000001"/>
    <s v="Lucknow"/>
    <x v="3"/>
    <n v="10408.450000000001"/>
    <x v="0"/>
    <n v="208.16900000000001"/>
    <x v="88"/>
    <n v="6245.0700000000006"/>
    <n v="6245.0700000000006"/>
    <x v="88"/>
    <n v="0.38775510204081631"/>
  </r>
  <r>
    <n v="100089"/>
    <d v="2023-10-17T00:00:00"/>
    <x v="0"/>
    <x v="1"/>
    <s v="C9751"/>
    <x v="4"/>
    <x v="20"/>
    <n v="1"/>
    <n v="5271.53"/>
    <s v="Bengaluru"/>
    <x v="7"/>
    <n v="5271.53"/>
    <x v="0"/>
    <n v="105.4306"/>
    <x v="89"/>
    <n v="3162.9179999999997"/>
    <n v="3162.9179999999997"/>
    <x v="89"/>
    <n v="0.38775510204081642"/>
  </r>
  <r>
    <n v="100090"/>
    <d v="2023-10-08T00:00:00"/>
    <x v="0"/>
    <x v="1"/>
    <s v="C9042"/>
    <x v="0"/>
    <x v="15"/>
    <n v="1"/>
    <n v="43748.78"/>
    <s v="Delhi"/>
    <x v="0"/>
    <n v="43748.78"/>
    <x v="0"/>
    <n v="874.97559999999999"/>
    <x v="90"/>
    <n v="26249.268"/>
    <n v="26249.268"/>
    <x v="90"/>
    <n v="0.38775510204081631"/>
  </r>
  <r>
    <n v="100091"/>
    <d v="2023-01-13T00:00:00"/>
    <x v="3"/>
    <x v="1"/>
    <s v="C5136"/>
    <x v="2"/>
    <x v="2"/>
    <n v="1"/>
    <n v="6048.55"/>
    <s v="Kochi"/>
    <x v="5"/>
    <n v="6048.55"/>
    <x v="0"/>
    <n v="120.971"/>
    <x v="91"/>
    <n v="3629.13"/>
    <n v="3629.13"/>
    <x v="91"/>
    <n v="0.38775510204081626"/>
  </r>
  <r>
    <n v="100092"/>
    <d v="2024-05-04T00:00:00"/>
    <x v="8"/>
    <x v="0"/>
    <s v="C1878"/>
    <x v="0"/>
    <x v="15"/>
    <n v="1"/>
    <n v="6829.95"/>
    <s v="Bengaluru"/>
    <x v="7"/>
    <n v="6829.95"/>
    <x v="0"/>
    <n v="136.59899999999999"/>
    <x v="92"/>
    <n v="4097.9699999999993"/>
    <n v="4097.9699999999993"/>
    <x v="92"/>
    <n v="0.38775510204081637"/>
  </r>
  <r>
    <n v="100093"/>
    <d v="2023-06-02T00:00:00"/>
    <x v="2"/>
    <x v="1"/>
    <s v="C7818"/>
    <x v="3"/>
    <x v="10"/>
    <n v="1"/>
    <n v="1085.53"/>
    <s v="Lucknow"/>
    <x v="3"/>
    <n v="1085.53"/>
    <x v="0"/>
    <n v="21.710599999999999"/>
    <x v="93"/>
    <n v="651.31799999999998"/>
    <n v="651.31799999999998"/>
    <x v="93"/>
    <n v="0.38775510204081626"/>
  </r>
  <r>
    <n v="100094"/>
    <d v="2024-09-02T00:00:00"/>
    <x v="9"/>
    <x v="0"/>
    <s v="C5871"/>
    <x v="3"/>
    <x v="14"/>
    <n v="2"/>
    <n v="1776.4"/>
    <s v="Kochi"/>
    <x v="5"/>
    <n v="3552.8"/>
    <x v="1"/>
    <n v="142.11200000000002"/>
    <x v="94"/>
    <n v="1065.8399999999999"/>
    <n v="2131.6799999999998"/>
    <x v="94"/>
    <n v="0.37500000000000006"/>
  </r>
  <r>
    <n v="100095"/>
    <d v="2024-08-25T00:00:00"/>
    <x v="1"/>
    <x v="0"/>
    <s v="C2625"/>
    <x v="4"/>
    <x v="19"/>
    <n v="1"/>
    <n v="1347.87"/>
    <s v="Bhopal"/>
    <x v="1"/>
    <n v="1347.87"/>
    <x v="0"/>
    <n v="26.9574"/>
    <x v="95"/>
    <n v="808.72199999999987"/>
    <n v="808.72199999999987"/>
    <x v="95"/>
    <n v="0.38775510204081637"/>
  </r>
  <r>
    <n v="100096"/>
    <d v="2023-08-01T00:00:00"/>
    <x v="1"/>
    <x v="1"/>
    <s v="C2229"/>
    <x v="2"/>
    <x v="3"/>
    <n v="2"/>
    <n v="2352.56"/>
    <s v="Bengaluru"/>
    <x v="7"/>
    <n v="4705.12"/>
    <x v="1"/>
    <n v="188.20480000000001"/>
    <x v="96"/>
    <n v="1411.5359999999998"/>
    <n v="2823.0719999999997"/>
    <x v="96"/>
    <n v="0.375"/>
  </r>
  <r>
    <n v="100097"/>
    <d v="2023-01-03T00:00:00"/>
    <x v="3"/>
    <x v="1"/>
    <s v="C5632"/>
    <x v="1"/>
    <x v="9"/>
    <n v="1"/>
    <n v="333.06"/>
    <s v="Indore"/>
    <x v="1"/>
    <n v="333.06"/>
    <x v="0"/>
    <n v="6.6612"/>
    <x v="97"/>
    <n v="199.83599999999998"/>
    <n v="199.83599999999998"/>
    <x v="97"/>
    <n v="0.38775510204081637"/>
  </r>
  <r>
    <n v="100098"/>
    <d v="2024-04-09T00:00:00"/>
    <x v="6"/>
    <x v="0"/>
    <s v="C4241"/>
    <x v="0"/>
    <x v="4"/>
    <n v="4"/>
    <n v="57547.17"/>
    <s v="Pune"/>
    <x v="2"/>
    <n v="230188.68"/>
    <x v="3"/>
    <n v="18415.094399999998"/>
    <x v="98"/>
    <n v="34528.301999999996"/>
    <n v="138113.20799999998"/>
    <x v="98"/>
    <n v="0.34782608695652178"/>
  </r>
  <r>
    <n v="100099"/>
    <d v="2023-04-28T00:00:00"/>
    <x v="6"/>
    <x v="1"/>
    <s v="C3718"/>
    <x v="1"/>
    <x v="8"/>
    <n v="4"/>
    <n v="3631.07"/>
    <s v="Bhopal"/>
    <x v="1"/>
    <n v="14524.28"/>
    <x v="3"/>
    <n v="1161.9424000000001"/>
    <x v="99"/>
    <n v="2178.6419999999998"/>
    <n v="8714.5679999999993"/>
    <x v="99"/>
    <n v="0.34782608695652184"/>
  </r>
  <r>
    <n v="100100"/>
    <d v="2023-11-11T00:00:00"/>
    <x v="5"/>
    <x v="1"/>
    <s v="C5982"/>
    <x v="2"/>
    <x v="22"/>
    <n v="4"/>
    <n v="6691.13"/>
    <s v="Indore"/>
    <x v="1"/>
    <n v="26764.52"/>
    <x v="3"/>
    <n v="2141.1615999999999"/>
    <x v="100"/>
    <n v="4014.6779999999999"/>
    <n v="16058.712"/>
    <x v="100"/>
    <n v="0.34782608695652178"/>
  </r>
  <r>
    <n v="100101"/>
    <d v="2024-02-17T00:00:00"/>
    <x v="10"/>
    <x v="0"/>
    <s v="C8078"/>
    <x v="4"/>
    <x v="7"/>
    <n v="1"/>
    <n v="6932.12"/>
    <s v="Indore"/>
    <x v="1"/>
    <n v="6932.12"/>
    <x v="0"/>
    <n v="138.64240000000001"/>
    <x v="101"/>
    <n v="4159.2719999999999"/>
    <n v="4159.2719999999999"/>
    <x v="101"/>
    <n v="0.38775510204081637"/>
  </r>
  <r>
    <n v="100102"/>
    <d v="2023-11-27T00:00:00"/>
    <x v="5"/>
    <x v="1"/>
    <s v="C1339"/>
    <x v="2"/>
    <x v="16"/>
    <n v="1"/>
    <n v="15894.37"/>
    <s v="Bhopal"/>
    <x v="1"/>
    <n v="15894.37"/>
    <x v="0"/>
    <n v="317.88740000000001"/>
    <x v="102"/>
    <n v="9536.6219999999994"/>
    <n v="9536.6219999999994"/>
    <x v="102"/>
    <n v="0.38775510204081642"/>
  </r>
  <r>
    <n v="100103"/>
    <d v="2024-11-19T00:00:00"/>
    <x v="5"/>
    <x v="0"/>
    <s v="C8245"/>
    <x v="3"/>
    <x v="11"/>
    <n v="1"/>
    <n v="3021.47"/>
    <s v="Nagpur"/>
    <x v="2"/>
    <n v="3021.47"/>
    <x v="0"/>
    <n v="60.429399999999994"/>
    <x v="103"/>
    <n v="1812.8819999999998"/>
    <n v="1812.8819999999998"/>
    <x v="103"/>
    <n v="0.38775510204081637"/>
  </r>
  <r>
    <n v="100104"/>
    <d v="2023-10-12T00:00:00"/>
    <x v="0"/>
    <x v="1"/>
    <s v="C8700"/>
    <x v="0"/>
    <x v="17"/>
    <n v="1"/>
    <n v="65335.43"/>
    <s v="Hyderabad"/>
    <x v="10"/>
    <n v="65335.43"/>
    <x v="0"/>
    <n v="1306.7085999999999"/>
    <x v="104"/>
    <n v="39201.258000000002"/>
    <n v="39201.258000000002"/>
    <x v="104"/>
    <n v="0.38775510204081631"/>
  </r>
  <r>
    <n v="100105"/>
    <d v="2024-02-23T00:00:00"/>
    <x v="10"/>
    <x v="0"/>
    <s v="C5722"/>
    <x v="1"/>
    <x v="1"/>
    <n v="3"/>
    <n v="1885.6"/>
    <s v="Surat"/>
    <x v="4"/>
    <n v="5656.7999999999993"/>
    <x v="2"/>
    <n v="339.40799999999996"/>
    <x v="105"/>
    <n v="1131.3599999999999"/>
    <n v="3394.08"/>
    <x v="105"/>
    <n v="0.36170212765957432"/>
  </r>
  <r>
    <n v="100106"/>
    <d v="2024-02-15T00:00:00"/>
    <x v="10"/>
    <x v="0"/>
    <s v="C2899"/>
    <x v="3"/>
    <x v="11"/>
    <n v="1"/>
    <n v="409.57"/>
    <s v="Bhopal"/>
    <x v="1"/>
    <n v="409.57"/>
    <x v="0"/>
    <n v="8.1913999999999998"/>
    <x v="106"/>
    <n v="245.74199999999999"/>
    <n v="245.74199999999999"/>
    <x v="106"/>
    <n v="0.38775510204081637"/>
  </r>
  <r>
    <n v="100107"/>
    <d v="2024-02-18T00:00:00"/>
    <x v="10"/>
    <x v="0"/>
    <s v="C4073"/>
    <x v="4"/>
    <x v="12"/>
    <n v="2"/>
    <n v="8059.76"/>
    <s v="Jaipur"/>
    <x v="6"/>
    <n v="16119.52"/>
    <x v="1"/>
    <n v="644.7808"/>
    <x v="107"/>
    <n v="4835.8559999999998"/>
    <n v="9671.7119999999995"/>
    <x v="107"/>
    <n v="0.37500000000000006"/>
  </r>
  <r>
    <n v="100108"/>
    <d v="2024-01-06T00:00:00"/>
    <x v="3"/>
    <x v="0"/>
    <s v="C9998"/>
    <x v="2"/>
    <x v="2"/>
    <n v="2"/>
    <n v="10450.73"/>
    <s v="Bengaluru"/>
    <x v="7"/>
    <n v="20901.46"/>
    <x v="1"/>
    <n v="836.05840000000001"/>
    <x v="108"/>
    <n v="6270.4379999999992"/>
    <n v="12540.875999999998"/>
    <x v="108"/>
    <n v="0.375"/>
  </r>
  <r>
    <n v="100109"/>
    <d v="2023-10-22T00:00:00"/>
    <x v="0"/>
    <x v="1"/>
    <s v="C4920"/>
    <x v="1"/>
    <x v="23"/>
    <n v="1"/>
    <n v="5029.16"/>
    <s v="Indore"/>
    <x v="1"/>
    <n v="5029.16"/>
    <x v="0"/>
    <n v="100.58320000000001"/>
    <x v="109"/>
    <n v="3017.4959999999996"/>
    <n v="3017.4959999999996"/>
    <x v="109"/>
    <n v="0.38775510204081637"/>
  </r>
  <r>
    <n v="100110"/>
    <d v="2023-06-12T00:00:00"/>
    <x v="2"/>
    <x v="1"/>
    <s v="C2858"/>
    <x v="1"/>
    <x v="1"/>
    <n v="1"/>
    <n v="741.86"/>
    <s v="Ahmedabad"/>
    <x v="4"/>
    <n v="741.86"/>
    <x v="0"/>
    <n v="14.837200000000001"/>
    <x v="110"/>
    <n v="445.11599999999999"/>
    <n v="445.11599999999999"/>
    <x v="110"/>
    <n v="0.38775510204081631"/>
  </r>
  <r>
    <n v="100111"/>
    <d v="2023-05-01T00:00:00"/>
    <x v="8"/>
    <x v="1"/>
    <s v="C5479"/>
    <x v="2"/>
    <x v="21"/>
    <n v="1"/>
    <n v="10861.9"/>
    <s v="Pune"/>
    <x v="2"/>
    <n v="10861.9"/>
    <x v="0"/>
    <n v="217.238"/>
    <x v="111"/>
    <n v="6517.1399999999994"/>
    <n v="6517.1399999999994"/>
    <x v="111"/>
    <n v="0.38775510204081642"/>
  </r>
  <r>
    <n v="100112"/>
    <d v="2024-05-09T00:00:00"/>
    <x v="8"/>
    <x v="0"/>
    <s v="C9327"/>
    <x v="4"/>
    <x v="20"/>
    <n v="1"/>
    <n v="2200.14"/>
    <s v="Indore"/>
    <x v="1"/>
    <n v="2200.14"/>
    <x v="0"/>
    <n v="44.002800000000001"/>
    <x v="112"/>
    <n v="1320.0839999999998"/>
    <n v="1320.0839999999998"/>
    <x v="112"/>
    <n v="0.38775510204081631"/>
  </r>
  <r>
    <n v="100113"/>
    <d v="2023-05-20T00:00:00"/>
    <x v="8"/>
    <x v="1"/>
    <s v="C9318"/>
    <x v="4"/>
    <x v="19"/>
    <n v="2"/>
    <n v="12241.15"/>
    <s v="Kolkata"/>
    <x v="9"/>
    <n v="24482.3"/>
    <x v="1"/>
    <n v="979.29200000000003"/>
    <x v="113"/>
    <n v="7344.69"/>
    <n v="14689.38"/>
    <x v="113"/>
    <n v="0.375"/>
  </r>
  <r>
    <n v="100114"/>
    <d v="2023-01-03T00:00:00"/>
    <x v="3"/>
    <x v="1"/>
    <s v="C3434"/>
    <x v="0"/>
    <x v="0"/>
    <n v="3"/>
    <n v="43202.81"/>
    <s v="Ahmedabad"/>
    <x v="4"/>
    <n v="129608.43"/>
    <x v="2"/>
    <n v="7776.505799999999"/>
    <x v="114"/>
    <n v="25921.685999999998"/>
    <n v="77765.05799999999"/>
    <x v="114"/>
    <n v="0.36170212765957455"/>
  </r>
  <r>
    <n v="100115"/>
    <d v="2024-07-05T00:00:00"/>
    <x v="7"/>
    <x v="0"/>
    <s v="C6272"/>
    <x v="1"/>
    <x v="5"/>
    <n v="1"/>
    <n v="2769.85"/>
    <s v="Kochi"/>
    <x v="5"/>
    <n v="2769.85"/>
    <x v="0"/>
    <n v="55.396999999999998"/>
    <x v="115"/>
    <n v="1661.9099999999999"/>
    <n v="1661.9099999999999"/>
    <x v="115"/>
    <n v="0.38775510204081637"/>
  </r>
  <r>
    <n v="100116"/>
    <d v="2023-07-13T00:00:00"/>
    <x v="7"/>
    <x v="1"/>
    <s v="C1715"/>
    <x v="4"/>
    <x v="20"/>
    <n v="1"/>
    <n v="4040.9"/>
    <s v="Hyderabad"/>
    <x v="10"/>
    <n v="4040.9"/>
    <x v="0"/>
    <n v="80.817999999999998"/>
    <x v="116"/>
    <n v="2424.54"/>
    <n v="2424.54"/>
    <x v="116"/>
    <n v="0.38775510204081631"/>
  </r>
  <r>
    <n v="100117"/>
    <d v="2024-04-29T00:00:00"/>
    <x v="6"/>
    <x v="0"/>
    <s v="C3492"/>
    <x v="2"/>
    <x v="2"/>
    <n v="1"/>
    <n v="11022.79"/>
    <s v="Ahmedabad"/>
    <x v="4"/>
    <n v="11022.79"/>
    <x v="0"/>
    <n v="220.45580000000001"/>
    <x v="117"/>
    <n v="6613.674"/>
    <n v="6613.674"/>
    <x v="117"/>
    <n v="0.38775510204081637"/>
  </r>
  <r>
    <n v="100118"/>
    <d v="2023-02-07T00:00:00"/>
    <x v="10"/>
    <x v="1"/>
    <s v="C2633"/>
    <x v="0"/>
    <x v="17"/>
    <n v="1"/>
    <n v="9241.89"/>
    <s v="Jaipur"/>
    <x v="6"/>
    <n v="9241.89"/>
    <x v="0"/>
    <n v="184.83779999999999"/>
    <x v="118"/>
    <n v="5545.1339999999991"/>
    <n v="5545.1339999999991"/>
    <x v="118"/>
    <n v="0.38775510204081642"/>
  </r>
  <r>
    <n v="100119"/>
    <d v="2024-04-12T00:00:00"/>
    <x v="6"/>
    <x v="0"/>
    <s v="C8692"/>
    <x v="0"/>
    <x v="4"/>
    <n v="1"/>
    <n v="41546.15"/>
    <s v="Bhopal"/>
    <x v="1"/>
    <n v="41546.15"/>
    <x v="0"/>
    <n v="830.923"/>
    <x v="119"/>
    <n v="24927.69"/>
    <n v="24927.69"/>
    <x v="119"/>
    <n v="0.38775510204081637"/>
  </r>
  <r>
    <n v="100120"/>
    <d v="2023-09-29T00:00:00"/>
    <x v="9"/>
    <x v="1"/>
    <s v="C9742"/>
    <x v="1"/>
    <x v="23"/>
    <n v="2"/>
    <n v="4740.67"/>
    <s v="Pune"/>
    <x v="2"/>
    <n v="9481.34"/>
    <x v="1"/>
    <n v="379.25360000000001"/>
    <x v="120"/>
    <n v="2844.402"/>
    <n v="5688.8040000000001"/>
    <x v="120"/>
    <n v="0.375"/>
  </r>
  <r>
    <n v="100121"/>
    <d v="2023-11-21T00:00:00"/>
    <x v="5"/>
    <x v="1"/>
    <s v="C5708"/>
    <x v="2"/>
    <x v="2"/>
    <n v="3"/>
    <n v="719.68"/>
    <s v="Chennai"/>
    <x v="8"/>
    <n v="2159.04"/>
    <x v="2"/>
    <n v="129.54239999999999"/>
    <x v="121"/>
    <n v="431.80799999999994"/>
    <n v="1295.4239999999998"/>
    <x v="121"/>
    <n v="0.36170212765957455"/>
  </r>
  <r>
    <n v="100122"/>
    <d v="2023-04-03T00:00:00"/>
    <x v="6"/>
    <x v="1"/>
    <s v="C3725"/>
    <x v="1"/>
    <x v="1"/>
    <n v="2"/>
    <n v="3148.9"/>
    <s v="Indore"/>
    <x v="1"/>
    <n v="6297.8"/>
    <x v="1"/>
    <n v="251.91200000000001"/>
    <x v="122"/>
    <n v="1889.34"/>
    <n v="3778.68"/>
    <x v="122"/>
    <n v="0.375"/>
  </r>
  <r>
    <n v="100123"/>
    <d v="2023-11-03T00:00:00"/>
    <x v="5"/>
    <x v="1"/>
    <s v="C8056"/>
    <x v="4"/>
    <x v="12"/>
    <n v="1"/>
    <n v="1076.23"/>
    <s v="Bengaluru"/>
    <x v="7"/>
    <n v="1076.23"/>
    <x v="0"/>
    <n v="21.5246"/>
    <x v="123"/>
    <n v="645.73799999999994"/>
    <n v="645.73799999999994"/>
    <x v="123"/>
    <n v="0.38775510204081642"/>
  </r>
  <r>
    <n v="100124"/>
    <d v="2023-09-08T00:00:00"/>
    <x v="9"/>
    <x v="1"/>
    <s v="C7267"/>
    <x v="1"/>
    <x v="9"/>
    <n v="2"/>
    <n v="959.62"/>
    <s v="Lucknow"/>
    <x v="3"/>
    <n v="1919.24"/>
    <x v="1"/>
    <n v="76.769599999999997"/>
    <x v="124"/>
    <n v="575.77199999999993"/>
    <n v="1151.5439999999999"/>
    <x v="124"/>
    <n v="0.37500000000000006"/>
  </r>
  <r>
    <n v="100125"/>
    <d v="2024-11-30T00:00:00"/>
    <x v="5"/>
    <x v="0"/>
    <s v="C5183"/>
    <x v="0"/>
    <x v="17"/>
    <n v="1"/>
    <n v="30646.59"/>
    <s v="Surat"/>
    <x v="4"/>
    <n v="30646.59"/>
    <x v="0"/>
    <n v="612.93180000000007"/>
    <x v="125"/>
    <n v="18387.953999999998"/>
    <n v="18387.953999999998"/>
    <x v="125"/>
    <n v="0.38775510204081642"/>
  </r>
  <r>
    <n v="100126"/>
    <d v="2023-01-10T00:00:00"/>
    <x v="3"/>
    <x v="1"/>
    <s v="C8237"/>
    <x v="4"/>
    <x v="18"/>
    <n v="4"/>
    <n v="9207.14"/>
    <s v="Hyderabad"/>
    <x v="10"/>
    <n v="36828.559999999998"/>
    <x v="3"/>
    <n v="2946.2847999999999"/>
    <x v="126"/>
    <n v="5524.2839999999997"/>
    <n v="22097.135999999999"/>
    <x v="126"/>
    <n v="0.34782608695652173"/>
  </r>
  <r>
    <n v="100127"/>
    <d v="2024-08-24T00:00:00"/>
    <x v="1"/>
    <x v="0"/>
    <s v="C7302"/>
    <x v="0"/>
    <x v="13"/>
    <n v="2"/>
    <n v="30846.53"/>
    <s v="Kochi"/>
    <x v="5"/>
    <n v="61693.06"/>
    <x v="1"/>
    <n v="2467.7224000000001"/>
    <x v="127"/>
    <n v="18507.917999999998"/>
    <n v="37015.835999999996"/>
    <x v="127"/>
    <n v="0.37500000000000006"/>
  </r>
  <r>
    <n v="100128"/>
    <d v="2024-05-09T00:00:00"/>
    <x v="8"/>
    <x v="0"/>
    <s v="C5837"/>
    <x v="0"/>
    <x v="13"/>
    <n v="1"/>
    <n v="46916.2"/>
    <s v="Mumbai"/>
    <x v="2"/>
    <n v="46916.2"/>
    <x v="0"/>
    <n v="938.32399999999996"/>
    <x v="128"/>
    <n v="28149.719999999998"/>
    <n v="28149.719999999998"/>
    <x v="128"/>
    <n v="0.38775510204081631"/>
  </r>
  <r>
    <n v="100129"/>
    <d v="2024-11-05T00:00:00"/>
    <x v="5"/>
    <x v="0"/>
    <s v="C1803"/>
    <x v="1"/>
    <x v="1"/>
    <n v="1"/>
    <n v="3747.07"/>
    <s v="Nagpur"/>
    <x v="2"/>
    <n v="3747.07"/>
    <x v="0"/>
    <n v="74.941400000000002"/>
    <x v="129"/>
    <n v="2248.2420000000002"/>
    <n v="2248.2420000000002"/>
    <x v="129"/>
    <n v="0.38775510204081626"/>
  </r>
  <r>
    <n v="100130"/>
    <d v="2024-09-12T00:00:00"/>
    <x v="9"/>
    <x v="0"/>
    <s v="C4588"/>
    <x v="3"/>
    <x v="10"/>
    <n v="2"/>
    <n v="1086.72"/>
    <s v="Surat"/>
    <x v="4"/>
    <n v="2173.44"/>
    <x v="1"/>
    <n v="86.937600000000003"/>
    <x v="130"/>
    <n v="652.03200000000004"/>
    <n v="1304.0640000000001"/>
    <x v="130"/>
    <n v="0.37499999999999994"/>
  </r>
  <r>
    <n v="100131"/>
    <d v="2023-07-14T00:00:00"/>
    <x v="7"/>
    <x v="1"/>
    <s v="C6061"/>
    <x v="2"/>
    <x v="21"/>
    <n v="2"/>
    <n v="14175.18"/>
    <s v="Bhopal"/>
    <x v="1"/>
    <n v="28350.36"/>
    <x v="1"/>
    <n v="1134.0144"/>
    <x v="131"/>
    <n v="8505.1080000000002"/>
    <n v="17010.216"/>
    <x v="131"/>
    <n v="0.375"/>
  </r>
  <r>
    <n v="100132"/>
    <d v="2024-03-27T00:00:00"/>
    <x v="4"/>
    <x v="0"/>
    <s v="C7807"/>
    <x v="0"/>
    <x v="0"/>
    <n v="2"/>
    <n v="7202.43"/>
    <s v="Bengaluru"/>
    <x v="7"/>
    <n v="14404.86"/>
    <x v="1"/>
    <n v="576.19440000000009"/>
    <x v="132"/>
    <n v="4321.4579999999996"/>
    <n v="8642.9159999999993"/>
    <x v="132"/>
    <n v="0.37500000000000006"/>
  </r>
  <r>
    <n v="100133"/>
    <d v="2023-07-25T00:00:00"/>
    <x v="7"/>
    <x v="1"/>
    <s v="C5465"/>
    <x v="0"/>
    <x v="17"/>
    <n v="3"/>
    <n v="26575.54"/>
    <s v="Kochi"/>
    <x v="5"/>
    <n v="79726.62"/>
    <x v="2"/>
    <n v="4783.5971999999992"/>
    <x v="133"/>
    <n v="15945.324000000001"/>
    <n v="47835.972000000002"/>
    <x v="133"/>
    <n v="0.36170212765957438"/>
  </r>
  <r>
    <n v="100134"/>
    <d v="2023-06-18T00:00:00"/>
    <x v="2"/>
    <x v="1"/>
    <s v="C2886"/>
    <x v="0"/>
    <x v="13"/>
    <n v="5"/>
    <n v="24130.38"/>
    <s v="Ahmedabad"/>
    <x v="4"/>
    <n v="120651.90000000001"/>
    <x v="3"/>
    <n v="9652.152"/>
    <x v="134"/>
    <n v="14478.228000000001"/>
    <n v="72391.14"/>
    <x v="134"/>
    <n v="0.34782608695652178"/>
  </r>
  <r>
    <n v="100135"/>
    <d v="2023-03-19T00:00:00"/>
    <x v="4"/>
    <x v="1"/>
    <s v="C6992"/>
    <x v="0"/>
    <x v="4"/>
    <n v="3"/>
    <n v="58467.63"/>
    <s v="Delhi"/>
    <x v="0"/>
    <n v="175402.88999999998"/>
    <x v="2"/>
    <n v="10524.173399999998"/>
    <x v="135"/>
    <n v="35080.577999999994"/>
    <n v="105241.73399999998"/>
    <x v="135"/>
    <n v="0.36170212765957455"/>
  </r>
  <r>
    <n v="100136"/>
    <d v="2024-02-09T00:00:00"/>
    <x v="10"/>
    <x v="0"/>
    <s v="C5295"/>
    <x v="0"/>
    <x v="17"/>
    <n v="1"/>
    <n v="28746.3"/>
    <s v="Lucknow"/>
    <x v="3"/>
    <n v="28746.3"/>
    <x v="0"/>
    <n v="574.92600000000004"/>
    <x v="136"/>
    <n v="17247.78"/>
    <n v="17247.78"/>
    <x v="136"/>
    <n v="0.38775510204081637"/>
  </r>
  <r>
    <n v="100137"/>
    <d v="2024-01-26T00:00:00"/>
    <x v="3"/>
    <x v="0"/>
    <s v="C6374"/>
    <x v="3"/>
    <x v="10"/>
    <n v="1"/>
    <n v="866.86"/>
    <s v="Nagpur"/>
    <x v="2"/>
    <n v="866.86"/>
    <x v="0"/>
    <n v="17.337199999999999"/>
    <x v="137"/>
    <n v="520.11599999999999"/>
    <n v="520.11599999999999"/>
    <x v="137"/>
    <n v="0.38775510204081631"/>
  </r>
  <r>
    <n v="100138"/>
    <d v="2024-09-16T00:00:00"/>
    <x v="9"/>
    <x v="0"/>
    <s v="C7689"/>
    <x v="0"/>
    <x v="15"/>
    <n v="2"/>
    <n v="35311.230000000003"/>
    <s v="Delhi"/>
    <x v="0"/>
    <n v="70622.460000000006"/>
    <x v="1"/>
    <n v="2824.8984000000005"/>
    <x v="138"/>
    <n v="21186.738000000001"/>
    <n v="42373.476000000002"/>
    <x v="138"/>
    <n v="0.375"/>
  </r>
  <r>
    <n v="100139"/>
    <d v="2023-05-24T00:00:00"/>
    <x v="8"/>
    <x v="1"/>
    <s v="C9807"/>
    <x v="0"/>
    <x v="15"/>
    <n v="1"/>
    <n v="30985.72"/>
    <s v="Bengaluru"/>
    <x v="7"/>
    <n v="30985.72"/>
    <x v="0"/>
    <n v="619.71440000000007"/>
    <x v="139"/>
    <n v="18591.432000000001"/>
    <n v="18591.432000000001"/>
    <x v="139"/>
    <n v="0.38775510204081631"/>
  </r>
  <r>
    <n v="100140"/>
    <d v="2024-02-02T00:00:00"/>
    <x v="10"/>
    <x v="0"/>
    <s v="C7797"/>
    <x v="1"/>
    <x v="9"/>
    <n v="1"/>
    <n v="3372"/>
    <s v="Surat"/>
    <x v="4"/>
    <n v="3372"/>
    <x v="0"/>
    <n v="67.44"/>
    <x v="140"/>
    <n v="2023.1999999999998"/>
    <n v="2023.1999999999998"/>
    <x v="140"/>
    <n v="0.38775510204081637"/>
  </r>
  <r>
    <n v="100141"/>
    <d v="2023-04-12T00:00:00"/>
    <x v="6"/>
    <x v="1"/>
    <s v="C7070"/>
    <x v="3"/>
    <x v="11"/>
    <n v="1"/>
    <n v="3275.83"/>
    <s v="Chennai"/>
    <x v="8"/>
    <n v="3275.83"/>
    <x v="0"/>
    <n v="65.516599999999997"/>
    <x v="141"/>
    <n v="1965.4979999999998"/>
    <n v="1965.4979999999998"/>
    <x v="141"/>
    <n v="0.38775510204081637"/>
  </r>
  <r>
    <n v="100142"/>
    <d v="2024-03-30T00:00:00"/>
    <x v="4"/>
    <x v="0"/>
    <s v="C9920"/>
    <x v="1"/>
    <x v="8"/>
    <n v="3"/>
    <n v="713.55"/>
    <s v="Nagpur"/>
    <x v="2"/>
    <n v="2140.6499999999996"/>
    <x v="2"/>
    <n v="128.43899999999996"/>
    <x v="142"/>
    <n v="428.12999999999994"/>
    <n v="1284.3899999999999"/>
    <x v="142"/>
    <n v="0.36170212765957449"/>
  </r>
  <r>
    <n v="100143"/>
    <d v="2024-10-22T00:00:00"/>
    <x v="0"/>
    <x v="0"/>
    <s v="C8450"/>
    <x v="1"/>
    <x v="23"/>
    <n v="1"/>
    <n v="5499.21"/>
    <s v="Delhi"/>
    <x v="0"/>
    <n v="5499.21"/>
    <x v="0"/>
    <n v="109.9842"/>
    <x v="143"/>
    <n v="3299.5259999999998"/>
    <n v="3299.5259999999998"/>
    <x v="143"/>
    <n v="0.38775510204081637"/>
  </r>
  <r>
    <n v="100144"/>
    <d v="2024-11-09T00:00:00"/>
    <x v="5"/>
    <x v="0"/>
    <s v="C3063"/>
    <x v="0"/>
    <x v="17"/>
    <n v="5"/>
    <n v="4716.66"/>
    <s v="Bhopal"/>
    <x v="1"/>
    <n v="23583.3"/>
    <x v="3"/>
    <n v="1886.664"/>
    <x v="144"/>
    <n v="2829.9959999999996"/>
    <n v="14149.979999999998"/>
    <x v="144"/>
    <n v="0.34782608695652178"/>
  </r>
  <r>
    <n v="100145"/>
    <d v="2024-08-01T00:00:00"/>
    <x v="1"/>
    <x v="0"/>
    <s v="C6383"/>
    <x v="0"/>
    <x v="17"/>
    <n v="1"/>
    <n v="18099.669999999998"/>
    <s v="Bhopal"/>
    <x v="1"/>
    <n v="18099.669999999998"/>
    <x v="0"/>
    <n v="361.99339999999995"/>
    <x v="145"/>
    <n v="10859.801999999998"/>
    <n v="10859.801999999998"/>
    <x v="145"/>
    <n v="0.38775510204081642"/>
  </r>
  <r>
    <n v="100146"/>
    <d v="2023-06-01T00:00:00"/>
    <x v="2"/>
    <x v="1"/>
    <s v="C3129"/>
    <x v="3"/>
    <x v="11"/>
    <n v="1"/>
    <n v="3079.38"/>
    <s v="Jaipur"/>
    <x v="6"/>
    <n v="3079.38"/>
    <x v="0"/>
    <n v="61.587600000000002"/>
    <x v="146"/>
    <n v="1847.6279999999999"/>
    <n v="1847.6279999999999"/>
    <x v="146"/>
    <n v="0.38775510204081642"/>
  </r>
  <r>
    <n v="100147"/>
    <d v="2023-09-14T00:00:00"/>
    <x v="9"/>
    <x v="1"/>
    <s v="C4898"/>
    <x v="3"/>
    <x v="6"/>
    <n v="2"/>
    <n v="170.5"/>
    <s v="Lucknow"/>
    <x v="3"/>
    <n v="341"/>
    <x v="1"/>
    <n v="13.64"/>
    <x v="147"/>
    <n v="102.3"/>
    <n v="204.6"/>
    <x v="147"/>
    <n v="0.37500000000000006"/>
  </r>
  <r>
    <n v="100148"/>
    <d v="2023-11-28T00:00:00"/>
    <x v="5"/>
    <x v="1"/>
    <s v="C2041"/>
    <x v="0"/>
    <x v="0"/>
    <n v="1"/>
    <n v="52717.03"/>
    <s v="Ahmedabad"/>
    <x v="4"/>
    <n v="52717.03"/>
    <x v="0"/>
    <n v="1054.3406"/>
    <x v="148"/>
    <n v="31630.217999999997"/>
    <n v="31630.217999999997"/>
    <x v="148"/>
    <n v="0.38775510204081631"/>
  </r>
  <r>
    <n v="100149"/>
    <d v="2024-04-04T00:00:00"/>
    <x v="6"/>
    <x v="0"/>
    <s v="C1710"/>
    <x v="3"/>
    <x v="11"/>
    <n v="1"/>
    <n v="1706.29"/>
    <s v="Indore"/>
    <x v="1"/>
    <n v="1706.29"/>
    <x v="0"/>
    <n v="34.125799999999998"/>
    <x v="149"/>
    <n v="1023.7739999999999"/>
    <n v="1023.7739999999999"/>
    <x v="149"/>
    <n v="0.38775510204081637"/>
  </r>
  <r>
    <n v="100150"/>
    <d v="2024-11-05T00:00:00"/>
    <x v="5"/>
    <x v="0"/>
    <s v="C7580"/>
    <x v="1"/>
    <x v="23"/>
    <n v="2"/>
    <n v="400.65"/>
    <s v="Pune"/>
    <x v="2"/>
    <n v="801.3"/>
    <x v="1"/>
    <n v="32.052"/>
    <x v="150"/>
    <n v="240.39"/>
    <n v="480.78"/>
    <x v="150"/>
    <n v="0.375"/>
  </r>
  <r>
    <n v="100151"/>
    <d v="2024-12-03T00:00:00"/>
    <x v="11"/>
    <x v="0"/>
    <s v="C2076"/>
    <x v="0"/>
    <x v="13"/>
    <n v="1"/>
    <n v="7262.68"/>
    <s v="Bengaluru"/>
    <x v="7"/>
    <n v="7262.68"/>
    <x v="0"/>
    <n v="145.25360000000001"/>
    <x v="151"/>
    <n v="4357.6080000000002"/>
    <n v="4357.6080000000002"/>
    <x v="151"/>
    <n v="0.38775510204081631"/>
  </r>
  <r>
    <n v="100152"/>
    <d v="2023-10-09T00:00:00"/>
    <x v="0"/>
    <x v="1"/>
    <s v="C9692"/>
    <x v="2"/>
    <x v="22"/>
    <n v="1"/>
    <n v="5832.93"/>
    <s v="Kolkata"/>
    <x v="9"/>
    <n v="5832.93"/>
    <x v="0"/>
    <n v="116.65860000000001"/>
    <x v="152"/>
    <n v="3499.7580000000003"/>
    <n v="3499.7580000000003"/>
    <x v="152"/>
    <n v="0.38775510204081631"/>
  </r>
  <r>
    <n v="100153"/>
    <d v="2024-04-09T00:00:00"/>
    <x v="6"/>
    <x v="0"/>
    <s v="C4522"/>
    <x v="1"/>
    <x v="23"/>
    <n v="1"/>
    <n v="3945.12"/>
    <s v="Pune"/>
    <x v="2"/>
    <n v="3945.12"/>
    <x v="0"/>
    <n v="78.9024"/>
    <x v="153"/>
    <n v="2367.0719999999997"/>
    <n v="2367.0719999999997"/>
    <x v="153"/>
    <n v="0.38775510204081642"/>
  </r>
  <r>
    <n v="100154"/>
    <d v="2024-04-07T00:00:00"/>
    <x v="6"/>
    <x v="0"/>
    <s v="C2557"/>
    <x v="4"/>
    <x v="18"/>
    <n v="1"/>
    <n v="6789.88"/>
    <s v="Hyderabad"/>
    <x v="10"/>
    <n v="6789.88"/>
    <x v="0"/>
    <n v="135.79760000000002"/>
    <x v="154"/>
    <n v="4073.9279999999999"/>
    <n v="4073.9279999999999"/>
    <x v="154"/>
    <n v="0.38775510204081637"/>
  </r>
  <r>
    <n v="100155"/>
    <d v="2024-03-13T00:00:00"/>
    <x v="4"/>
    <x v="0"/>
    <s v="C2099"/>
    <x v="1"/>
    <x v="5"/>
    <n v="1"/>
    <n v="1049.8900000000001"/>
    <s v="Delhi"/>
    <x v="0"/>
    <n v="1049.8900000000001"/>
    <x v="0"/>
    <n v="20.997800000000002"/>
    <x v="155"/>
    <n v="629.93400000000008"/>
    <n v="629.93400000000008"/>
    <x v="155"/>
    <n v="0.38775510204081626"/>
  </r>
  <r>
    <n v="100156"/>
    <d v="2023-03-29T00:00:00"/>
    <x v="4"/>
    <x v="1"/>
    <s v="C1982"/>
    <x v="0"/>
    <x v="15"/>
    <n v="2"/>
    <n v="24027.33"/>
    <s v="Lucknow"/>
    <x v="3"/>
    <n v="48054.66"/>
    <x v="1"/>
    <n v="1922.1864000000003"/>
    <x v="156"/>
    <n v="14416.398000000001"/>
    <n v="28832.796000000002"/>
    <x v="156"/>
    <n v="0.375"/>
  </r>
  <r>
    <n v="100157"/>
    <d v="2024-07-29T00:00:00"/>
    <x v="7"/>
    <x v="0"/>
    <s v="C7929"/>
    <x v="2"/>
    <x v="16"/>
    <n v="1"/>
    <n v="14880.1"/>
    <s v="Kochi"/>
    <x v="5"/>
    <n v="14880.1"/>
    <x v="0"/>
    <n v="297.60200000000003"/>
    <x v="157"/>
    <n v="8928.06"/>
    <n v="8928.06"/>
    <x v="157"/>
    <n v="0.38775510204081637"/>
  </r>
  <r>
    <n v="100158"/>
    <d v="2023-02-22T00:00:00"/>
    <x v="10"/>
    <x v="1"/>
    <s v="C3535"/>
    <x v="4"/>
    <x v="7"/>
    <n v="1"/>
    <n v="1825.98"/>
    <s v="Surat"/>
    <x v="4"/>
    <n v="1825.98"/>
    <x v="0"/>
    <n v="36.519600000000004"/>
    <x v="158"/>
    <n v="1095.588"/>
    <n v="1095.588"/>
    <x v="158"/>
    <n v="0.38775510204081631"/>
  </r>
  <r>
    <n v="100159"/>
    <d v="2024-05-08T00:00:00"/>
    <x v="8"/>
    <x v="0"/>
    <s v="C5564"/>
    <x v="0"/>
    <x v="15"/>
    <n v="1"/>
    <n v="35028.54"/>
    <s v="Lucknow"/>
    <x v="3"/>
    <n v="35028.54"/>
    <x v="0"/>
    <n v="700.57080000000008"/>
    <x v="159"/>
    <n v="21017.124"/>
    <n v="21017.124"/>
    <x v="159"/>
    <n v="0.38775510204081631"/>
  </r>
  <r>
    <n v="100160"/>
    <d v="2023-08-20T00:00:00"/>
    <x v="1"/>
    <x v="1"/>
    <s v="C1430"/>
    <x v="3"/>
    <x v="11"/>
    <n v="5"/>
    <n v="3402.99"/>
    <s v="Lucknow"/>
    <x v="3"/>
    <n v="17014.949999999997"/>
    <x v="3"/>
    <n v="1361.1959999999997"/>
    <x v="160"/>
    <n v="2041.7939999999999"/>
    <n v="10208.969999999999"/>
    <x v="160"/>
    <n v="0.34782608695652167"/>
  </r>
  <r>
    <n v="100161"/>
    <d v="2024-11-04T00:00:00"/>
    <x v="5"/>
    <x v="0"/>
    <s v="C6567"/>
    <x v="3"/>
    <x v="10"/>
    <n v="1"/>
    <n v="1256.44"/>
    <s v="Hyderabad"/>
    <x v="10"/>
    <n v="1256.44"/>
    <x v="0"/>
    <n v="25.128800000000002"/>
    <x v="161"/>
    <n v="753.86400000000003"/>
    <n v="753.86400000000003"/>
    <x v="161"/>
    <n v="0.38775510204081637"/>
  </r>
  <r>
    <n v="100162"/>
    <d v="2023-01-07T00:00:00"/>
    <x v="3"/>
    <x v="1"/>
    <s v="C1502"/>
    <x v="0"/>
    <x v="4"/>
    <n v="1"/>
    <n v="25843.01"/>
    <s v="Delhi"/>
    <x v="0"/>
    <n v="25843.01"/>
    <x v="0"/>
    <n v="516.86019999999996"/>
    <x v="162"/>
    <n v="15505.805999999999"/>
    <n v="15505.805999999999"/>
    <x v="162"/>
    <n v="0.38775510204081637"/>
  </r>
  <r>
    <n v="100163"/>
    <d v="2024-06-27T00:00:00"/>
    <x v="2"/>
    <x v="0"/>
    <s v="C6314"/>
    <x v="0"/>
    <x v="13"/>
    <n v="1"/>
    <n v="11588.47"/>
    <s v="Bhopal"/>
    <x v="1"/>
    <n v="11588.47"/>
    <x v="0"/>
    <n v="231.76939999999999"/>
    <x v="163"/>
    <n v="6953.0819999999994"/>
    <n v="6953.0819999999994"/>
    <x v="163"/>
    <n v="0.38775510204081637"/>
  </r>
  <r>
    <n v="100164"/>
    <d v="2024-08-04T00:00:00"/>
    <x v="1"/>
    <x v="0"/>
    <s v="C2336"/>
    <x v="2"/>
    <x v="16"/>
    <n v="1"/>
    <n v="9850.86"/>
    <s v="Kolkata"/>
    <x v="9"/>
    <n v="9850.86"/>
    <x v="0"/>
    <n v="197.0172"/>
    <x v="164"/>
    <n v="5910.5160000000005"/>
    <n v="5910.5160000000005"/>
    <x v="164"/>
    <n v="0.38775510204081631"/>
  </r>
  <r>
    <n v="100165"/>
    <d v="2024-03-29T00:00:00"/>
    <x v="4"/>
    <x v="0"/>
    <s v="C9394"/>
    <x v="2"/>
    <x v="2"/>
    <n v="2"/>
    <n v="5842.46"/>
    <s v="Delhi"/>
    <x v="0"/>
    <n v="11684.92"/>
    <x v="1"/>
    <n v="467.39679999999998"/>
    <x v="165"/>
    <n v="3505.4760000000001"/>
    <n v="7010.9520000000002"/>
    <x v="165"/>
    <n v="0.37499999999999994"/>
  </r>
  <r>
    <n v="100166"/>
    <d v="2023-12-20T00:00:00"/>
    <x v="11"/>
    <x v="1"/>
    <s v="C6053"/>
    <x v="1"/>
    <x v="5"/>
    <n v="2"/>
    <n v="3070.65"/>
    <s v="Mumbai"/>
    <x v="2"/>
    <n v="6141.3"/>
    <x v="1"/>
    <n v="245.65200000000002"/>
    <x v="166"/>
    <n v="1842.3899999999999"/>
    <n v="3684.7799999999997"/>
    <x v="166"/>
    <n v="0.37500000000000006"/>
  </r>
  <r>
    <n v="100167"/>
    <d v="2023-08-14T00:00:00"/>
    <x v="1"/>
    <x v="1"/>
    <s v="C3248"/>
    <x v="1"/>
    <x v="9"/>
    <n v="1"/>
    <n v="1337.91"/>
    <s v="Bhopal"/>
    <x v="1"/>
    <n v="1337.91"/>
    <x v="0"/>
    <n v="26.758200000000002"/>
    <x v="167"/>
    <n v="802.74599999999998"/>
    <n v="802.74599999999998"/>
    <x v="167"/>
    <n v="0.38775510204081637"/>
  </r>
  <r>
    <n v="100168"/>
    <d v="2023-09-19T00:00:00"/>
    <x v="9"/>
    <x v="1"/>
    <s v="C7229"/>
    <x v="0"/>
    <x v="15"/>
    <n v="1"/>
    <n v="47546.080000000002"/>
    <s v="Jaipur"/>
    <x v="6"/>
    <n v="47546.080000000002"/>
    <x v="0"/>
    <n v="950.92160000000001"/>
    <x v="168"/>
    <n v="28527.648000000001"/>
    <n v="28527.648000000001"/>
    <x v="168"/>
    <n v="0.38775510204081631"/>
  </r>
  <r>
    <n v="100169"/>
    <d v="2024-12-21T00:00:00"/>
    <x v="11"/>
    <x v="0"/>
    <s v="C1693"/>
    <x v="0"/>
    <x v="17"/>
    <n v="3"/>
    <n v="49442.54"/>
    <s v="Pune"/>
    <x v="2"/>
    <n v="148327.62"/>
    <x v="2"/>
    <n v="8899.6571999999996"/>
    <x v="169"/>
    <n v="29665.523999999998"/>
    <n v="88996.571999999986"/>
    <x v="169"/>
    <n v="0.3617021276595746"/>
  </r>
  <r>
    <n v="100170"/>
    <d v="2023-01-20T00:00:00"/>
    <x v="3"/>
    <x v="1"/>
    <s v="C7843"/>
    <x v="1"/>
    <x v="1"/>
    <n v="3"/>
    <n v="3027.88"/>
    <s v="Kolkata"/>
    <x v="9"/>
    <n v="9083.64"/>
    <x v="2"/>
    <n v="545.01839999999993"/>
    <x v="170"/>
    <n v="1816.7280000000001"/>
    <n v="5450.1840000000002"/>
    <x v="170"/>
    <n v="0.36170212765957432"/>
  </r>
  <r>
    <n v="100171"/>
    <d v="2023-04-28T00:00:00"/>
    <x v="6"/>
    <x v="1"/>
    <s v="C6928"/>
    <x v="1"/>
    <x v="5"/>
    <n v="1"/>
    <n v="4690.72"/>
    <s v="Delhi"/>
    <x v="0"/>
    <n v="4690.72"/>
    <x v="0"/>
    <n v="93.814400000000006"/>
    <x v="171"/>
    <n v="2814.4320000000002"/>
    <n v="2814.4320000000002"/>
    <x v="171"/>
    <n v="0.38775510204081626"/>
  </r>
  <r>
    <n v="100172"/>
    <d v="2024-03-23T00:00:00"/>
    <x v="4"/>
    <x v="0"/>
    <s v="C6083"/>
    <x v="3"/>
    <x v="14"/>
    <n v="1"/>
    <n v="1450.82"/>
    <s v="Indore"/>
    <x v="1"/>
    <n v="1450.82"/>
    <x v="0"/>
    <n v="29.016400000000001"/>
    <x v="172"/>
    <n v="870.49199999999996"/>
    <n v="870.49199999999996"/>
    <x v="172"/>
    <n v="0.38775510204081631"/>
  </r>
  <r>
    <n v="100173"/>
    <d v="2023-12-14T00:00:00"/>
    <x v="11"/>
    <x v="1"/>
    <s v="C4176"/>
    <x v="0"/>
    <x v="4"/>
    <n v="1"/>
    <n v="45287.92"/>
    <s v="Nagpur"/>
    <x v="2"/>
    <n v="45287.92"/>
    <x v="0"/>
    <n v="905.75839999999994"/>
    <x v="173"/>
    <n v="27172.751999999997"/>
    <n v="27172.751999999997"/>
    <x v="173"/>
    <n v="0.38775510204081637"/>
  </r>
  <r>
    <n v="100174"/>
    <d v="2023-12-24T00:00:00"/>
    <x v="11"/>
    <x v="1"/>
    <s v="C3504"/>
    <x v="1"/>
    <x v="8"/>
    <n v="1"/>
    <n v="820.02"/>
    <s v="Bhopal"/>
    <x v="1"/>
    <n v="820.02"/>
    <x v="0"/>
    <n v="16.400400000000001"/>
    <x v="174"/>
    <n v="492.01199999999994"/>
    <n v="492.01199999999994"/>
    <x v="174"/>
    <n v="0.38775510204081637"/>
  </r>
  <r>
    <n v="100175"/>
    <d v="2024-11-02T00:00:00"/>
    <x v="5"/>
    <x v="0"/>
    <s v="C6295"/>
    <x v="0"/>
    <x v="13"/>
    <n v="1"/>
    <n v="41072.26"/>
    <s v="Kochi"/>
    <x v="5"/>
    <n v="41072.26"/>
    <x v="0"/>
    <n v="821.44520000000011"/>
    <x v="175"/>
    <n v="24643.356"/>
    <n v="24643.356"/>
    <x v="175"/>
    <n v="0.38775510204081631"/>
  </r>
  <r>
    <n v="100176"/>
    <d v="2024-10-04T00:00:00"/>
    <x v="0"/>
    <x v="0"/>
    <s v="C5500"/>
    <x v="1"/>
    <x v="23"/>
    <n v="1"/>
    <n v="2184.27"/>
    <s v="Lucknow"/>
    <x v="3"/>
    <n v="2184.27"/>
    <x v="0"/>
    <n v="43.685400000000001"/>
    <x v="176"/>
    <n v="1310.5619999999999"/>
    <n v="1310.5619999999999"/>
    <x v="176"/>
    <n v="0.38775510204081642"/>
  </r>
  <r>
    <n v="100177"/>
    <d v="2023-02-27T00:00:00"/>
    <x v="10"/>
    <x v="1"/>
    <s v="C5703"/>
    <x v="1"/>
    <x v="1"/>
    <n v="1"/>
    <n v="2053.38"/>
    <s v="Delhi"/>
    <x v="0"/>
    <n v="2053.38"/>
    <x v="0"/>
    <n v="41.067600000000006"/>
    <x v="177"/>
    <n v="1232.028"/>
    <n v="1232.028"/>
    <x v="177"/>
    <n v="0.38775510204081631"/>
  </r>
  <r>
    <n v="100178"/>
    <d v="2024-10-22T00:00:00"/>
    <x v="0"/>
    <x v="0"/>
    <s v="C1672"/>
    <x v="4"/>
    <x v="12"/>
    <n v="2"/>
    <n v="7666.17"/>
    <s v="Ahmedabad"/>
    <x v="4"/>
    <n v="15332.34"/>
    <x v="1"/>
    <n v="613.29359999999997"/>
    <x v="178"/>
    <n v="4599.7020000000002"/>
    <n v="9199.4040000000005"/>
    <x v="178"/>
    <n v="0.37499999999999994"/>
  </r>
  <r>
    <n v="100179"/>
    <d v="2024-08-08T00:00:00"/>
    <x v="1"/>
    <x v="0"/>
    <s v="C8381"/>
    <x v="2"/>
    <x v="3"/>
    <n v="2"/>
    <n v="8722.2000000000007"/>
    <s v="Delhi"/>
    <x v="0"/>
    <n v="17444.400000000001"/>
    <x v="1"/>
    <n v="697.77600000000007"/>
    <x v="179"/>
    <n v="5233.3200000000006"/>
    <n v="10466.640000000001"/>
    <x v="179"/>
    <n v="0.37499999999999994"/>
  </r>
  <r>
    <n v="100180"/>
    <d v="2023-12-18T00:00:00"/>
    <x v="11"/>
    <x v="1"/>
    <s v="C8172"/>
    <x v="4"/>
    <x v="12"/>
    <n v="1"/>
    <n v="2621.0300000000002"/>
    <s v="Ahmedabad"/>
    <x v="4"/>
    <n v="2621.0300000000002"/>
    <x v="0"/>
    <n v="52.420600000000007"/>
    <x v="180"/>
    <n v="1572.6180000000002"/>
    <n v="1572.6180000000002"/>
    <x v="180"/>
    <n v="0.38775510204081631"/>
  </r>
  <r>
    <n v="100181"/>
    <d v="2024-06-20T00:00:00"/>
    <x v="2"/>
    <x v="0"/>
    <s v="C6543"/>
    <x v="1"/>
    <x v="8"/>
    <n v="1"/>
    <n v="4449.5600000000004"/>
    <s v="Surat"/>
    <x v="4"/>
    <n v="4449.5600000000004"/>
    <x v="0"/>
    <n v="88.991200000000006"/>
    <x v="181"/>
    <n v="2669.7360000000003"/>
    <n v="2669.7360000000003"/>
    <x v="181"/>
    <n v="0.38775510204081626"/>
  </r>
  <r>
    <n v="100182"/>
    <d v="2024-09-04T00:00:00"/>
    <x v="9"/>
    <x v="0"/>
    <s v="C5655"/>
    <x v="0"/>
    <x v="0"/>
    <n v="1"/>
    <n v="8400.36"/>
    <s v="Kolkata"/>
    <x v="9"/>
    <n v="8400.36"/>
    <x v="0"/>
    <n v="168.00720000000001"/>
    <x v="182"/>
    <n v="5040.2160000000003"/>
    <n v="5040.2160000000003"/>
    <x v="182"/>
    <n v="0.38775510204081631"/>
  </r>
  <r>
    <n v="100183"/>
    <d v="2024-11-03T00:00:00"/>
    <x v="5"/>
    <x v="0"/>
    <s v="C3317"/>
    <x v="4"/>
    <x v="7"/>
    <n v="3"/>
    <n v="5328.48"/>
    <s v="Nagpur"/>
    <x v="2"/>
    <n v="15985.439999999999"/>
    <x v="2"/>
    <n v="959.12639999999988"/>
    <x v="183"/>
    <n v="3197.0879999999997"/>
    <n v="9591.2639999999992"/>
    <x v="183"/>
    <n v="0.36170212765957449"/>
  </r>
  <r>
    <n v="100184"/>
    <d v="2023-12-25T00:00:00"/>
    <x v="11"/>
    <x v="1"/>
    <s v="C7171"/>
    <x v="1"/>
    <x v="23"/>
    <n v="1"/>
    <n v="3152.72"/>
    <s v="Surat"/>
    <x v="4"/>
    <n v="3152.72"/>
    <x v="0"/>
    <n v="63.054399999999994"/>
    <x v="184"/>
    <n v="1891.6319999999998"/>
    <n v="1891.6319999999998"/>
    <x v="184"/>
    <n v="0.38775510204081637"/>
  </r>
  <r>
    <n v="100185"/>
    <d v="2023-12-03T00:00:00"/>
    <x v="11"/>
    <x v="1"/>
    <s v="C1298"/>
    <x v="3"/>
    <x v="11"/>
    <n v="1"/>
    <n v="2720.69"/>
    <s v="Hyderabad"/>
    <x v="10"/>
    <n v="2720.69"/>
    <x v="0"/>
    <n v="54.413800000000002"/>
    <x v="185"/>
    <n v="1632.414"/>
    <n v="1632.414"/>
    <x v="185"/>
    <n v="0.38775510204081637"/>
  </r>
  <r>
    <n v="100186"/>
    <d v="2023-11-13T00:00:00"/>
    <x v="5"/>
    <x v="1"/>
    <s v="C3253"/>
    <x v="0"/>
    <x v="4"/>
    <n v="1"/>
    <n v="48993.88"/>
    <s v="Bengaluru"/>
    <x v="7"/>
    <n v="48993.88"/>
    <x v="0"/>
    <n v="979.87759999999992"/>
    <x v="186"/>
    <n v="29396.327999999998"/>
    <n v="29396.327999999998"/>
    <x v="186"/>
    <n v="0.38775510204081637"/>
  </r>
  <r>
    <n v="100187"/>
    <d v="2023-03-21T00:00:00"/>
    <x v="4"/>
    <x v="1"/>
    <s v="C9626"/>
    <x v="0"/>
    <x v="15"/>
    <n v="1"/>
    <n v="41228.800000000003"/>
    <s v="Mumbai"/>
    <x v="2"/>
    <n v="41228.800000000003"/>
    <x v="0"/>
    <n v="824.57600000000002"/>
    <x v="187"/>
    <n v="24737.280000000002"/>
    <n v="24737.280000000002"/>
    <x v="187"/>
    <n v="0.38775510204081631"/>
  </r>
  <r>
    <n v="100188"/>
    <d v="2024-11-08T00:00:00"/>
    <x v="5"/>
    <x v="0"/>
    <s v="C3712"/>
    <x v="1"/>
    <x v="9"/>
    <n v="1"/>
    <n v="1803.87"/>
    <s v="Indore"/>
    <x v="1"/>
    <n v="1803.87"/>
    <x v="0"/>
    <n v="36.077399999999997"/>
    <x v="188"/>
    <n v="1082.3219999999999"/>
    <n v="1082.3219999999999"/>
    <x v="188"/>
    <n v="0.38775510204081637"/>
  </r>
  <r>
    <n v="100189"/>
    <d v="2024-03-24T00:00:00"/>
    <x v="4"/>
    <x v="0"/>
    <s v="C5668"/>
    <x v="0"/>
    <x v="0"/>
    <n v="2"/>
    <n v="17473.330000000002"/>
    <s v="Bhopal"/>
    <x v="1"/>
    <n v="34946.660000000003"/>
    <x v="1"/>
    <n v="1397.8664000000001"/>
    <x v="189"/>
    <n v="10483.998000000001"/>
    <n v="20967.996000000003"/>
    <x v="189"/>
    <n v="0.375"/>
  </r>
  <r>
    <n v="100190"/>
    <d v="2024-04-04T00:00:00"/>
    <x v="6"/>
    <x v="0"/>
    <s v="C4178"/>
    <x v="0"/>
    <x v="4"/>
    <n v="1"/>
    <n v="56361.919999999998"/>
    <s v="Hyderabad"/>
    <x v="10"/>
    <n v="56361.919999999998"/>
    <x v="0"/>
    <n v="1127.2384"/>
    <x v="190"/>
    <n v="33817.151999999995"/>
    <n v="33817.151999999995"/>
    <x v="190"/>
    <n v="0.38775510204081637"/>
  </r>
  <r>
    <n v="100191"/>
    <d v="2024-11-25T00:00:00"/>
    <x v="5"/>
    <x v="0"/>
    <s v="C9641"/>
    <x v="4"/>
    <x v="18"/>
    <n v="1"/>
    <n v="4283.66"/>
    <s v="Pune"/>
    <x v="2"/>
    <n v="4283.66"/>
    <x v="0"/>
    <n v="85.673199999999994"/>
    <x v="191"/>
    <n v="2570.1959999999999"/>
    <n v="2570.1959999999999"/>
    <x v="191"/>
    <n v="0.38775510204081631"/>
  </r>
  <r>
    <n v="100192"/>
    <d v="2023-06-15T00:00:00"/>
    <x v="2"/>
    <x v="1"/>
    <s v="C7081"/>
    <x v="3"/>
    <x v="11"/>
    <n v="1"/>
    <n v="1119.5"/>
    <s v="Jaipur"/>
    <x v="6"/>
    <n v="1119.5"/>
    <x v="0"/>
    <n v="22.39"/>
    <x v="192"/>
    <n v="671.69999999999993"/>
    <n v="671.69999999999993"/>
    <x v="192"/>
    <n v="0.38775510204081631"/>
  </r>
  <r>
    <n v="100193"/>
    <d v="2023-04-16T00:00:00"/>
    <x v="6"/>
    <x v="1"/>
    <s v="C5469"/>
    <x v="2"/>
    <x v="22"/>
    <n v="3"/>
    <n v="4843.8"/>
    <s v="Ahmedabad"/>
    <x v="4"/>
    <n v="14531.400000000001"/>
    <x v="2"/>
    <n v="871.88400000000001"/>
    <x v="193"/>
    <n v="2906.28"/>
    <n v="8718.84"/>
    <x v="193"/>
    <n v="0.36170212765957455"/>
  </r>
  <r>
    <n v="100194"/>
    <d v="2024-06-09T00:00:00"/>
    <x v="2"/>
    <x v="0"/>
    <s v="C6727"/>
    <x v="0"/>
    <x v="13"/>
    <n v="1"/>
    <n v="69937.899999999994"/>
    <s v="Nagpur"/>
    <x v="2"/>
    <n v="69937.899999999994"/>
    <x v="0"/>
    <n v="1398.7579999999998"/>
    <x v="194"/>
    <n v="41962.74"/>
    <n v="41962.74"/>
    <x v="194"/>
    <n v="0.38775510204081631"/>
  </r>
  <r>
    <n v="100195"/>
    <d v="2023-01-28T00:00:00"/>
    <x v="3"/>
    <x v="1"/>
    <s v="C7142"/>
    <x v="1"/>
    <x v="23"/>
    <n v="1"/>
    <n v="1528.15"/>
    <s v="Chennai"/>
    <x v="8"/>
    <n v="1528.15"/>
    <x v="0"/>
    <n v="30.563000000000002"/>
    <x v="195"/>
    <n v="916.89"/>
    <n v="916.89"/>
    <x v="195"/>
    <n v="0.38775510204081631"/>
  </r>
  <r>
    <n v="100196"/>
    <d v="2023-01-29T00:00:00"/>
    <x v="3"/>
    <x v="1"/>
    <s v="C3254"/>
    <x v="1"/>
    <x v="1"/>
    <n v="3"/>
    <n v="3608.92"/>
    <s v="Mumbai"/>
    <x v="2"/>
    <n v="10826.76"/>
    <x v="2"/>
    <n v="649.60559999999998"/>
    <x v="196"/>
    <n v="2165.3519999999999"/>
    <n v="6496.0559999999996"/>
    <x v="196"/>
    <n v="0.36170212765957449"/>
  </r>
  <r>
    <n v="100197"/>
    <d v="2023-10-21T00:00:00"/>
    <x v="0"/>
    <x v="1"/>
    <s v="C8349"/>
    <x v="4"/>
    <x v="18"/>
    <n v="2"/>
    <n v="2483.4899999999998"/>
    <s v="Lucknow"/>
    <x v="3"/>
    <n v="4966.9799999999996"/>
    <x v="1"/>
    <n v="198.67919999999998"/>
    <x v="197"/>
    <n v="1490.0939999999998"/>
    <n v="2980.1879999999996"/>
    <x v="197"/>
    <n v="0.37500000000000006"/>
  </r>
  <r>
    <n v="100198"/>
    <d v="2023-01-06T00:00:00"/>
    <x v="3"/>
    <x v="1"/>
    <s v="C9647"/>
    <x v="4"/>
    <x v="12"/>
    <n v="1"/>
    <n v="12757.04"/>
    <s v="Pune"/>
    <x v="2"/>
    <n v="12757.04"/>
    <x v="0"/>
    <n v="255.14080000000001"/>
    <x v="198"/>
    <n v="7654.2240000000002"/>
    <n v="7654.2240000000002"/>
    <x v="198"/>
    <n v="0.38775510204081637"/>
  </r>
  <r>
    <n v="100199"/>
    <d v="2023-04-24T00:00:00"/>
    <x v="6"/>
    <x v="1"/>
    <s v="C8489"/>
    <x v="3"/>
    <x v="14"/>
    <n v="1"/>
    <n v="278.36"/>
    <s v="Delhi"/>
    <x v="0"/>
    <n v="278.36"/>
    <x v="0"/>
    <n v="5.5672000000000006"/>
    <x v="199"/>
    <n v="167.01599999999999"/>
    <n v="167.01599999999999"/>
    <x v="199"/>
    <n v="0.38775510204081637"/>
  </r>
  <r>
    <n v="100200"/>
    <d v="2023-04-24T00:00:00"/>
    <x v="6"/>
    <x v="1"/>
    <s v="C4963"/>
    <x v="3"/>
    <x v="24"/>
    <n v="1"/>
    <n v="163.85"/>
    <s v="Indore"/>
    <x v="1"/>
    <n v="163.85"/>
    <x v="0"/>
    <n v="3.2770000000000001"/>
    <x v="200"/>
    <n v="98.309999999999988"/>
    <n v="98.309999999999988"/>
    <x v="200"/>
    <n v="0.38775510204081642"/>
  </r>
  <r>
    <n v="100201"/>
    <d v="2023-05-28T00:00:00"/>
    <x v="8"/>
    <x v="1"/>
    <s v="C2402"/>
    <x v="0"/>
    <x v="15"/>
    <n v="2"/>
    <n v="17528.650000000001"/>
    <s v="Jaipur"/>
    <x v="6"/>
    <n v="35057.300000000003"/>
    <x v="1"/>
    <n v="1402.2920000000001"/>
    <x v="201"/>
    <n v="10517.19"/>
    <n v="21034.38"/>
    <x v="201"/>
    <n v="0.375"/>
  </r>
  <r>
    <n v="100202"/>
    <d v="2024-01-05T00:00:00"/>
    <x v="3"/>
    <x v="0"/>
    <s v="C1333"/>
    <x v="0"/>
    <x v="17"/>
    <n v="1"/>
    <n v="55495.87"/>
    <s v="Pune"/>
    <x v="2"/>
    <n v="55495.87"/>
    <x v="0"/>
    <n v="1109.9174"/>
    <x v="202"/>
    <n v="33297.521999999997"/>
    <n v="33297.521999999997"/>
    <x v="202"/>
    <n v="0.38775510204081642"/>
  </r>
  <r>
    <n v="100203"/>
    <d v="2024-04-26T00:00:00"/>
    <x v="6"/>
    <x v="0"/>
    <s v="C2106"/>
    <x v="0"/>
    <x v="13"/>
    <n v="5"/>
    <n v="16135.76"/>
    <s v="Hyderabad"/>
    <x v="10"/>
    <n v="80678.8"/>
    <x v="3"/>
    <n v="6454.3040000000001"/>
    <x v="203"/>
    <n v="9681.4560000000001"/>
    <n v="48407.28"/>
    <x v="203"/>
    <n v="0.34782608695652173"/>
  </r>
  <r>
    <n v="100204"/>
    <d v="2023-09-04T00:00:00"/>
    <x v="9"/>
    <x v="1"/>
    <s v="C1726"/>
    <x v="3"/>
    <x v="6"/>
    <n v="2"/>
    <n v="2817.19"/>
    <s v="Hyderabad"/>
    <x v="10"/>
    <n v="5634.38"/>
    <x v="1"/>
    <n v="225.37520000000001"/>
    <x v="204"/>
    <n v="1690.3140000000001"/>
    <n v="3380.6280000000002"/>
    <x v="204"/>
    <n v="0.37499999999999994"/>
  </r>
  <r>
    <n v="100205"/>
    <d v="2024-07-13T00:00:00"/>
    <x v="7"/>
    <x v="0"/>
    <s v="C8840"/>
    <x v="1"/>
    <x v="8"/>
    <n v="3"/>
    <n v="3988.25"/>
    <s v="Surat"/>
    <x v="4"/>
    <n v="11964.75"/>
    <x v="2"/>
    <n v="717.88499999999999"/>
    <x v="205"/>
    <n v="2392.9499999999998"/>
    <n v="7178.8499999999995"/>
    <x v="205"/>
    <n v="0.36170212765957449"/>
  </r>
  <r>
    <n v="100206"/>
    <d v="2023-07-06T00:00:00"/>
    <x v="7"/>
    <x v="1"/>
    <s v="C4302"/>
    <x v="3"/>
    <x v="6"/>
    <n v="2"/>
    <n v="3254.13"/>
    <s v="Mumbai"/>
    <x v="2"/>
    <n v="6508.26"/>
    <x v="1"/>
    <n v="260.3304"/>
    <x v="206"/>
    <n v="1952.4780000000001"/>
    <n v="3904.9560000000001"/>
    <x v="206"/>
    <n v="0.375"/>
  </r>
  <r>
    <n v="100207"/>
    <d v="2023-07-24T00:00:00"/>
    <x v="7"/>
    <x v="1"/>
    <s v="C9897"/>
    <x v="4"/>
    <x v="19"/>
    <n v="4"/>
    <n v="9030.7099999999991"/>
    <s v="Ahmedabad"/>
    <x v="4"/>
    <n v="36122.839999999997"/>
    <x v="3"/>
    <n v="2889.8271999999997"/>
    <x v="207"/>
    <n v="5418.4259999999995"/>
    <n v="21673.703999999998"/>
    <x v="207"/>
    <n v="0.34782608695652173"/>
  </r>
  <r>
    <n v="100208"/>
    <d v="2023-09-17T00:00:00"/>
    <x v="9"/>
    <x v="1"/>
    <s v="C6438"/>
    <x v="0"/>
    <x v="4"/>
    <n v="1"/>
    <n v="52341.47"/>
    <s v="Kolkata"/>
    <x v="9"/>
    <n v="52341.47"/>
    <x v="0"/>
    <n v="1046.8294000000001"/>
    <x v="208"/>
    <n v="31404.881999999998"/>
    <n v="31404.881999999998"/>
    <x v="208"/>
    <n v="0.38775510204081637"/>
  </r>
  <r>
    <n v="100209"/>
    <d v="2023-05-08T00:00:00"/>
    <x v="8"/>
    <x v="1"/>
    <s v="C7334"/>
    <x v="3"/>
    <x v="24"/>
    <n v="3"/>
    <n v="3352.83"/>
    <s v="Hyderabad"/>
    <x v="10"/>
    <n v="10058.49"/>
    <x v="2"/>
    <n v="603.50939999999991"/>
    <x v="209"/>
    <n v="2011.6979999999999"/>
    <n v="6035.0939999999991"/>
    <x v="209"/>
    <n v="0.36170212765957449"/>
  </r>
  <r>
    <n v="100210"/>
    <d v="2023-07-11T00:00:00"/>
    <x v="7"/>
    <x v="1"/>
    <s v="C2353"/>
    <x v="1"/>
    <x v="23"/>
    <n v="1"/>
    <n v="3744.25"/>
    <s v="Indore"/>
    <x v="1"/>
    <n v="3744.25"/>
    <x v="0"/>
    <n v="74.885000000000005"/>
    <x v="210"/>
    <n v="2246.5499999999997"/>
    <n v="2246.5499999999997"/>
    <x v="210"/>
    <n v="0.38775510204081637"/>
  </r>
  <r>
    <n v="100211"/>
    <d v="2024-03-10T00:00:00"/>
    <x v="4"/>
    <x v="0"/>
    <s v="C2680"/>
    <x v="0"/>
    <x v="17"/>
    <n v="5"/>
    <n v="13003.67"/>
    <s v="Delhi"/>
    <x v="0"/>
    <n v="65018.35"/>
    <x v="3"/>
    <n v="5201.4679999999998"/>
    <x v="211"/>
    <n v="7802.2019999999993"/>
    <n v="39011.009999999995"/>
    <x v="211"/>
    <n v="0.34782608695652178"/>
  </r>
  <r>
    <n v="100212"/>
    <d v="2023-12-02T00:00:00"/>
    <x v="11"/>
    <x v="1"/>
    <s v="C8272"/>
    <x v="2"/>
    <x v="3"/>
    <n v="1"/>
    <n v="9763.7000000000007"/>
    <s v="Hyderabad"/>
    <x v="10"/>
    <n v="9763.7000000000007"/>
    <x v="0"/>
    <n v="195.27400000000003"/>
    <x v="212"/>
    <n v="5858.22"/>
    <n v="5858.22"/>
    <x v="212"/>
    <n v="0.38775510204081637"/>
  </r>
  <r>
    <n v="100213"/>
    <d v="2024-04-02T00:00:00"/>
    <x v="6"/>
    <x v="0"/>
    <s v="C1939"/>
    <x v="0"/>
    <x v="0"/>
    <n v="2"/>
    <n v="32602.76"/>
    <s v="Delhi"/>
    <x v="0"/>
    <n v="65205.52"/>
    <x v="1"/>
    <n v="2608.2208000000001"/>
    <x v="213"/>
    <n v="19561.655999999999"/>
    <n v="39123.311999999998"/>
    <x v="213"/>
    <n v="0.37499999999999994"/>
  </r>
  <r>
    <n v="100214"/>
    <d v="2024-11-18T00:00:00"/>
    <x v="5"/>
    <x v="0"/>
    <s v="C1510"/>
    <x v="2"/>
    <x v="3"/>
    <n v="1"/>
    <n v="10167.56"/>
    <s v="Bengaluru"/>
    <x v="7"/>
    <n v="10167.56"/>
    <x v="0"/>
    <n v="203.35120000000001"/>
    <x v="214"/>
    <n v="6100.5359999999991"/>
    <n v="6100.5359999999991"/>
    <x v="214"/>
    <n v="0.38775510204081642"/>
  </r>
  <r>
    <n v="100215"/>
    <d v="2024-09-14T00:00:00"/>
    <x v="9"/>
    <x v="0"/>
    <s v="C7001"/>
    <x v="2"/>
    <x v="2"/>
    <n v="1"/>
    <n v="1394.89"/>
    <s v="Hyderabad"/>
    <x v="10"/>
    <n v="1394.89"/>
    <x v="0"/>
    <n v="27.897800000000004"/>
    <x v="215"/>
    <n v="836.93400000000008"/>
    <n v="836.93400000000008"/>
    <x v="215"/>
    <n v="0.38775510204081631"/>
  </r>
  <r>
    <n v="100216"/>
    <d v="2024-01-28T00:00:00"/>
    <x v="3"/>
    <x v="0"/>
    <s v="C7095"/>
    <x v="4"/>
    <x v="12"/>
    <n v="2"/>
    <n v="11665.54"/>
    <s v="Ahmedabad"/>
    <x v="4"/>
    <n v="23331.08"/>
    <x v="1"/>
    <n v="933.24320000000012"/>
    <x v="216"/>
    <n v="6999.3240000000005"/>
    <n v="13998.648000000001"/>
    <x v="216"/>
    <n v="0.375"/>
  </r>
  <r>
    <n v="100217"/>
    <d v="2023-03-20T00:00:00"/>
    <x v="4"/>
    <x v="1"/>
    <s v="C2858"/>
    <x v="2"/>
    <x v="22"/>
    <n v="1"/>
    <n v="4593.78"/>
    <s v="Mumbai"/>
    <x v="2"/>
    <n v="4593.78"/>
    <x v="0"/>
    <n v="91.875599999999991"/>
    <x v="217"/>
    <n v="2756.2679999999996"/>
    <n v="2756.2679999999996"/>
    <x v="217"/>
    <n v="0.38775510204081637"/>
  </r>
  <r>
    <n v="100218"/>
    <d v="2023-07-10T00:00:00"/>
    <x v="7"/>
    <x v="1"/>
    <s v="C8311"/>
    <x v="1"/>
    <x v="23"/>
    <n v="4"/>
    <n v="827.29"/>
    <s v="Chennai"/>
    <x v="8"/>
    <n v="3309.16"/>
    <x v="3"/>
    <n v="264.7328"/>
    <x v="218"/>
    <n v="496.37399999999997"/>
    <n v="1985.4959999999999"/>
    <x v="218"/>
    <n v="0.34782608695652178"/>
  </r>
  <r>
    <n v="100219"/>
    <d v="2024-09-18T00:00:00"/>
    <x v="9"/>
    <x v="0"/>
    <s v="C3828"/>
    <x v="0"/>
    <x v="13"/>
    <n v="1"/>
    <n v="9417.66"/>
    <s v="Nagpur"/>
    <x v="2"/>
    <n v="9417.66"/>
    <x v="0"/>
    <n v="188.35319999999999"/>
    <x v="219"/>
    <n v="5650.5959999999995"/>
    <n v="5650.5959999999995"/>
    <x v="219"/>
    <n v="0.38775510204081637"/>
  </r>
  <r>
    <n v="100220"/>
    <d v="2024-12-31T00:00:00"/>
    <x v="11"/>
    <x v="0"/>
    <s v="C6692"/>
    <x v="1"/>
    <x v="1"/>
    <n v="3"/>
    <n v="5550.28"/>
    <s v="Indore"/>
    <x v="1"/>
    <n v="16650.84"/>
    <x v="2"/>
    <n v="999.05039999999997"/>
    <x v="220"/>
    <n v="3330.1679999999997"/>
    <n v="9990.503999999999"/>
    <x v="220"/>
    <n v="0.36170212765957455"/>
  </r>
  <r>
    <n v="100221"/>
    <d v="2023-03-08T00:00:00"/>
    <x v="4"/>
    <x v="1"/>
    <s v="C3852"/>
    <x v="1"/>
    <x v="5"/>
    <n v="3"/>
    <n v="4557.8500000000004"/>
    <s v="Bhopal"/>
    <x v="1"/>
    <n v="13673.550000000001"/>
    <x v="2"/>
    <n v="820.41300000000001"/>
    <x v="221"/>
    <n v="2734.71"/>
    <n v="8204.130000000001"/>
    <x v="221"/>
    <n v="0.36170212765957444"/>
  </r>
  <r>
    <n v="100222"/>
    <d v="2024-01-06T00:00:00"/>
    <x v="3"/>
    <x v="0"/>
    <s v="C9094"/>
    <x v="1"/>
    <x v="1"/>
    <n v="5"/>
    <n v="3684.93"/>
    <s v="Mumbai"/>
    <x v="2"/>
    <n v="18424.649999999998"/>
    <x v="3"/>
    <n v="1473.9719999999998"/>
    <x v="222"/>
    <n v="2210.9579999999996"/>
    <n v="11054.789999999997"/>
    <x v="222"/>
    <n v="0.3478260869565219"/>
  </r>
  <r>
    <n v="100223"/>
    <d v="2024-01-05T00:00:00"/>
    <x v="3"/>
    <x v="0"/>
    <s v="C2412"/>
    <x v="2"/>
    <x v="3"/>
    <n v="1"/>
    <n v="13111.1"/>
    <s v="Delhi"/>
    <x v="0"/>
    <n v="13111.1"/>
    <x v="0"/>
    <n v="262.22200000000004"/>
    <x v="223"/>
    <n v="7866.66"/>
    <n v="7866.66"/>
    <x v="223"/>
    <n v="0.38775510204081637"/>
  </r>
  <r>
    <n v="100224"/>
    <d v="2023-11-13T00:00:00"/>
    <x v="5"/>
    <x v="1"/>
    <s v="C2208"/>
    <x v="1"/>
    <x v="23"/>
    <n v="1"/>
    <n v="4268.42"/>
    <s v="Bengaluru"/>
    <x v="7"/>
    <n v="4268.42"/>
    <x v="0"/>
    <n v="85.368400000000008"/>
    <x v="224"/>
    <n v="2561.0520000000001"/>
    <n v="2561.0520000000001"/>
    <x v="224"/>
    <n v="0.38775510204081626"/>
  </r>
  <r>
    <n v="100225"/>
    <d v="2023-11-21T00:00:00"/>
    <x v="5"/>
    <x v="1"/>
    <s v="C3981"/>
    <x v="2"/>
    <x v="2"/>
    <n v="1"/>
    <n v="7022.88"/>
    <s v="Bhopal"/>
    <x v="1"/>
    <n v="7022.88"/>
    <x v="0"/>
    <n v="140.45760000000001"/>
    <x v="225"/>
    <n v="4213.7280000000001"/>
    <n v="4213.7280000000001"/>
    <x v="225"/>
    <n v="0.38775510204081637"/>
  </r>
  <r>
    <n v="100226"/>
    <d v="2023-05-13T00:00:00"/>
    <x v="8"/>
    <x v="1"/>
    <s v="C3653"/>
    <x v="1"/>
    <x v="1"/>
    <n v="3"/>
    <n v="2528.06"/>
    <s v="Hyderabad"/>
    <x v="10"/>
    <n v="7584.18"/>
    <x v="2"/>
    <n v="455.05079999999998"/>
    <x v="226"/>
    <n v="1516.836"/>
    <n v="4550.5079999999998"/>
    <x v="226"/>
    <n v="0.36170212765957455"/>
  </r>
  <r>
    <n v="100227"/>
    <d v="2024-12-27T00:00:00"/>
    <x v="11"/>
    <x v="0"/>
    <s v="C5496"/>
    <x v="0"/>
    <x v="17"/>
    <n v="3"/>
    <n v="54998.77"/>
    <s v="Bengaluru"/>
    <x v="7"/>
    <n v="164996.31"/>
    <x v="2"/>
    <n v="9899.7785999999996"/>
    <x v="227"/>
    <n v="32999.261999999995"/>
    <n v="98997.785999999993"/>
    <x v="227"/>
    <n v="0.36170212765957455"/>
  </r>
  <r>
    <n v="100228"/>
    <d v="2024-10-02T00:00:00"/>
    <x v="0"/>
    <x v="0"/>
    <s v="C3526"/>
    <x v="1"/>
    <x v="9"/>
    <n v="1"/>
    <n v="3365.96"/>
    <s v="Bengaluru"/>
    <x v="7"/>
    <n v="3365.96"/>
    <x v="0"/>
    <n v="67.319199999999995"/>
    <x v="228"/>
    <n v="2019.576"/>
    <n v="2019.576"/>
    <x v="228"/>
    <n v="0.38775510204081637"/>
  </r>
  <r>
    <n v="100229"/>
    <d v="2024-11-05T00:00:00"/>
    <x v="5"/>
    <x v="0"/>
    <s v="C1464"/>
    <x v="2"/>
    <x v="22"/>
    <n v="1"/>
    <n v="11970.2"/>
    <s v="Delhi"/>
    <x v="0"/>
    <n v="11970.2"/>
    <x v="0"/>
    <n v="239.40400000000002"/>
    <x v="229"/>
    <n v="7182.12"/>
    <n v="7182.12"/>
    <x v="229"/>
    <n v="0.38775510204081637"/>
  </r>
  <r>
    <n v="100230"/>
    <d v="2023-02-16T00:00:00"/>
    <x v="10"/>
    <x v="1"/>
    <s v="C1496"/>
    <x v="4"/>
    <x v="7"/>
    <n v="1"/>
    <n v="3471.41"/>
    <s v="Ahmedabad"/>
    <x v="4"/>
    <n v="3471.41"/>
    <x v="0"/>
    <n v="69.428200000000004"/>
    <x v="230"/>
    <n v="2082.846"/>
    <n v="2082.846"/>
    <x v="230"/>
    <n v="0.38775510204081631"/>
  </r>
  <r>
    <n v="100231"/>
    <d v="2024-10-04T00:00:00"/>
    <x v="0"/>
    <x v="0"/>
    <s v="C5873"/>
    <x v="1"/>
    <x v="5"/>
    <n v="1"/>
    <n v="4286.8999999999996"/>
    <s v="Ahmedabad"/>
    <x v="4"/>
    <n v="4286.8999999999996"/>
    <x v="0"/>
    <n v="85.738"/>
    <x v="231"/>
    <n v="2572.14"/>
    <n v="2572.14"/>
    <x v="231"/>
    <n v="0.38775510204081626"/>
  </r>
  <r>
    <n v="100232"/>
    <d v="2023-03-16T00:00:00"/>
    <x v="4"/>
    <x v="1"/>
    <s v="C3353"/>
    <x v="2"/>
    <x v="21"/>
    <n v="1"/>
    <n v="6758.87"/>
    <s v="Hyderabad"/>
    <x v="10"/>
    <n v="6758.87"/>
    <x v="0"/>
    <n v="135.17740000000001"/>
    <x v="232"/>
    <n v="4055.3219999999997"/>
    <n v="4055.3219999999997"/>
    <x v="232"/>
    <n v="0.38775510204081642"/>
  </r>
  <r>
    <n v="100233"/>
    <d v="2023-11-23T00:00:00"/>
    <x v="5"/>
    <x v="1"/>
    <s v="C2739"/>
    <x v="3"/>
    <x v="10"/>
    <n v="5"/>
    <n v="585.34"/>
    <s v="Hyderabad"/>
    <x v="10"/>
    <n v="2926.7000000000003"/>
    <x v="3"/>
    <n v="234.13600000000002"/>
    <x v="233"/>
    <n v="351.20400000000001"/>
    <n v="1756.02"/>
    <x v="233"/>
    <n v="0.34782608695652184"/>
  </r>
  <r>
    <n v="100234"/>
    <d v="2023-09-05T00:00:00"/>
    <x v="9"/>
    <x v="1"/>
    <s v="C7293"/>
    <x v="1"/>
    <x v="5"/>
    <n v="1"/>
    <n v="757.22"/>
    <s v="Kochi"/>
    <x v="5"/>
    <n v="757.22"/>
    <x v="0"/>
    <n v="15.144400000000001"/>
    <x v="234"/>
    <n v="454.33199999999999"/>
    <n v="454.33199999999999"/>
    <x v="234"/>
    <n v="0.38775510204081637"/>
  </r>
  <r>
    <n v="100235"/>
    <d v="2024-09-22T00:00:00"/>
    <x v="9"/>
    <x v="0"/>
    <s v="C4110"/>
    <x v="1"/>
    <x v="8"/>
    <n v="3"/>
    <n v="4991.54"/>
    <s v="Bhopal"/>
    <x v="1"/>
    <n v="14974.619999999999"/>
    <x v="2"/>
    <n v="898.47719999999993"/>
    <x v="235"/>
    <n v="2994.924"/>
    <n v="8984.7720000000008"/>
    <x v="235"/>
    <n v="0.36170212765957438"/>
  </r>
  <r>
    <n v="100236"/>
    <d v="2023-06-13T00:00:00"/>
    <x v="2"/>
    <x v="1"/>
    <s v="C2475"/>
    <x v="1"/>
    <x v="9"/>
    <n v="1"/>
    <n v="4415.07"/>
    <s v="Pune"/>
    <x v="2"/>
    <n v="4415.07"/>
    <x v="0"/>
    <n v="88.301400000000001"/>
    <x v="236"/>
    <n v="2649.0419999999999"/>
    <n v="2649.0419999999999"/>
    <x v="236"/>
    <n v="0.38775510204081626"/>
  </r>
  <r>
    <n v="100237"/>
    <d v="2024-06-01T00:00:00"/>
    <x v="2"/>
    <x v="0"/>
    <s v="C9108"/>
    <x v="1"/>
    <x v="8"/>
    <n v="1"/>
    <n v="1637.67"/>
    <s v="Lucknow"/>
    <x v="3"/>
    <n v="1637.67"/>
    <x v="0"/>
    <n v="32.753399999999999"/>
    <x v="237"/>
    <n v="982.60199999999998"/>
    <n v="982.60199999999998"/>
    <x v="237"/>
    <n v="0.38775510204081637"/>
  </r>
  <r>
    <n v="100238"/>
    <d v="2024-10-31T00:00:00"/>
    <x v="0"/>
    <x v="0"/>
    <s v="C5333"/>
    <x v="2"/>
    <x v="3"/>
    <n v="1"/>
    <n v="12488.18"/>
    <s v="Indore"/>
    <x v="1"/>
    <n v="12488.18"/>
    <x v="0"/>
    <n v="249.76360000000003"/>
    <x v="238"/>
    <n v="7492.9079999999994"/>
    <n v="7492.9079999999994"/>
    <x v="238"/>
    <n v="0.38775510204081637"/>
  </r>
  <r>
    <n v="100239"/>
    <d v="2024-01-10T00:00:00"/>
    <x v="3"/>
    <x v="0"/>
    <s v="C6939"/>
    <x v="3"/>
    <x v="10"/>
    <n v="1"/>
    <n v="304.05"/>
    <s v="Jaipur"/>
    <x v="6"/>
    <n v="304.05"/>
    <x v="0"/>
    <n v="6.0810000000000004"/>
    <x v="239"/>
    <n v="182.43"/>
    <n v="182.43"/>
    <x v="239"/>
    <n v="0.38775510204081631"/>
  </r>
  <r>
    <n v="100240"/>
    <d v="2023-10-23T00:00:00"/>
    <x v="0"/>
    <x v="1"/>
    <s v="C2946"/>
    <x v="0"/>
    <x v="17"/>
    <n v="1"/>
    <n v="42987.48"/>
    <s v="Bengaluru"/>
    <x v="7"/>
    <n v="42987.48"/>
    <x v="0"/>
    <n v="859.7496000000001"/>
    <x v="240"/>
    <n v="25792.488000000001"/>
    <n v="25792.488000000001"/>
    <x v="240"/>
    <n v="0.38775510204081631"/>
  </r>
  <r>
    <n v="100241"/>
    <d v="2023-04-10T00:00:00"/>
    <x v="6"/>
    <x v="1"/>
    <s v="C9341"/>
    <x v="1"/>
    <x v="5"/>
    <n v="1"/>
    <n v="1745.39"/>
    <s v="Pune"/>
    <x v="2"/>
    <n v="1745.39"/>
    <x v="0"/>
    <n v="34.907800000000002"/>
    <x v="241"/>
    <n v="1047.2339999999999"/>
    <n v="1047.2339999999999"/>
    <x v="241"/>
    <n v="0.38775510204081642"/>
  </r>
  <r>
    <n v="100242"/>
    <d v="2024-05-27T00:00:00"/>
    <x v="8"/>
    <x v="0"/>
    <s v="C8487"/>
    <x v="0"/>
    <x v="15"/>
    <n v="1"/>
    <n v="24121.78"/>
    <s v="Bengaluru"/>
    <x v="7"/>
    <n v="24121.78"/>
    <x v="0"/>
    <n v="482.43559999999997"/>
    <x v="242"/>
    <n v="14473.067999999999"/>
    <n v="14473.067999999999"/>
    <x v="242"/>
    <n v="0.38775510204081631"/>
  </r>
  <r>
    <n v="100243"/>
    <d v="2024-09-12T00:00:00"/>
    <x v="9"/>
    <x v="0"/>
    <s v="C5902"/>
    <x v="4"/>
    <x v="20"/>
    <n v="1"/>
    <n v="8368.36"/>
    <s v="Lucknow"/>
    <x v="3"/>
    <n v="8368.36"/>
    <x v="0"/>
    <n v="167.36720000000003"/>
    <x v="243"/>
    <n v="5021.0160000000005"/>
    <n v="5021.0160000000005"/>
    <x v="243"/>
    <n v="0.38775510204081626"/>
  </r>
  <r>
    <n v="100244"/>
    <d v="2023-12-11T00:00:00"/>
    <x v="11"/>
    <x v="1"/>
    <s v="C1272"/>
    <x v="1"/>
    <x v="9"/>
    <n v="1"/>
    <n v="3384.67"/>
    <s v="Hyderabad"/>
    <x v="10"/>
    <n v="3384.67"/>
    <x v="0"/>
    <n v="67.693399999999997"/>
    <x v="244"/>
    <n v="2030.8019999999999"/>
    <n v="2030.8019999999999"/>
    <x v="244"/>
    <n v="0.38775510204081637"/>
  </r>
  <r>
    <n v="100245"/>
    <d v="2023-12-06T00:00:00"/>
    <x v="11"/>
    <x v="1"/>
    <s v="C1436"/>
    <x v="2"/>
    <x v="2"/>
    <n v="1"/>
    <n v="12823.23"/>
    <s v="Lucknow"/>
    <x v="3"/>
    <n v="12823.23"/>
    <x v="0"/>
    <n v="256.46460000000002"/>
    <x v="245"/>
    <n v="7693.9379999999992"/>
    <n v="7693.9379999999992"/>
    <x v="245"/>
    <n v="0.38775510204081642"/>
  </r>
  <r>
    <n v="100246"/>
    <d v="2024-04-30T00:00:00"/>
    <x v="6"/>
    <x v="0"/>
    <s v="C3793"/>
    <x v="0"/>
    <x v="17"/>
    <n v="1"/>
    <n v="52191.71"/>
    <s v="Jaipur"/>
    <x v="6"/>
    <n v="52191.71"/>
    <x v="0"/>
    <n v="1043.8342"/>
    <x v="246"/>
    <n v="31315.025999999998"/>
    <n v="31315.025999999998"/>
    <x v="246"/>
    <n v="0.38775510204081637"/>
  </r>
  <r>
    <n v="100247"/>
    <d v="2024-10-06T00:00:00"/>
    <x v="0"/>
    <x v="0"/>
    <s v="C2800"/>
    <x v="2"/>
    <x v="2"/>
    <n v="1"/>
    <n v="8857.44"/>
    <s v="Chennai"/>
    <x v="8"/>
    <n v="8857.44"/>
    <x v="0"/>
    <n v="177.14880000000002"/>
    <x v="247"/>
    <n v="5314.4639999999999"/>
    <n v="5314.4639999999999"/>
    <x v="247"/>
    <n v="0.38775510204081631"/>
  </r>
  <r>
    <n v="100248"/>
    <d v="2023-01-20T00:00:00"/>
    <x v="3"/>
    <x v="1"/>
    <s v="C8726"/>
    <x v="1"/>
    <x v="23"/>
    <n v="1"/>
    <n v="3418.94"/>
    <s v="Kochi"/>
    <x v="5"/>
    <n v="3418.94"/>
    <x v="0"/>
    <n v="68.378799999999998"/>
    <x v="248"/>
    <n v="2051.364"/>
    <n v="2051.364"/>
    <x v="248"/>
    <n v="0.38775510204081631"/>
  </r>
  <r>
    <n v="100249"/>
    <d v="2023-03-05T00:00:00"/>
    <x v="4"/>
    <x v="1"/>
    <s v="C9609"/>
    <x v="2"/>
    <x v="22"/>
    <n v="1"/>
    <n v="5324.33"/>
    <s v="Pune"/>
    <x v="2"/>
    <n v="5324.33"/>
    <x v="0"/>
    <n v="106.4866"/>
    <x v="249"/>
    <n v="3194.598"/>
    <n v="3194.598"/>
    <x v="249"/>
    <n v="0.38775510204081631"/>
  </r>
  <r>
    <n v="100250"/>
    <d v="2023-11-18T00:00:00"/>
    <x v="5"/>
    <x v="1"/>
    <s v="C5331"/>
    <x v="4"/>
    <x v="18"/>
    <n v="4"/>
    <n v="5098.16"/>
    <s v="Lucknow"/>
    <x v="3"/>
    <n v="20392.64"/>
    <x v="3"/>
    <n v="1631.4112"/>
    <x v="250"/>
    <n v="3058.8959999999997"/>
    <n v="12235.583999999999"/>
    <x v="250"/>
    <n v="0.34782608695652184"/>
  </r>
  <r>
    <n v="100251"/>
    <d v="2024-05-10T00:00:00"/>
    <x v="8"/>
    <x v="0"/>
    <s v="C5876"/>
    <x v="0"/>
    <x v="4"/>
    <n v="1"/>
    <n v="24854"/>
    <s v="Bhopal"/>
    <x v="1"/>
    <n v="24854"/>
    <x v="0"/>
    <n v="497.08"/>
    <x v="251"/>
    <n v="14912.4"/>
    <n v="14912.4"/>
    <x v="251"/>
    <n v="0.38775510204081631"/>
  </r>
  <r>
    <n v="100252"/>
    <d v="2023-10-23T00:00:00"/>
    <x v="0"/>
    <x v="1"/>
    <s v="C5480"/>
    <x v="2"/>
    <x v="2"/>
    <n v="1"/>
    <n v="6132.44"/>
    <s v="Kolkata"/>
    <x v="9"/>
    <n v="6132.44"/>
    <x v="0"/>
    <n v="122.64879999999999"/>
    <x v="252"/>
    <n v="3679.4639999999995"/>
    <n v="3679.4639999999995"/>
    <x v="252"/>
    <n v="0.38775510204081637"/>
  </r>
  <r>
    <n v="100253"/>
    <d v="2023-05-05T00:00:00"/>
    <x v="8"/>
    <x v="1"/>
    <s v="C3399"/>
    <x v="2"/>
    <x v="22"/>
    <n v="1"/>
    <n v="16112.11"/>
    <s v="Kolkata"/>
    <x v="9"/>
    <n v="16112.11"/>
    <x v="0"/>
    <n v="322.24220000000003"/>
    <x v="253"/>
    <n v="9667.2659999999996"/>
    <n v="9667.2659999999996"/>
    <x v="253"/>
    <n v="0.38775510204081637"/>
  </r>
  <r>
    <n v="100254"/>
    <d v="2023-02-13T00:00:00"/>
    <x v="10"/>
    <x v="1"/>
    <s v="C8849"/>
    <x v="0"/>
    <x v="15"/>
    <n v="1"/>
    <n v="29479.03"/>
    <s v="Chennai"/>
    <x v="8"/>
    <n v="29479.03"/>
    <x v="0"/>
    <n v="589.5806"/>
    <x v="254"/>
    <n v="17687.417999999998"/>
    <n v="17687.417999999998"/>
    <x v="254"/>
    <n v="0.38775510204081637"/>
  </r>
  <r>
    <n v="100255"/>
    <d v="2023-07-26T00:00:00"/>
    <x v="7"/>
    <x v="1"/>
    <s v="C4920"/>
    <x v="3"/>
    <x v="10"/>
    <n v="4"/>
    <n v="2507.85"/>
    <s v="Chennai"/>
    <x v="8"/>
    <n v="10031.4"/>
    <x v="3"/>
    <n v="802.51199999999994"/>
    <x v="255"/>
    <n v="1504.7099999999998"/>
    <n v="6018.8399999999992"/>
    <x v="255"/>
    <n v="0.34782608695652173"/>
  </r>
  <r>
    <n v="100256"/>
    <d v="2023-02-21T00:00:00"/>
    <x v="10"/>
    <x v="1"/>
    <s v="C6411"/>
    <x v="2"/>
    <x v="22"/>
    <n v="1"/>
    <n v="3275.32"/>
    <s v="Indore"/>
    <x v="1"/>
    <n v="3275.32"/>
    <x v="0"/>
    <n v="65.506399999999999"/>
    <x v="256"/>
    <n v="1965.192"/>
    <n v="1965.192"/>
    <x v="256"/>
    <n v="0.38775510204081631"/>
  </r>
  <r>
    <n v="100257"/>
    <d v="2024-04-28T00:00:00"/>
    <x v="6"/>
    <x v="0"/>
    <s v="C7666"/>
    <x v="0"/>
    <x v="4"/>
    <n v="1"/>
    <n v="44245.25"/>
    <s v="Surat"/>
    <x v="4"/>
    <n v="44245.25"/>
    <x v="0"/>
    <n v="884.90499999999997"/>
    <x v="257"/>
    <n v="26547.149999999998"/>
    <n v="26547.149999999998"/>
    <x v="257"/>
    <n v="0.38775510204081637"/>
  </r>
  <r>
    <n v="100258"/>
    <d v="2024-05-02T00:00:00"/>
    <x v="8"/>
    <x v="0"/>
    <s v="C1969"/>
    <x v="1"/>
    <x v="8"/>
    <n v="2"/>
    <n v="1476.21"/>
    <s v="Nagpur"/>
    <x v="2"/>
    <n v="2952.42"/>
    <x v="1"/>
    <n v="118.0968"/>
    <x v="258"/>
    <n v="885.726"/>
    <n v="1771.452"/>
    <x v="258"/>
    <n v="0.37500000000000006"/>
  </r>
  <r>
    <n v="100259"/>
    <d v="2023-04-02T00:00:00"/>
    <x v="6"/>
    <x v="1"/>
    <s v="C3868"/>
    <x v="2"/>
    <x v="21"/>
    <n v="1"/>
    <n v="12360.52"/>
    <s v="Pune"/>
    <x v="2"/>
    <n v="12360.52"/>
    <x v="0"/>
    <n v="247.21040000000002"/>
    <x v="259"/>
    <n v="7416.3119999999999"/>
    <n v="7416.3119999999999"/>
    <x v="259"/>
    <n v="0.38775510204081637"/>
  </r>
  <r>
    <n v="100260"/>
    <d v="2023-06-30T00:00:00"/>
    <x v="2"/>
    <x v="1"/>
    <s v="C5742"/>
    <x v="4"/>
    <x v="12"/>
    <n v="5"/>
    <n v="6126.32"/>
    <s v="Nagpur"/>
    <x v="2"/>
    <n v="30631.599999999999"/>
    <x v="3"/>
    <n v="2450.5279999999998"/>
    <x v="260"/>
    <n v="3675.7919999999999"/>
    <n v="18378.96"/>
    <x v="260"/>
    <n v="0.34782608695652178"/>
  </r>
  <r>
    <n v="100261"/>
    <d v="2023-02-08T00:00:00"/>
    <x v="10"/>
    <x v="1"/>
    <s v="C8444"/>
    <x v="0"/>
    <x v="17"/>
    <n v="2"/>
    <n v="61877.57"/>
    <s v="Surat"/>
    <x v="4"/>
    <n v="123755.14"/>
    <x v="1"/>
    <n v="4950.2056000000002"/>
    <x v="261"/>
    <n v="37126.542000000001"/>
    <n v="74253.084000000003"/>
    <x v="261"/>
    <n v="0.37499999999999994"/>
  </r>
  <r>
    <n v="100262"/>
    <d v="2024-07-10T00:00:00"/>
    <x v="7"/>
    <x v="0"/>
    <s v="C2845"/>
    <x v="1"/>
    <x v="8"/>
    <n v="3"/>
    <n v="2220.13"/>
    <s v="Hyderabad"/>
    <x v="10"/>
    <n v="6660.39"/>
    <x v="2"/>
    <n v="399.6234"/>
    <x v="262"/>
    <n v="1332.078"/>
    <n v="3996.2339999999999"/>
    <x v="262"/>
    <n v="0.36170212765957449"/>
  </r>
  <r>
    <n v="100263"/>
    <d v="2023-06-16T00:00:00"/>
    <x v="2"/>
    <x v="1"/>
    <s v="C5833"/>
    <x v="3"/>
    <x v="10"/>
    <n v="2"/>
    <n v="146.41"/>
    <s v="Lucknow"/>
    <x v="3"/>
    <n v="292.82"/>
    <x v="1"/>
    <n v="11.7128"/>
    <x v="263"/>
    <n v="87.845999999999989"/>
    <n v="175.69199999999998"/>
    <x v="263"/>
    <n v="0.375"/>
  </r>
  <r>
    <n v="100264"/>
    <d v="2024-11-21T00:00:00"/>
    <x v="5"/>
    <x v="0"/>
    <s v="C8007"/>
    <x v="3"/>
    <x v="14"/>
    <n v="2"/>
    <n v="2516.6"/>
    <s v="Jaipur"/>
    <x v="6"/>
    <n v="5033.2"/>
    <x v="1"/>
    <n v="201.328"/>
    <x v="264"/>
    <n v="1509.9599999999998"/>
    <n v="3019.9199999999996"/>
    <x v="264"/>
    <n v="0.375"/>
  </r>
  <r>
    <n v="100265"/>
    <d v="2023-12-02T00:00:00"/>
    <x v="11"/>
    <x v="1"/>
    <s v="C5064"/>
    <x v="0"/>
    <x v="15"/>
    <n v="1"/>
    <n v="10542.81"/>
    <s v="Mumbai"/>
    <x v="2"/>
    <n v="10542.81"/>
    <x v="0"/>
    <n v="210.8562"/>
    <x v="265"/>
    <n v="6325.6859999999997"/>
    <n v="6325.6859999999997"/>
    <x v="265"/>
    <n v="0.38775510204081631"/>
  </r>
  <r>
    <n v="100266"/>
    <d v="2023-09-25T00:00:00"/>
    <x v="9"/>
    <x v="1"/>
    <s v="C1187"/>
    <x v="1"/>
    <x v="23"/>
    <n v="2"/>
    <n v="4494.46"/>
    <s v="Kolkata"/>
    <x v="9"/>
    <n v="8988.92"/>
    <x v="1"/>
    <n v="359.55680000000001"/>
    <x v="266"/>
    <n v="2696.6759999999999"/>
    <n v="5393.3519999999999"/>
    <x v="266"/>
    <n v="0.375"/>
  </r>
  <r>
    <n v="100267"/>
    <d v="2024-10-31T00:00:00"/>
    <x v="0"/>
    <x v="0"/>
    <s v="C7642"/>
    <x v="1"/>
    <x v="8"/>
    <n v="1"/>
    <n v="722.06"/>
    <s v="Surat"/>
    <x v="4"/>
    <n v="722.06"/>
    <x v="0"/>
    <n v="14.441199999999998"/>
    <x v="267"/>
    <n v="433.23599999999993"/>
    <n v="433.23599999999993"/>
    <x v="267"/>
    <n v="0.38775510204081637"/>
  </r>
  <r>
    <n v="100268"/>
    <d v="2024-05-29T00:00:00"/>
    <x v="8"/>
    <x v="0"/>
    <s v="C7021"/>
    <x v="4"/>
    <x v="19"/>
    <n v="2"/>
    <n v="10968.73"/>
    <s v="Lucknow"/>
    <x v="3"/>
    <n v="21937.46"/>
    <x v="1"/>
    <n v="877.49839999999995"/>
    <x v="268"/>
    <n v="6581.2379999999994"/>
    <n v="13162.475999999999"/>
    <x v="268"/>
    <n v="0.375"/>
  </r>
  <r>
    <n v="100269"/>
    <d v="2023-08-15T00:00:00"/>
    <x v="1"/>
    <x v="1"/>
    <s v="C7121"/>
    <x v="0"/>
    <x v="4"/>
    <n v="1"/>
    <n v="37456.559999999998"/>
    <s v="Pune"/>
    <x v="2"/>
    <n v="37456.559999999998"/>
    <x v="0"/>
    <n v="749.13119999999992"/>
    <x v="269"/>
    <n v="22473.935999999998"/>
    <n v="22473.935999999998"/>
    <x v="269"/>
    <n v="0.38775510204081631"/>
  </r>
  <r>
    <n v="100270"/>
    <d v="2024-12-19T00:00:00"/>
    <x v="11"/>
    <x v="0"/>
    <s v="C5054"/>
    <x v="1"/>
    <x v="23"/>
    <n v="2"/>
    <n v="4444.05"/>
    <s v="Surat"/>
    <x v="4"/>
    <n v="8888.1"/>
    <x v="1"/>
    <n v="355.524"/>
    <x v="270"/>
    <n v="2666.43"/>
    <n v="5332.86"/>
    <x v="270"/>
    <n v="0.37500000000000011"/>
  </r>
  <r>
    <n v="100271"/>
    <d v="2024-09-02T00:00:00"/>
    <x v="9"/>
    <x v="0"/>
    <s v="C2838"/>
    <x v="4"/>
    <x v="12"/>
    <n v="1"/>
    <n v="7728.81"/>
    <s v="Mumbai"/>
    <x v="2"/>
    <n v="7728.81"/>
    <x v="0"/>
    <n v="154.5762"/>
    <x v="271"/>
    <n v="4637.2860000000001"/>
    <n v="4637.2860000000001"/>
    <x v="271"/>
    <n v="0.38775510204081631"/>
  </r>
  <r>
    <n v="100272"/>
    <d v="2024-07-14T00:00:00"/>
    <x v="7"/>
    <x v="0"/>
    <s v="C9525"/>
    <x v="4"/>
    <x v="20"/>
    <n v="1"/>
    <n v="2372.8200000000002"/>
    <s v="Ahmedabad"/>
    <x v="4"/>
    <n v="2372.8200000000002"/>
    <x v="0"/>
    <n v="47.456400000000002"/>
    <x v="272"/>
    <n v="1423.692"/>
    <n v="1423.692"/>
    <x v="272"/>
    <n v="0.38775510204081637"/>
  </r>
  <r>
    <n v="100273"/>
    <d v="2023-04-30T00:00:00"/>
    <x v="6"/>
    <x v="1"/>
    <s v="C1911"/>
    <x v="2"/>
    <x v="22"/>
    <n v="1"/>
    <n v="13291.67"/>
    <s v="Ahmedabad"/>
    <x v="4"/>
    <n v="13291.67"/>
    <x v="0"/>
    <n v="265.83339999999998"/>
    <x v="273"/>
    <n v="7975.0019999999995"/>
    <n v="7975.0019999999995"/>
    <x v="273"/>
    <n v="0.38775510204081637"/>
  </r>
  <r>
    <n v="100274"/>
    <d v="2023-05-16T00:00:00"/>
    <x v="8"/>
    <x v="1"/>
    <s v="C6049"/>
    <x v="1"/>
    <x v="23"/>
    <n v="1"/>
    <n v="3030.57"/>
    <s v="Indore"/>
    <x v="1"/>
    <n v="3030.57"/>
    <x v="0"/>
    <n v="60.611400000000003"/>
    <x v="274"/>
    <n v="1818.3420000000001"/>
    <n v="1818.3420000000001"/>
    <x v="274"/>
    <n v="0.38775510204081626"/>
  </r>
  <r>
    <n v="100275"/>
    <d v="2023-01-23T00:00:00"/>
    <x v="3"/>
    <x v="1"/>
    <s v="C6644"/>
    <x v="1"/>
    <x v="1"/>
    <n v="2"/>
    <n v="2569.08"/>
    <s v="Indore"/>
    <x v="1"/>
    <n v="5138.16"/>
    <x v="1"/>
    <n v="205.5264"/>
    <x v="275"/>
    <n v="1541.4479999999999"/>
    <n v="3082.8959999999997"/>
    <x v="275"/>
    <n v="0.37500000000000006"/>
  </r>
  <r>
    <n v="100276"/>
    <d v="2023-03-07T00:00:00"/>
    <x v="4"/>
    <x v="1"/>
    <s v="C1519"/>
    <x v="1"/>
    <x v="1"/>
    <n v="4"/>
    <n v="599.29999999999995"/>
    <s v="Kolkata"/>
    <x v="9"/>
    <n v="2397.1999999999998"/>
    <x v="3"/>
    <n v="191.77599999999998"/>
    <x v="276"/>
    <n v="359.58"/>
    <n v="1438.32"/>
    <x v="276"/>
    <n v="0.34782608695652178"/>
  </r>
  <r>
    <n v="100277"/>
    <d v="2024-02-23T00:00:00"/>
    <x v="10"/>
    <x v="0"/>
    <s v="C7887"/>
    <x v="0"/>
    <x v="4"/>
    <n v="2"/>
    <n v="71514.37"/>
    <s v="Hyderabad"/>
    <x v="10"/>
    <n v="143028.74"/>
    <x v="1"/>
    <n v="5721.1495999999997"/>
    <x v="277"/>
    <n v="42908.621999999996"/>
    <n v="85817.243999999992"/>
    <x v="277"/>
    <n v="0.375"/>
  </r>
  <r>
    <n v="100278"/>
    <d v="2024-01-27T00:00:00"/>
    <x v="3"/>
    <x v="0"/>
    <s v="C9835"/>
    <x v="1"/>
    <x v="23"/>
    <n v="1"/>
    <n v="3644.83"/>
    <s v="Bengaluru"/>
    <x v="7"/>
    <n v="3644.83"/>
    <x v="0"/>
    <n v="72.896600000000007"/>
    <x v="278"/>
    <n v="2186.8979999999997"/>
    <n v="2186.8979999999997"/>
    <x v="278"/>
    <n v="0.38775510204081642"/>
  </r>
  <r>
    <n v="100279"/>
    <d v="2024-10-31T00:00:00"/>
    <x v="0"/>
    <x v="0"/>
    <s v="C4648"/>
    <x v="4"/>
    <x v="12"/>
    <n v="1"/>
    <n v="8267.6200000000008"/>
    <s v="Kochi"/>
    <x v="5"/>
    <n v="8267.6200000000008"/>
    <x v="0"/>
    <n v="165.35240000000002"/>
    <x v="279"/>
    <n v="4960.5720000000001"/>
    <n v="4960.5720000000001"/>
    <x v="279"/>
    <n v="0.38775510204081637"/>
  </r>
  <r>
    <n v="100280"/>
    <d v="2023-01-04T00:00:00"/>
    <x v="3"/>
    <x v="1"/>
    <s v="C7214"/>
    <x v="3"/>
    <x v="10"/>
    <n v="1"/>
    <n v="2837.38"/>
    <s v="Kochi"/>
    <x v="5"/>
    <n v="2837.38"/>
    <x v="0"/>
    <n v="56.747600000000006"/>
    <x v="280"/>
    <n v="1702.4280000000001"/>
    <n v="1702.4280000000001"/>
    <x v="280"/>
    <n v="0.38775510204081626"/>
  </r>
  <r>
    <n v="100281"/>
    <d v="2023-08-24T00:00:00"/>
    <x v="1"/>
    <x v="1"/>
    <s v="C2848"/>
    <x v="0"/>
    <x v="0"/>
    <n v="1"/>
    <n v="16033.04"/>
    <s v="Mumbai"/>
    <x v="2"/>
    <n v="16033.04"/>
    <x v="0"/>
    <n v="320.66080000000005"/>
    <x v="281"/>
    <n v="9619.8240000000005"/>
    <n v="9619.8240000000005"/>
    <x v="281"/>
    <n v="0.38775510204081637"/>
  </r>
  <r>
    <n v="100282"/>
    <d v="2024-11-07T00:00:00"/>
    <x v="5"/>
    <x v="0"/>
    <s v="C8314"/>
    <x v="1"/>
    <x v="1"/>
    <n v="1"/>
    <n v="536.71"/>
    <s v="Lucknow"/>
    <x v="3"/>
    <n v="536.71"/>
    <x v="0"/>
    <n v="10.734200000000001"/>
    <x v="282"/>
    <n v="322.02600000000001"/>
    <n v="322.02600000000001"/>
    <x v="282"/>
    <n v="0.38775510204081637"/>
  </r>
  <r>
    <n v="100283"/>
    <d v="2024-11-19T00:00:00"/>
    <x v="5"/>
    <x v="0"/>
    <s v="C9843"/>
    <x v="2"/>
    <x v="16"/>
    <n v="1"/>
    <n v="931.9"/>
    <s v="Chennai"/>
    <x v="8"/>
    <n v="931.9"/>
    <x v="0"/>
    <n v="18.638000000000002"/>
    <x v="283"/>
    <n v="559.14"/>
    <n v="559.14"/>
    <x v="283"/>
    <n v="0.38775510204081631"/>
  </r>
  <r>
    <n v="100284"/>
    <d v="2023-02-27T00:00:00"/>
    <x v="10"/>
    <x v="1"/>
    <s v="C6253"/>
    <x v="0"/>
    <x v="0"/>
    <n v="1"/>
    <n v="65740.759999999995"/>
    <s v="Chennai"/>
    <x v="8"/>
    <n v="65740.759999999995"/>
    <x v="0"/>
    <n v="1314.8152"/>
    <x v="284"/>
    <n v="39444.455999999998"/>
    <n v="39444.455999999998"/>
    <x v="284"/>
    <n v="0.38775510204081631"/>
  </r>
  <r>
    <n v="100285"/>
    <d v="2023-11-06T00:00:00"/>
    <x v="5"/>
    <x v="1"/>
    <s v="C3869"/>
    <x v="4"/>
    <x v="7"/>
    <n v="1"/>
    <n v="4095.16"/>
    <s v="Surat"/>
    <x v="4"/>
    <n v="4095.16"/>
    <x v="0"/>
    <n v="81.903199999999998"/>
    <x v="285"/>
    <n v="2457.096"/>
    <n v="2457.096"/>
    <x v="285"/>
    <n v="0.38775510204081626"/>
  </r>
  <r>
    <n v="100286"/>
    <d v="2024-11-26T00:00:00"/>
    <x v="5"/>
    <x v="0"/>
    <s v="C7244"/>
    <x v="1"/>
    <x v="23"/>
    <n v="1"/>
    <n v="1931.82"/>
    <s v="Bhopal"/>
    <x v="1"/>
    <n v="1931.82"/>
    <x v="0"/>
    <n v="38.636400000000002"/>
    <x v="286"/>
    <n v="1159.0919999999999"/>
    <n v="1159.0919999999999"/>
    <x v="286"/>
    <n v="0.38775510204081637"/>
  </r>
  <r>
    <n v="100287"/>
    <d v="2024-06-21T00:00:00"/>
    <x v="2"/>
    <x v="0"/>
    <s v="C9813"/>
    <x v="1"/>
    <x v="23"/>
    <n v="1"/>
    <n v="1483.07"/>
    <s v="Ahmedabad"/>
    <x v="4"/>
    <n v="1483.07"/>
    <x v="0"/>
    <n v="29.6614"/>
    <x v="287"/>
    <n v="889.84199999999998"/>
    <n v="889.84199999999998"/>
    <x v="287"/>
    <n v="0.38775510204081631"/>
  </r>
  <r>
    <n v="100288"/>
    <d v="2023-09-04T00:00:00"/>
    <x v="9"/>
    <x v="1"/>
    <s v="C1944"/>
    <x v="3"/>
    <x v="10"/>
    <n v="3"/>
    <n v="654.63"/>
    <s v="Jaipur"/>
    <x v="6"/>
    <n v="1963.8899999999999"/>
    <x v="2"/>
    <n v="117.83339999999998"/>
    <x v="288"/>
    <n v="392.77799999999996"/>
    <n v="1178.3339999999998"/>
    <x v="288"/>
    <n v="0.36170212765957455"/>
  </r>
  <r>
    <n v="100289"/>
    <d v="2024-02-27T00:00:00"/>
    <x v="10"/>
    <x v="0"/>
    <s v="C6411"/>
    <x v="4"/>
    <x v="7"/>
    <n v="1"/>
    <n v="5567.11"/>
    <s v="Surat"/>
    <x v="4"/>
    <n v="5567.11"/>
    <x v="0"/>
    <n v="111.34219999999999"/>
    <x v="289"/>
    <n v="3340.2659999999996"/>
    <n v="3340.2659999999996"/>
    <x v="289"/>
    <n v="0.38775510204081637"/>
  </r>
  <r>
    <n v="100290"/>
    <d v="2023-03-22T00:00:00"/>
    <x v="4"/>
    <x v="1"/>
    <s v="C5398"/>
    <x v="4"/>
    <x v="19"/>
    <n v="1"/>
    <n v="9933.59"/>
    <s v="Pune"/>
    <x v="2"/>
    <n v="9933.59"/>
    <x v="0"/>
    <n v="198.67180000000002"/>
    <x v="290"/>
    <n v="5960.1539999999995"/>
    <n v="5960.1539999999995"/>
    <x v="290"/>
    <n v="0.38775510204081637"/>
  </r>
  <r>
    <n v="100291"/>
    <d v="2024-11-20T00:00:00"/>
    <x v="5"/>
    <x v="0"/>
    <s v="C4555"/>
    <x v="2"/>
    <x v="16"/>
    <n v="3"/>
    <n v="3305.63"/>
    <s v="Ahmedabad"/>
    <x v="4"/>
    <n v="9916.89"/>
    <x v="2"/>
    <n v="595.01339999999993"/>
    <x v="291"/>
    <n v="1983.3779999999999"/>
    <n v="5950.134"/>
    <x v="291"/>
    <n v="0.36170212765957444"/>
  </r>
  <r>
    <n v="100292"/>
    <d v="2023-08-02T00:00:00"/>
    <x v="1"/>
    <x v="1"/>
    <s v="C4113"/>
    <x v="4"/>
    <x v="19"/>
    <n v="1"/>
    <n v="12480.09"/>
    <s v="Indore"/>
    <x v="1"/>
    <n v="12480.09"/>
    <x v="0"/>
    <n v="249.6018"/>
    <x v="292"/>
    <n v="7488.0540000000001"/>
    <n v="7488.0540000000001"/>
    <x v="292"/>
    <n v="0.38775510204081631"/>
  </r>
  <r>
    <n v="100293"/>
    <d v="2023-05-01T00:00:00"/>
    <x v="8"/>
    <x v="1"/>
    <s v="C7498"/>
    <x v="3"/>
    <x v="24"/>
    <n v="4"/>
    <n v="2983.84"/>
    <s v="Nagpur"/>
    <x v="2"/>
    <n v="11935.36"/>
    <x v="3"/>
    <n v="954.82880000000011"/>
    <x v="293"/>
    <n v="1790.3040000000001"/>
    <n v="7161.2160000000003"/>
    <x v="293"/>
    <n v="0.34782608695652178"/>
  </r>
  <r>
    <n v="100294"/>
    <d v="2023-09-03T00:00:00"/>
    <x v="9"/>
    <x v="1"/>
    <s v="C5285"/>
    <x v="2"/>
    <x v="3"/>
    <n v="1"/>
    <n v="7799.82"/>
    <s v="Hyderabad"/>
    <x v="10"/>
    <n v="7799.82"/>
    <x v="0"/>
    <n v="155.99639999999999"/>
    <x v="294"/>
    <n v="4679.8919999999998"/>
    <n v="4679.8919999999998"/>
    <x v="294"/>
    <n v="0.38775510204081631"/>
  </r>
  <r>
    <n v="100295"/>
    <d v="2024-06-09T00:00:00"/>
    <x v="2"/>
    <x v="0"/>
    <s v="C6246"/>
    <x v="4"/>
    <x v="18"/>
    <n v="1"/>
    <n v="14589.61"/>
    <s v="Nagpur"/>
    <x v="2"/>
    <n v="14589.61"/>
    <x v="0"/>
    <n v="291.79220000000004"/>
    <x v="295"/>
    <n v="8753.7659999999996"/>
    <n v="8753.7659999999996"/>
    <x v="295"/>
    <n v="0.38775510204081637"/>
  </r>
  <r>
    <n v="100296"/>
    <d v="2023-07-28T00:00:00"/>
    <x v="7"/>
    <x v="1"/>
    <s v="C1265"/>
    <x v="1"/>
    <x v="23"/>
    <n v="1"/>
    <n v="4661.2"/>
    <s v="Kolkata"/>
    <x v="9"/>
    <n v="4661.2"/>
    <x v="0"/>
    <n v="93.224000000000004"/>
    <x v="296"/>
    <n v="2796.72"/>
    <n v="2796.72"/>
    <x v="296"/>
    <n v="0.38775510204081631"/>
  </r>
  <r>
    <n v="100297"/>
    <d v="2024-07-20T00:00:00"/>
    <x v="7"/>
    <x v="0"/>
    <s v="C4768"/>
    <x v="4"/>
    <x v="7"/>
    <n v="2"/>
    <n v="4215.58"/>
    <s v="Pune"/>
    <x v="2"/>
    <n v="8431.16"/>
    <x v="1"/>
    <n v="337.24639999999999"/>
    <x v="297"/>
    <n v="2529.348"/>
    <n v="5058.6959999999999"/>
    <x v="297"/>
    <n v="0.375"/>
  </r>
  <r>
    <n v="100298"/>
    <d v="2024-08-06T00:00:00"/>
    <x v="1"/>
    <x v="0"/>
    <s v="C9005"/>
    <x v="3"/>
    <x v="24"/>
    <n v="1"/>
    <n v="3594.38"/>
    <s v="Indore"/>
    <x v="1"/>
    <n v="3594.38"/>
    <x v="0"/>
    <n v="71.887600000000006"/>
    <x v="298"/>
    <n v="2156.6280000000002"/>
    <n v="2156.6280000000002"/>
    <x v="298"/>
    <n v="0.38775510204081631"/>
  </r>
  <r>
    <n v="100299"/>
    <d v="2024-10-19T00:00:00"/>
    <x v="0"/>
    <x v="0"/>
    <s v="C9954"/>
    <x v="3"/>
    <x v="24"/>
    <n v="1"/>
    <n v="2881.95"/>
    <s v="Ahmedabad"/>
    <x v="4"/>
    <n v="2881.95"/>
    <x v="0"/>
    <n v="57.638999999999996"/>
    <x v="299"/>
    <n v="1729.1699999999998"/>
    <n v="1729.1699999999998"/>
    <x v="299"/>
    <n v="0.38775510204081631"/>
  </r>
  <r>
    <n v="100300"/>
    <d v="2023-07-08T00:00:00"/>
    <x v="7"/>
    <x v="1"/>
    <s v="C2217"/>
    <x v="4"/>
    <x v="7"/>
    <n v="5"/>
    <n v="14473.61"/>
    <s v="Kochi"/>
    <x v="5"/>
    <n v="72368.05"/>
    <x v="3"/>
    <n v="5789.4440000000004"/>
    <x v="300"/>
    <n v="8684.1659999999993"/>
    <n v="43420.829999999994"/>
    <x v="300"/>
    <n v="0.34782608695652184"/>
  </r>
  <r>
    <n v="100301"/>
    <d v="2024-11-15T00:00:00"/>
    <x v="5"/>
    <x v="0"/>
    <s v="C3474"/>
    <x v="0"/>
    <x v="15"/>
    <n v="1"/>
    <n v="54443.41"/>
    <s v="Mumbai"/>
    <x v="2"/>
    <n v="54443.41"/>
    <x v="0"/>
    <n v="1088.8682000000001"/>
    <x v="301"/>
    <n v="32666.046000000002"/>
    <n v="32666.046000000002"/>
    <x v="301"/>
    <n v="0.38775510204081637"/>
  </r>
  <r>
    <n v="100302"/>
    <d v="2023-08-12T00:00:00"/>
    <x v="1"/>
    <x v="1"/>
    <s v="C8916"/>
    <x v="1"/>
    <x v="5"/>
    <n v="1"/>
    <n v="3684.47"/>
    <s v="Surat"/>
    <x v="4"/>
    <n v="3684.47"/>
    <x v="0"/>
    <n v="73.689399999999992"/>
    <x v="302"/>
    <n v="2210.6819999999998"/>
    <n v="2210.6819999999998"/>
    <x v="302"/>
    <n v="0.38775510204081631"/>
  </r>
  <r>
    <n v="100303"/>
    <d v="2024-05-14T00:00:00"/>
    <x v="8"/>
    <x v="0"/>
    <s v="C5501"/>
    <x v="0"/>
    <x v="17"/>
    <n v="1"/>
    <n v="2332.19"/>
    <s v="Jaipur"/>
    <x v="6"/>
    <n v="2332.19"/>
    <x v="0"/>
    <n v="46.643799999999999"/>
    <x v="303"/>
    <n v="1399.3140000000001"/>
    <n v="1399.3140000000001"/>
    <x v="303"/>
    <n v="0.38775510204081637"/>
  </r>
  <r>
    <n v="100304"/>
    <d v="2023-10-21T00:00:00"/>
    <x v="0"/>
    <x v="1"/>
    <s v="C2578"/>
    <x v="0"/>
    <x v="13"/>
    <n v="3"/>
    <n v="56295.48"/>
    <s v="Jaipur"/>
    <x v="6"/>
    <n v="168886.44"/>
    <x v="2"/>
    <n v="10133.186400000001"/>
    <x v="304"/>
    <n v="33777.288"/>
    <n v="101331.864"/>
    <x v="304"/>
    <n v="0.36170212765957444"/>
  </r>
  <r>
    <n v="100305"/>
    <d v="2023-06-02T00:00:00"/>
    <x v="2"/>
    <x v="1"/>
    <s v="C7502"/>
    <x v="0"/>
    <x v="17"/>
    <n v="1"/>
    <n v="53339.56"/>
    <s v="Delhi"/>
    <x v="0"/>
    <n v="53339.56"/>
    <x v="0"/>
    <n v="1066.7911999999999"/>
    <x v="305"/>
    <n v="32003.735999999997"/>
    <n v="32003.735999999997"/>
    <x v="305"/>
    <n v="0.38775510204081637"/>
  </r>
  <r>
    <n v="100306"/>
    <d v="2024-01-18T00:00:00"/>
    <x v="3"/>
    <x v="0"/>
    <s v="C2320"/>
    <x v="4"/>
    <x v="18"/>
    <n v="1"/>
    <n v="13633.68"/>
    <s v="Surat"/>
    <x v="4"/>
    <n v="13633.68"/>
    <x v="0"/>
    <n v="272.67360000000002"/>
    <x v="306"/>
    <n v="8180.2079999999996"/>
    <n v="8180.2079999999996"/>
    <x v="306"/>
    <n v="0.38775510204081637"/>
  </r>
  <r>
    <n v="100307"/>
    <d v="2024-10-27T00:00:00"/>
    <x v="0"/>
    <x v="0"/>
    <s v="C1154"/>
    <x v="3"/>
    <x v="6"/>
    <n v="1"/>
    <n v="1558.66"/>
    <s v="Indore"/>
    <x v="1"/>
    <n v="1558.66"/>
    <x v="0"/>
    <n v="31.173200000000001"/>
    <x v="307"/>
    <n v="935.19600000000003"/>
    <n v="935.19600000000003"/>
    <x v="307"/>
    <n v="0.38775510204081637"/>
  </r>
  <r>
    <n v="100308"/>
    <d v="2023-06-25T00:00:00"/>
    <x v="2"/>
    <x v="1"/>
    <s v="C2562"/>
    <x v="0"/>
    <x v="13"/>
    <n v="2"/>
    <n v="27656.31"/>
    <s v="Nagpur"/>
    <x v="2"/>
    <n v="55312.62"/>
    <x v="1"/>
    <n v="2212.5048000000002"/>
    <x v="308"/>
    <n v="16593.786"/>
    <n v="33187.572"/>
    <x v="308"/>
    <n v="0.375"/>
  </r>
  <r>
    <n v="100309"/>
    <d v="2024-06-24T00:00:00"/>
    <x v="2"/>
    <x v="0"/>
    <s v="C8790"/>
    <x v="4"/>
    <x v="20"/>
    <n v="1"/>
    <n v="14578.79"/>
    <s v="Kolkata"/>
    <x v="9"/>
    <n v="14578.79"/>
    <x v="0"/>
    <n v="291.57580000000002"/>
    <x v="309"/>
    <n v="8747.2739999999994"/>
    <n v="8747.2739999999994"/>
    <x v="309"/>
    <n v="0.38775510204081637"/>
  </r>
  <r>
    <n v="100310"/>
    <d v="2023-02-17T00:00:00"/>
    <x v="10"/>
    <x v="1"/>
    <s v="C6152"/>
    <x v="4"/>
    <x v="19"/>
    <n v="3"/>
    <n v="7379.92"/>
    <s v="Mumbai"/>
    <x v="2"/>
    <n v="22139.760000000002"/>
    <x v="2"/>
    <n v="1328.3856000000001"/>
    <x v="310"/>
    <n v="4427.9520000000002"/>
    <n v="13283.856"/>
    <x v="310"/>
    <n v="0.36170212765957449"/>
  </r>
  <r>
    <n v="100311"/>
    <d v="2023-08-01T00:00:00"/>
    <x v="1"/>
    <x v="1"/>
    <s v="C7375"/>
    <x v="2"/>
    <x v="2"/>
    <n v="4"/>
    <n v="4788.5200000000004"/>
    <s v="Surat"/>
    <x v="4"/>
    <n v="19154.080000000002"/>
    <x v="3"/>
    <n v="1532.3264000000001"/>
    <x v="311"/>
    <n v="2873.1120000000001"/>
    <n v="11492.448"/>
    <x v="311"/>
    <n v="0.34782608695652173"/>
  </r>
  <r>
    <n v="100312"/>
    <d v="2024-07-07T00:00:00"/>
    <x v="7"/>
    <x v="0"/>
    <s v="C6666"/>
    <x v="1"/>
    <x v="8"/>
    <n v="2"/>
    <n v="3064.07"/>
    <s v="Mumbai"/>
    <x v="2"/>
    <n v="6128.14"/>
    <x v="1"/>
    <n v="245.12560000000002"/>
    <x v="312"/>
    <n v="1838.442"/>
    <n v="3676.884"/>
    <x v="312"/>
    <n v="0.375"/>
  </r>
  <r>
    <n v="100313"/>
    <d v="2023-04-11T00:00:00"/>
    <x v="6"/>
    <x v="1"/>
    <s v="C7499"/>
    <x v="1"/>
    <x v="1"/>
    <n v="1"/>
    <n v="4421.08"/>
    <s v="Bhopal"/>
    <x v="1"/>
    <n v="4421.08"/>
    <x v="0"/>
    <n v="88.421599999999998"/>
    <x v="313"/>
    <n v="2652.6479999999997"/>
    <n v="2652.6479999999997"/>
    <x v="313"/>
    <n v="0.38775510204081642"/>
  </r>
  <r>
    <n v="100314"/>
    <d v="2023-12-01T00:00:00"/>
    <x v="11"/>
    <x v="1"/>
    <s v="C7150"/>
    <x v="0"/>
    <x v="0"/>
    <n v="2"/>
    <n v="29723.24"/>
    <s v="Pune"/>
    <x v="2"/>
    <n v="59446.48"/>
    <x v="1"/>
    <n v="2377.8592000000003"/>
    <x v="314"/>
    <n v="17833.944"/>
    <n v="35667.887999999999"/>
    <x v="314"/>
    <n v="0.37500000000000006"/>
  </r>
  <r>
    <n v="100315"/>
    <d v="2023-07-10T00:00:00"/>
    <x v="7"/>
    <x v="1"/>
    <s v="C2204"/>
    <x v="2"/>
    <x v="2"/>
    <n v="1"/>
    <n v="10232.51"/>
    <s v="Delhi"/>
    <x v="0"/>
    <n v="10232.51"/>
    <x v="0"/>
    <n v="204.65020000000001"/>
    <x v="315"/>
    <n v="6139.5060000000003"/>
    <n v="6139.5060000000003"/>
    <x v="315"/>
    <n v="0.38775510204081631"/>
  </r>
  <r>
    <n v="100316"/>
    <d v="2023-10-02T00:00:00"/>
    <x v="0"/>
    <x v="1"/>
    <s v="C1085"/>
    <x v="0"/>
    <x v="4"/>
    <n v="2"/>
    <n v="20454.939999999999"/>
    <s v="Kolkata"/>
    <x v="9"/>
    <n v="40909.879999999997"/>
    <x v="1"/>
    <n v="1636.3951999999999"/>
    <x v="316"/>
    <n v="12272.963999999998"/>
    <n v="24545.927999999996"/>
    <x v="316"/>
    <n v="0.37500000000000006"/>
  </r>
  <r>
    <n v="100317"/>
    <d v="2024-03-31T00:00:00"/>
    <x v="4"/>
    <x v="0"/>
    <s v="C9395"/>
    <x v="1"/>
    <x v="5"/>
    <n v="1"/>
    <n v="605.23"/>
    <s v="Pune"/>
    <x v="2"/>
    <n v="605.23"/>
    <x v="0"/>
    <n v="12.104600000000001"/>
    <x v="317"/>
    <n v="363.13799999999998"/>
    <n v="363.13799999999998"/>
    <x v="317"/>
    <n v="0.38775510204081637"/>
  </r>
  <r>
    <n v="100318"/>
    <d v="2023-04-16T00:00:00"/>
    <x v="6"/>
    <x v="1"/>
    <s v="C7311"/>
    <x v="0"/>
    <x v="0"/>
    <n v="1"/>
    <n v="46006.48"/>
    <s v="Mumbai"/>
    <x v="2"/>
    <n v="46006.48"/>
    <x v="0"/>
    <n v="920.1296000000001"/>
    <x v="318"/>
    <n v="27603.888000000003"/>
    <n v="27603.888000000003"/>
    <x v="318"/>
    <n v="0.38775510204081631"/>
  </r>
  <r>
    <n v="100319"/>
    <d v="2023-10-26T00:00:00"/>
    <x v="0"/>
    <x v="1"/>
    <s v="C4977"/>
    <x v="1"/>
    <x v="1"/>
    <n v="2"/>
    <n v="3311.21"/>
    <s v="Lucknow"/>
    <x v="3"/>
    <n v="6622.42"/>
    <x v="1"/>
    <n v="264.89679999999998"/>
    <x v="319"/>
    <n v="1986.7259999999999"/>
    <n v="3973.4519999999998"/>
    <x v="319"/>
    <n v="0.375"/>
  </r>
  <r>
    <n v="100320"/>
    <d v="2024-06-17T00:00:00"/>
    <x v="2"/>
    <x v="0"/>
    <s v="C3390"/>
    <x v="0"/>
    <x v="13"/>
    <n v="1"/>
    <n v="18536.88"/>
    <s v="Delhi"/>
    <x v="0"/>
    <n v="18536.88"/>
    <x v="0"/>
    <n v="370.73760000000004"/>
    <x v="320"/>
    <n v="11122.128000000001"/>
    <n v="11122.128000000001"/>
    <x v="320"/>
    <n v="0.38775510204081631"/>
  </r>
  <r>
    <n v="100321"/>
    <d v="2023-06-21T00:00:00"/>
    <x v="2"/>
    <x v="1"/>
    <s v="C5040"/>
    <x v="1"/>
    <x v="23"/>
    <n v="1"/>
    <n v="3790.99"/>
    <s v="Indore"/>
    <x v="1"/>
    <n v="3790.99"/>
    <x v="0"/>
    <n v="75.819800000000001"/>
    <x v="321"/>
    <n v="2274.5939999999996"/>
    <n v="2274.5939999999996"/>
    <x v="321"/>
    <n v="0.38775510204081637"/>
  </r>
  <r>
    <n v="100322"/>
    <d v="2024-10-02T00:00:00"/>
    <x v="0"/>
    <x v="0"/>
    <s v="C7483"/>
    <x v="1"/>
    <x v="9"/>
    <n v="1"/>
    <n v="670.72"/>
    <s v="Hyderabad"/>
    <x v="10"/>
    <n v="670.72"/>
    <x v="0"/>
    <n v="13.414400000000001"/>
    <x v="322"/>
    <n v="402.43200000000002"/>
    <n v="402.43200000000002"/>
    <x v="322"/>
    <n v="0.38775510204081631"/>
  </r>
  <r>
    <n v="100323"/>
    <d v="2024-09-27T00:00:00"/>
    <x v="9"/>
    <x v="0"/>
    <s v="C3230"/>
    <x v="1"/>
    <x v="5"/>
    <n v="1"/>
    <n v="2485.9"/>
    <s v="Kolkata"/>
    <x v="9"/>
    <n v="2485.9"/>
    <x v="0"/>
    <n v="49.718000000000004"/>
    <x v="323"/>
    <n v="1491.54"/>
    <n v="1491.54"/>
    <x v="323"/>
    <n v="0.38775510204081642"/>
  </r>
  <r>
    <n v="100324"/>
    <d v="2023-11-25T00:00:00"/>
    <x v="5"/>
    <x v="1"/>
    <s v="C6228"/>
    <x v="2"/>
    <x v="21"/>
    <n v="1"/>
    <n v="2821.42"/>
    <s v="Kolkata"/>
    <x v="9"/>
    <n v="2821.42"/>
    <x v="0"/>
    <n v="56.428400000000003"/>
    <x v="324"/>
    <n v="1692.8520000000001"/>
    <n v="1692.8520000000001"/>
    <x v="324"/>
    <n v="0.38775510204081637"/>
  </r>
  <r>
    <n v="100325"/>
    <d v="2024-12-12T00:00:00"/>
    <x v="11"/>
    <x v="0"/>
    <s v="C7437"/>
    <x v="2"/>
    <x v="22"/>
    <n v="2"/>
    <n v="4754.08"/>
    <s v="Hyderabad"/>
    <x v="10"/>
    <n v="9508.16"/>
    <x v="1"/>
    <n v="380.32639999999998"/>
    <x v="325"/>
    <n v="2852.4479999999999"/>
    <n v="5704.8959999999997"/>
    <x v="325"/>
    <n v="0.375"/>
  </r>
  <r>
    <n v="100326"/>
    <d v="2023-04-27T00:00:00"/>
    <x v="6"/>
    <x v="1"/>
    <s v="C1440"/>
    <x v="4"/>
    <x v="20"/>
    <n v="1"/>
    <n v="8773.2900000000009"/>
    <s v="Indore"/>
    <x v="1"/>
    <n v="8773.2900000000009"/>
    <x v="0"/>
    <n v="175.46580000000003"/>
    <x v="326"/>
    <n v="5263.9740000000002"/>
    <n v="5263.9740000000002"/>
    <x v="326"/>
    <n v="0.38775510204081637"/>
  </r>
  <r>
    <n v="100327"/>
    <d v="2024-04-17T00:00:00"/>
    <x v="6"/>
    <x v="0"/>
    <s v="C7703"/>
    <x v="4"/>
    <x v="20"/>
    <n v="1"/>
    <n v="4846.62"/>
    <s v="Surat"/>
    <x v="4"/>
    <n v="4846.62"/>
    <x v="0"/>
    <n v="96.932400000000001"/>
    <x v="327"/>
    <n v="2907.9719999999998"/>
    <n v="2907.9719999999998"/>
    <x v="327"/>
    <n v="0.38775510204081642"/>
  </r>
  <r>
    <n v="100328"/>
    <d v="2024-05-26T00:00:00"/>
    <x v="8"/>
    <x v="0"/>
    <s v="C7176"/>
    <x v="0"/>
    <x v="0"/>
    <n v="1"/>
    <n v="49628.6"/>
    <s v="Delhi"/>
    <x v="0"/>
    <n v="49628.6"/>
    <x v="0"/>
    <n v="992.572"/>
    <x v="328"/>
    <n v="29777.159999999996"/>
    <n v="29777.159999999996"/>
    <x v="328"/>
    <n v="0.38775510204081637"/>
  </r>
  <r>
    <n v="100329"/>
    <d v="2024-04-04T00:00:00"/>
    <x v="6"/>
    <x v="0"/>
    <s v="C7853"/>
    <x v="4"/>
    <x v="18"/>
    <n v="1"/>
    <n v="9190.18"/>
    <s v="Jaipur"/>
    <x v="6"/>
    <n v="9190.18"/>
    <x v="0"/>
    <n v="183.80360000000002"/>
    <x v="329"/>
    <n v="5514.1080000000002"/>
    <n v="5514.1080000000002"/>
    <x v="329"/>
    <n v="0.38775510204081637"/>
  </r>
  <r>
    <n v="100330"/>
    <d v="2023-02-07T00:00:00"/>
    <x v="10"/>
    <x v="1"/>
    <s v="C2392"/>
    <x v="3"/>
    <x v="10"/>
    <n v="2"/>
    <n v="3358.91"/>
    <s v="Delhi"/>
    <x v="0"/>
    <n v="6717.82"/>
    <x v="1"/>
    <n v="268.71280000000002"/>
    <x v="330"/>
    <n v="2015.3459999999998"/>
    <n v="4030.6919999999996"/>
    <x v="330"/>
    <n v="0.375"/>
  </r>
  <r>
    <n v="100331"/>
    <d v="2023-09-12T00:00:00"/>
    <x v="9"/>
    <x v="1"/>
    <s v="C7547"/>
    <x v="2"/>
    <x v="3"/>
    <n v="1"/>
    <n v="9481.86"/>
    <s v="Bhopal"/>
    <x v="1"/>
    <n v="9481.86"/>
    <x v="0"/>
    <n v="189.63720000000001"/>
    <x v="331"/>
    <n v="5689.116"/>
    <n v="5689.116"/>
    <x v="331"/>
    <n v="0.38775510204081642"/>
  </r>
  <r>
    <n v="100332"/>
    <d v="2023-12-06T00:00:00"/>
    <x v="11"/>
    <x v="1"/>
    <s v="C9499"/>
    <x v="4"/>
    <x v="18"/>
    <n v="1"/>
    <n v="1602.69"/>
    <s v="Jaipur"/>
    <x v="6"/>
    <n v="1602.69"/>
    <x v="0"/>
    <n v="32.053800000000003"/>
    <x v="332"/>
    <n v="961.61400000000003"/>
    <n v="961.61400000000003"/>
    <x v="332"/>
    <n v="0.38775510204081637"/>
  </r>
  <r>
    <n v="100333"/>
    <d v="2024-08-17T00:00:00"/>
    <x v="1"/>
    <x v="0"/>
    <s v="C9199"/>
    <x v="2"/>
    <x v="21"/>
    <n v="1"/>
    <n v="6542.86"/>
    <s v="Bengaluru"/>
    <x v="7"/>
    <n v="6542.86"/>
    <x v="0"/>
    <n v="130.85720000000001"/>
    <x v="333"/>
    <n v="3925.7159999999994"/>
    <n v="3925.7159999999994"/>
    <x v="333"/>
    <n v="0.38775510204081637"/>
  </r>
  <r>
    <n v="100334"/>
    <d v="2023-12-20T00:00:00"/>
    <x v="11"/>
    <x v="1"/>
    <s v="C2901"/>
    <x v="4"/>
    <x v="18"/>
    <n v="1"/>
    <n v="7302.27"/>
    <s v="Kochi"/>
    <x v="5"/>
    <n v="7302.27"/>
    <x v="0"/>
    <n v="146.0454"/>
    <x v="334"/>
    <n v="4381.3620000000001"/>
    <n v="4381.3620000000001"/>
    <x v="334"/>
    <n v="0.38775510204081637"/>
  </r>
  <r>
    <n v="100335"/>
    <d v="2023-05-26T00:00:00"/>
    <x v="8"/>
    <x v="1"/>
    <s v="C8801"/>
    <x v="1"/>
    <x v="5"/>
    <n v="1"/>
    <n v="1185.8499999999999"/>
    <s v="Delhi"/>
    <x v="0"/>
    <n v="1185.8499999999999"/>
    <x v="0"/>
    <n v="23.716999999999999"/>
    <x v="335"/>
    <n v="711.50999999999988"/>
    <n v="711.50999999999988"/>
    <x v="335"/>
    <n v="0.38775510204081631"/>
  </r>
  <r>
    <n v="100336"/>
    <d v="2024-03-24T00:00:00"/>
    <x v="4"/>
    <x v="0"/>
    <s v="C2885"/>
    <x v="2"/>
    <x v="2"/>
    <n v="1"/>
    <n v="5151.4399999999996"/>
    <s v="Mumbai"/>
    <x v="2"/>
    <n v="5151.4399999999996"/>
    <x v="0"/>
    <n v="103.02879999999999"/>
    <x v="336"/>
    <n v="3090.8639999999996"/>
    <n v="3090.8639999999996"/>
    <x v="336"/>
    <n v="0.38775510204081637"/>
  </r>
  <r>
    <n v="100337"/>
    <d v="2023-12-18T00:00:00"/>
    <x v="11"/>
    <x v="1"/>
    <s v="C3623"/>
    <x v="2"/>
    <x v="21"/>
    <n v="4"/>
    <n v="11237.86"/>
    <s v="Hyderabad"/>
    <x v="10"/>
    <n v="44951.44"/>
    <x v="3"/>
    <n v="3596.1152000000002"/>
    <x v="337"/>
    <n v="6742.7160000000003"/>
    <n v="26970.864000000001"/>
    <x v="337"/>
    <n v="0.34782608695652173"/>
  </r>
  <r>
    <n v="100338"/>
    <d v="2024-07-27T00:00:00"/>
    <x v="7"/>
    <x v="0"/>
    <s v="C8080"/>
    <x v="1"/>
    <x v="23"/>
    <n v="1"/>
    <n v="1940.34"/>
    <s v="Pune"/>
    <x v="2"/>
    <n v="1940.34"/>
    <x v="0"/>
    <n v="38.806800000000003"/>
    <x v="338"/>
    <n v="1164.204"/>
    <n v="1164.204"/>
    <x v="338"/>
    <n v="0.38775510204081631"/>
  </r>
  <r>
    <n v="100339"/>
    <d v="2023-01-30T00:00:00"/>
    <x v="3"/>
    <x v="1"/>
    <s v="C4519"/>
    <x v="3"/>
    <x v="14"/>
    <n v="1"/>
    <n v="1510.49"/>
    <s v="Chennai"/>
    <x v="8"/>
    <n v="1510.49"/>
    <x v="0"/>
    <n v="30.209800000000001"/>
    <x v="339"/>
    <n v="906.29399999999998"/>
    <n v="906.29399999999998"/>
    <x v="339"/>
    <n v="0.38775510204081631"/>
  </r>
  <r>
    <n v="100340"/>
    <d v="2023-10-13T00:00:00"/>
    <x v="0"/>
    <x v="1"/>
    <s v="C6993"/>
    <x v="3"/>
    <x v="6"/>
    <n v="1"/>
    <n v="3252.66"/>
    <s v="Hyderabad"/>
    <x v="10"/>
    <n v="3252.66"/>
    <x v="0"/>
    <n v="65.053200000000004"/>
    <x v="340"/>
    <n v="1951.5959999999998"/>
    <n v="1951.5959999999998"/>
    <x v="340"/>
    <n v="0.38775510204081642"/>
  </r>
  <r>
    <n v="100341"/>
    <d v="2023-07-21T00:00:00"/>
    <x v="7"/>
    <x v="1"/>
    <s v="C6134"/>
    <x v="1"/>
    <x v="5"/>
    <n v="2"/>
    <n v="2904.74"/>
    <s v="Lucknow"/>
    <x v="3"/>
    <n v="5809.48"/>
    <x v="1"/>
    <n v="232.3792"/>
    <x v="341"/>
    <n v="1742.8439999999998"/>
    <n v="3485.6879999999996"/>
    <x v="341"/>
    <n v="0.375"/>
  </r>
  <r>
    <n v="100342"/>
    <d v="2024-02-02T00:00:00"/>
    <x v="10"/>
    <x v="0"/>
    <s v="C3826"/>
    <x v="2"/>
    <x v="22"/>
    <n v="1"/>
    <n v="5403.99"/>
    <s v="Kochi"/>
    <x v="5"/>
    <n v="5403.99"/>
    <x v="0"/>
    <n v="108.07979999999999"/>
    <x v="342"/>
    <n v="3242.3939999999998"/>
    <n v="3242.3939999999998"/>
    <x v="342"/>
    <n v="0.38775510204081631"/>
  </r>
  <r>
    <n v="100343"/>
    <d v="2024-11-20T00:00:00"/>
    <x v="5"/>
    <x v="0"/>
    <s v="C6131"/>
    <x v="2"/>
    <x v="3"/>
    <n v="4"/>
    <n v="9437.85"/>
    <s v="Delhi"/>
    <x v="0"/>
    <n v="37751.4"/>
    <x v="3"/>
    <n v="3020.1120000000001"/>
    <x v="343"/>
    <n v="5662.71"/>
    <n v="22650.84"/>
    <x v="343"/>
    <n v="0.34782608695652173"/>
  </r>
  <r>
    <n v="100344"/>
    <d v="2023-09-02T00:00:00"/>
    <x v="9"/>
    <x v="1"/>
    <s v="C3258"/>
    <x v="1"/>
    <x v="8"/>
    <n v="1"/>
    <n v="848.16"/>
    <s v="Lucknow"/>
    <x v="3"/>
    <n v="848.16"/>
    <x v="0"/>
    <n v="16.963200000000001"/>
    <x v="344"/>
    <n v="508.89599999999996"/>
    <n v="508.89599999999996"/>
    <x v="344"/>
    <n v="0.38775510204081631"/>
  </r>
  <r>
    <n v="100345"/>
    <d v="2024-01-28T00:00:00"/>
    <x v="3"/>
    <x v="0"/>
    <s v="C3838"/>
    <x v="1"/>
    <x v="23"/>
    <n v="2"/>
    <n v="3681.2"/>
    <s v="Jaipur"/>
    <x v="6"/>
    <n v="7362.4"/>
    <x v="1"/>
    <n v="294.49599999999998"/>
    <x v="345"/>
    <n v="2208.7199999999998"/>
    <n v="4417.4399999999996"/>
    <x v="345"/>
    <n v="0.375"/>
  </r>
  <r>
    <n v="100346"/>
    <d v="2023-06-20T00:00:00"/>
    <x v="2"/>
    <x v="1"/>
    <s v="C6882"/>
    <x v="1"/>
    <x v="8"/>
    <n v="1"/>
    <n v="4392.4399999999996"/>
    <s v="Mumbai"/>
    <x v="2"/>
    <n v="4392.4399999999996"/>
    <x v="0"/>
    <n v="87.848799999999997"/>
    <x v="346"/>
    <n v="2635.4639999999995"/>
    <n v="2635.4639999999995"/>
    <x v="346"/>
    <n v="0.38775510204081642"/>
  </r>
  <r>
    <n v="100347"/>
    <d v="2024-05-11T00:00:00"/>
    <x v="8"/>
    <x v="0"/>
    <s v="C9056"/>
    <x v="0"/>
    <x v="13"/>
    <n v="5"/>
    <n v="36067.99"/>
    <s v="Pune"/>
    <x v="2"/>
    <n v="180339.94999999998"/>
    <x v="3"/>
    <n v="14427.195999999998"/>
    <x v="347"/>
    <n v="21640.793999999998"/>
    <n v="108203.96999999999"/>
    <x v="347"/>
    <n v="0.34782608695652178"/>
  </r>
  <r>
    <n v="100348"/>
    <d v="2024-12-28T00:00:00"/>
    <x v="11"/>
    <x v="0"/>
    <s v="C4613"/>
    <x v="3"/>
    <x v="24"/>
    <n v="1"/>
    <n v="2508.5700000000002"/>
    <s v="Kolkata"/>
    <x v="9"/>
    <n v="2508.5700000000002"/>
    <x v="0"/>
    <n v="50.171400000000006"/>
    <x v="348"/>
    <n v="1505.1420000000001"/>
    <n v="1505.1420000000001"/>
    <x v="348"/>
    <n v="0.38775510204081631"/>
  </r>
  <r>
    <n v="100349"/>
    <d v="2023-02-03T00:00:00"/>
    <x v="10"/>
    <x v="1"/>
    <s v="C9115"/>
    <x v="0"/>
    <x v="17"/>
    <n v="1"/>
    <n v="56063.55"/>
    <s v="Jaipur"/>
    <x v="6"/>
    <n v="56063.55"/>
    <x v="0"/>
    <n v="1121.2710000000002"/>
    <x v="349"/>
    <n v="33638.129999999997"/>
    <n v="33638.129999999997"/>
    <x v="349"/>
    <n v="0.38775510204081642"/>
  </r>
  <r>
    <n v="100350"/>
    <d v="2024-06-07T00:00:00"/>
    <x v="2"/>
    <x v="0"/>
    <s v="C9880"/>
    <x v="0"/>
    <x v="15"/>
    <n v="1"/>
    <n v="44402.45"/>
    <s v="Kochi"/>
    <x v="5"/>
    <n v="44402.45"/>
    <x v="0"/>
    <n v="888.04899999999998"/>
    <x v="350"/>
    <n v="26641.469999999998"/>
    <n v="26641.469999999998"/>
    <x v="350"/>
    <n v="0.38775510204081637"/>
  </r>
  <r>
    <n v="100351"/>
    <d v="2023-02-12T00:00:00"/>
    <x v="10"/>
    <x v="1"/>
    <s v="C5055"/>
    <x v="3"/>
    <x v="24"/>
    <n v="1"/>
    <n v="3486.9"/>
    <s v="Kolkata"/>
    <x v="9"/>
    <n v="3486.9"/>
    <x v="0"/>
    <n v="69.738"/>
    <x v="351"/>
    <n v="2092.14"/>
    <n v="2092.14"/>
    <x v="351"/>
    <n v="0.38775510204081642"/>
  </r>
  <r>
    <n v="100352"/>
    <d v="2023-02-03T00:00:00"/>
    <x v="10"/>
    <x v="1"/>
    <s v="C2923"/>
    <x v="1"/>
    <x v="5"/>
    <n v="3"/>
    <n v="684.08"/>
    <s v="Bhopal"/>
    <x v="1"/>
    <n v="2052.2400000000002"/>
    <x v="2"/>
    <n v="123.13440000000001"/>
    <x v="352"/>
    <n v="410.44800000000004"/>
    <n v="1231.3440000000001"/>
    <x v="352"/>
    <n v="0.36170212765957455"/>
  </r>
  <r>
    <n v="100353"/>
    <d v="2023-08-31T00:00:00"/>
    <x v="1"/>
    <x v="1"/>
    <s v="C8015"/>
    <x v="0"/>
    <x v="17"/>
    <n v="2"/>
    <n v="62482.49"/>
    <s v="Bengaluru"/>
    <x v="7"/>
    <n v="124964.98"/>
    <x v="1"/>
    <n v="4998.5991999999997"/>
    <x v="353"/>
    <n v="37489.493999999999"/>
    <n v="74978.987999999998"/>
    <x v="353"/>
    <n v="0.375"/>
  </r>
  <r>
    <n v="100354"/>
    <d v="2024-09-22T00:00:00"/>
    <x v="9"/>
    <x v="0"/>
    <s v="C9720"/>
    <x v="0"/>
    <x v="4"/>
    <n v="3"/>
    <n v="57864.06"/>
    <s v="Kolkata"/>
    <x v="9"/>
    <n v="173592.18"/>
    <x v="2"/>
    <n v="10415.530799999999"/>
    <x v="354"/>
    <n v="34718.435999999994"/>
    <n v="104155.30799999999"/>
    <x v="354"/>
    <n v="0.36170212765957449"/>
  </r>
  <r>
    <n v="100355"/>
    <d v="2024-09-03T00:00:00"/>
    <x v="9"/>
    <x v="0"/>
    <s v="C9428"/>
    <x v="1"/>
    <x v="5"/>
    <n v="5"/>
    <n v="1638.64"/>
    <s v="Nagpur"/>
    <x v="2"/>
    <n v="8193.2000000000007"/>
    <x v="3"/>
    <n v="655.45600000000002"/>
    <x v="355"/>
    <n v="983.18399999999997"/>
    <n v="4915.92"/>
    <x v="355"/>
    <n v="0.34782608695652178"/>
  </r>
  <r>
    <n v="100356"/>
    <d v="2024-11-26T00:00:00"/>
    <x v="5"/>
    <x v="0"/>
    <s v="C5543"/>
    <x v="3"/>
    <x v="14"/>
    <n v="5"/>
    <n v="3560.59"/>
    <s v="Kochi"/>
    <x v="5"/>
    <n v="17802.95"/>
    <x v="3"/>
    <n v="1424.2360000000001"/>
    <x v="356"/>
    <n v="2136.3539999999998"/>
    <n v="10681.769999999999"/>
    <x v="356"/>
    <n v="0.34782608695652184"/>
  </r>
  <r>
    <n v="100357"/>
    <d v="2024-11-02T00:00:00"/>
    <x v="5"/>
    <x v="0"/>
    <s v="C7434"/>
    <x v="0"/>
    <x v="4"/>
    <n v="1"/>
    <n v="55180.5"/>
    <s v="Ahmedabad"/>
    <x v="4"/>
    <n v="55180.5"/>
    <x v="0"/>
    <n v="1103.6100000000001"/>
    <x v="357"/>
    <n v="33108.299999999996"/>
    <n v="33108.299999999996"/>
    <x v="357"/>
    <n v="0.38775510204081642"/>
  </r>
  <r>
    <n v="100358"/>
    <d v="2023-05-26T00:00:00"/>
    <x v="8"/>
    <x v="1"/>
    <s v="C2525"/>
    <x v="2"/>
    <x v="3"/>
    <n v="2"/>
    <n v="5073.6400000000003"/>
    <s v="Pune"/>
    <x v="2"/>
    <n v="10147.280000000001"/>
    <x v="1"/>
    <n v="405.89120000000003"/>
    <x v="358"/>
    <n v="3044.1840000000002"/>
    <n v="6088.3680000000004"/>
    <x v="358"/>
    <n v="0.375"/>
  </r>
  <r>
    <n v="100359"/>
    <d v="2024-06-11T00:00:00"/>
    <x v="2"/>
    <x v="0"/>
    <s v="C2526"/>
    <x v="3"/>
    <x v="10"/>
    <n v="1"/>
    <n v="2051.6"/>
    <s v="Indore"/>
    <x v="1"/>
    <n v="2051.6"/>
    <x v="0"/>
    <n v="41.031999999999996"/>
    <x v="359"/>
    <n v="1230.9599999999998"/>
    <n v="1230.9599999999998"/>
    <x v="359"/>
    <n v="0.38775510204081642"/>
  </r>
  <r>
    <n v="100360"/>
    <d v="2024-04-14T00:00:00"/>
    <x v="6"/>
    <x v="0"/>
    <s v="C8039"/>
    <x v="2"/>
    <x v="3"/>
    <n v="3"/>
    <n v="11627.39"/>
    <s v="Kochi"/>
    <x v="5"/>
    <n v="34882.17"/>
    <x v="2"/>
    <n v="2092.9301999999998"/>
    <x v="360"/>
    <n v="6976.4339999999993"/>
    <n v="20929.301999999996"/>
    <x v="360"/>
    <n v="0.36170212765957449"/>
  </r>
  <r>
    <n v="100361"/>
    <d v="2023-08-05T00:00:00"/>
    <x v="1"/>
    <x v="1"/>
    <s v="C8951"/>
    <x v="1"/>
    <x v="5"/>
    <n v="3"/>
    <n v="1862.78"/>
    <s v="Bhopal"/>
    <x v="1"/>
    <n v="5588.34"/>
    <x v="2"/>
    <n v="335.30040000000002"/>
    <x v="361"/>
    <n v="1117.6679999999999"/>
    <n v="3353.0039999999999"/>
    <x v="361"/>
    <n v="0.36170212765957449"/>
  </r>
  <r>
    <n v="100362"/>
    <d v="2023-12-18T00:00:00"/>
    <x v="11"/>
    <x v="1"/>
    <s v="C1266"/>
    <x v="4"/>
    <x v="12"/>
    <n v="1"/>
    <n v="10463.83"/>
    <s v="Delhi"/>
    <x v="0"/>
    <n v="10463.83"/>
    <x v="0"/>
    <n v="209.2766"/>
    <x v="362"/>
    <n v="6278.2979999999998"/>
    <n v="6278.2979999999998"/>
    <x v="362"/>
    <n v="0.38775510204081637"/>
  </r>
  <r>
    <n v="100363"/>
    <d v="2023-06-11T00:00:00"/>
    <x v="2"/>
    <x v="1"/>
    <s v="C3161"/>
    <x v="1"/>
    <x v="1"/>
    <n v="5"/>
    <n v="2587.4"/>
    <s v="Nagpur"/>
    <x v="2"/>
    <n v="12937"/>
    <x v="3"/>
    <n v="1034.96"/>
    <x v="363"/>
    <n v="1552.44"/>
    <n v="7762.2000000000007"/>
    <x v="363"/>
    <n v="0.34782608695652173"/>
  </r>
  <r>
    <n v="100364"/>
    <d v="2024-10-27T00:00:00"/>
    <x v="0"/>
    <x v="0"/>
    <s v="C3711"/>
    <x v="1"/>
    <x v="5"/>
    <n v="1"/>
    <n v="1687.43"/>
    <s v="Mumbai"/>
    <x v="2"/>
    <n v="1687.43"/>
    <x v="0"/>
    <n v="33.748600000000003"/>
    <x v="364"/>
    <n v="1012.458"/>
    <n v="1012.458"/>
    <x v="364"/>
    <n v="0.38775510204081642"/>
  </r>
  <r>
    <n v="100365"/>
    <d v="2024-02-10T00:00:00"/>
    <x v="10"/>
    <x v="0"/>
    <s v="C4496"/>
    <x v="2"/>
    <x v="21"/>
    <n v="1"/>
    <n v="1440.51"/>
    <s v="Ahmedabad"/>
    <x v="4"/>
    <n v="1440.51"/>
    <x v="0"/>
    <n v="28.810200000000002"/>
    <x v="365"/>
    <n v="864.30599999999993"/>
    <n v="864.30599999999993"/>
    <x v="365"/>
    <n v="0.38775510204081642"/>
  </r>
  <r>
    <n v="100366"/>
    <d v="2023-03-21T00:00:00"/>
    <x v="4"/>
    <x v="1"/>
    <s v="C6629"/>
    <x v="0"/>
    <x v="4"/>
    <n v="1"/>
    <n v="27266.39"/>
    <s v="Kochi"/>
    <x v="5"/>
    <n v="27266.39"/>
    <x v="0"/>
    <n v="545.32780000000002"/>
    <x v="366"/>
    <n v="16359.833999999999"/>
    <n v="16359.833999999999"/>
    <x v="366"/>
    <n v="0.38775510204081637"/>
  </r>
  <r>
    <n v="100367"/>
    <d v="2023-05-04T00:00:00"/>
    <x v="8"/>
    <x v="1"/>
    <s v="C2463"/>
    <x v="4"/>
    <x v="18"/>
    <n v="2"/>
    <n v="6725.86"/>
    <s v="Indore"/>
    <x v="1"/>
    <n v="13451.72"/>
    <x v="1"/>
    <n v="538.06880000000001"/>
    <x v="367"/>
    <n v="4035.5159999999996"/>
    <n v="8071.0319999999992"/>
    <x v="367"/>
    <n v="0.37500000000000006"/>
  </r>
  <r>
    <n v="100368"/>
    <d v="2023-04-15T00:00:00"/>
    <x v="6"/>
    <x v="1"/>
    <s v="C3181"/>
    <x v="0"/>
    <x v="0"/>
    <n v="3"/>
    <n v="11787.03"/>
    <s v="Surat"/>
    <x v="4"/>
    <n v="35361.090000000004"/>
    <x v="2"/>
    <n v="2121.6654000000003"/>
    <x v="368"/>
    <n v="7072.2179999999998"/>
    <n v="21216.653999999999"/>
    <x v="368"/>
    <n v="0.3617021276595746"/>
  </r>
  <r>
    <n v="100369"/>
    <d v="2024-11-24T00:00:00"/>
    <x v="5"/>
    <x v="0"/>
    <s v="C6753"/>
    <x v="0"/>
    <x v="17"/>
    <n v="1"/>
    <n v="38943.050000000003"/>
    <s v="Indore"/>
    <x v="1"/>
    <n v="38943.050000000003"/>
    <x v="0"/>
    <n v="778.8610000000001"/>
    <x v="369"/>
    <n v="23365.83"/>
    <n v="23365.83"/>
    <x v="369"/>
    <n v="0.38775510204081637"/>
  </r>
  <r>
    <n v="100370"/>
    <d v="2023-08-07T00:00:00"/>
    <x v="1"/>
    <x v="1"/>
    <s v="C4559"/>
    <x v="2"/>
    <x v="21"/>
    <n v="4"/>
    <n v="9193.61"/>
    <s v="Delhi"/>
    <x v="0"/>
    <n v="36774.44"/>
    <x v="3"/>
    <n v="2941.9552000000003"/>
    <x v="370"/>
    <n v="5516.1660000000002"/>
    <n v="22064.664000000001"/>
    <x v="370"/>
    <n v="0.34782608695652184"/>
  </r>
  <r>
    <n v="100371"/>
    <d v="2023-04-13T00:00:00"/>
    <x v="6"/>
    <x v="1"/>
    <s v="C6152"/>
    <x v="0"/>
    <x v="15"/>
    <n v="1"/>
    <n v="31670.54"/>
    <s v="Bhopal"/>
    <x v="1"/>
    <n v="31670.54"/>
    <x v="0"/>
    <n v="633.41079999999999"/>
    <x v="371"/>
    <n v="19002.324000000001"/>
    <n v="19002.324000000001"/>
    <x v="371"/>
    <n v="0.38775510204081631"/>
  </r>
  <r>
    <n v="100372"/>
    <d v="2023-05-24T00:00:00"/>
    <x v="8"/>
    <x v="1"/>
    <s v="C5668"/>
    <x v="0"/>
    <x v="15"/>
    <n v="1"/>
    <n v="45499.66"/>
    <s v="Bhopal"/>
    <x v="1"/>
    <n v="45499.66"/>
    <x v="0"/>
    <n v="909.99320000000012"/>
    <x v="372"/>
    <n v="27299.796000000002"/>
    <n v="27299.796000000002"/>
    <x v="372"/>
    <n v="0.38775510204081637"/>
  </r>
  <r>
    <n v="100373"/>
    <d v="2024-12-08T00:00:00"/>
    <x v="11"/>
    <x v="0"/>
    <s v="C7418"/>
    <x v="0"/>
    <x v="0"/>
    <n v="1"/>
    <n v="39051.07"/>
    <s v="Kolkata"/>
    <x v="9"/>
    <n v="39051.07"/>
    <x v="0"/>
    <n v="781.02139999999997"/>
    <x v="373"/>
    <n v="23430.642"/>
    <n v="23430.642"/>
    <x v="373"/>
    <n v="0.38775510204081637"/>
  </r>
  <r>
    <n v="100374"/>
    <d v="2024-10-23T00:00:00"/>
    <x v="0"/>
    <x v="0"/>
    <s v="C2163"/>
    <x v="0"/>
    <x v="4"/>
    <n v="1"/>
    <n v="9221.7800000000007"/>
    <s v="Jaipur"/>
    <x v="6"/>
    <n v="9221.7800000000007"/>
    <x v="0"/>
    <n v="184.43560000000002"/>
    <x v="374"/>
    <n v="5533.0680000000002"/>
    <n v="5533.0680000000002"/>
    <x v="374"/>
    <n v="0.38775510204081631"/>
  </r>
  <r>
    <n v="100375"/>
    <d v="2023-01-13T00:00:00"/>
    <x v="3"/>
    <x v="1"/>
    <s v="C6986"/>
    <x v="4"/>
    <x v="19"/>
    <n v="1"/>
    <n v="13218.69"/>
    <s v="Jaipur"/>
    <x v="6"/>
    <n v="13218.69"/>
    <x v="0"/>
    <n v="264.37380000000002"/>
    <x v="375"/>
    <n v="7931.2139999999999"/>
    <n v="7931.2139999999999"/>
    <x v="375"/>
    <n v="0.38775510204081637"/>
  </r>
  <r>
    <n v="100376"/>
    <d v="2024-11-30T00:00:00"/>
    <x v="5"/>
    <x v="0"/>
    <s v="C2106"/>
    <x v="0"/>
    <x v="13"/>
    <n v="4"/>
    <n v="46401.34"/>
    <s v="Mumbai"/>
    <x v="2"/>
    <n v="185605.36"/>
    <x v="3"/>
    <n v="14848.4288"/>
    <x v="376"/>
    <n v="27840.803999999996"/>
    <n v="111363.21599999999"/>
    <x v="376"/>
    <n v="0.34782608695652178"/>
  </r>
  <r>
    <n v="100377"/>
    <d v="2023-09-26T00:00:00"/>
    <x v="9"/>
    <x v="1"/>
    <s v="C9209"/>
    <x v="0"/>
    <x v="15"/>
    <n v="4"/>
    <n v="26919.02"/>
    <s v="Bhopal"/>
    <x v="1"/>
    <n v="107676.08"/>
    <x v="3"/>
    <n v="8614.0864000000001"/>
    <x v="377"/>
    <n v="16151.412"/>
    <n v="64605.648000000001"/>
    <x v="377"/>
    <n v="0.34782608695652173"/>
  </r>
  <r>
    <n v="100378"/>
    <d v="2024-03-01T00:00:00"/>
    <x v="4"/>
    <x v="0"/>
    <s v="C5546"/>
    <x v="1"/>
    <x v="23"/>
    <n v="1"/>
    <n v="2871.1"/>
    <s v="Delhi"/>
    <x v="0"/>
    <n v="2871.1"/>
    <x v="0"/>
    <n v="57.421999999999997"/>
    <x v="378"/>
    <n v="1722.6599999999999"/>
    <n v="1722.6599999999999"/>
    <x v="378"/>
    <n v="0.38775510204081637"/>
  </r>
  <r>
    <n v="100379"/>
    <d v="2023-11-14T00:00:00"/>
    <x v="5"/>
    <x v="1"/>
    <s v="C2083"/>
    <x v="0"/>
    <x v="4"/>
    <n v="5"/>
    <n v="11512.18"/>
    <s v="Kolkata"/>
    <x v="9"/>
    <n v="57560.9"/>
    <x v="3"/>
    <n v="4604.8720000000003"/>
    <x v="379"/>
    <n v="6907.308"/>
    <n v="34536.54"/>
    <x v="379"/>
    <n v="0.34782608695652173"/>
  </r>
  <r>
    <n v="100380"/>
    <d v="2024-12-16T00:00:00"/>
    <x v="11"/>
    <x v="0"/>
    <s v="C8428"/>
    <x v="1"/>
    <x v="8"/>
    <n v="1"/>
    <n v="600.78"/>
    <s v="Lucknow"/>
    <x v="3"/>
    <n v="600.78"/>
    <x v="0"/>
    <n v="12.015599999999999"/>
    <x v="380"/>
    <n v="360.46799999999996"/>
    <n v="360.46799999999996"/>
    <x v="380"/>
    <n v="0.38775510204081642"/>
  </r>
  <r>
    <n v="100381"/>
    <d v="2024-09-15T00:00:00"/>
    <x v="9"/>
    <x v="0"/>
    <s v="C3684"/>
    <x v="0"/>
    <x v="4"/>
    <n v="1"/>
    <n v="53013.15"/>
    <s v="Ahmedabad"/>
    <x v="4"/>
    <n v="53013.15"/>
    <x v="0"/>
    <n v="1060.2630000000001"/>
    <x v="381"/>
    <n v="31807.89"/>
    <n v="31807.89"/>
    <x v="381"/>
    <n v="0.38775510204081637"/>
  </r>
  <r>
    <n v="100382"/>
    <d v="2023-12-22T00:00:00"/>
    <x v="11"/>
    <x v="1"/>
    <s v="C5403"/>
    <x v="1"/>
    <x v="5"/>
    <n v="1"/>
    <n v="876.44"/>
    <s v="Indore"/>
    <x v="1"/>
    <n v="876.44"/>
    <x v="0"/>
    <n v="17.5288"/>
    <x v="382"/>
    <n v="525.86400000000003"/>
    <n v="525.86400000000003"/>
    <x v="382"/>
    <n v="0.38775510204081631"/>
  </r>
  <r>
    <n v="100383"/>
    <d v="2023-05-01T00:00:00"/>
    <x v="8"/>
    <x v="1"/>
    <s v="C5308"/>
    <x v="3"/>
    <x v="6"/>
    <n v="1"/>
    <n v="1786.06"/>
    <s v="Indore"/>
    <x v="1"/>
    <n v="1786.06"/>
    <x v="0"/>
    <n v="35.721200000000003"/>
    <x v="383"/>
    <n v="1071.636"/>
    <n v="1071.636"/>
    <x v="383"/>
    <n v="0.38775510204081637"/>
  </r>
  <r>
    <n v="100384"/>
    <d v="2024-08-13T00:00:00"/>
    <x v="1"/>
    <x v="0"/>
    <s v="C3734"/>
    <x v="2"/>
    <x v="2"/>
    <n v="1"/>
    <n v="5592.17"/>
    <s v="Hyderabad"/>
    <x v="10"/>
    <n v="5592.17"/>
    <x v="0"/>
    <n v="111.8434"/>
    <x v="384"/>
    <n v="3355.3020000000001"/>
    <n v="3355.3020000000001"/>
    <x v="384"/>
    <n v="0.38775510204081631"/>
  </r>
  <r>
    <n v="100385"/>
    <d v="2023-06-11T00:00:00"/>
    <x v="2"/>
    <x v="1"/>
    <s v="C9336"/>
    <x v="0"/>
    <x v="15"/>
    <n v="3"/>
    <n v="42175.3"/>
    <s v="Mumbai"/>
    <x v="2"/>
    <n v="126525.90000000001"/>
    <x v="2"/>
    <n v="7591.5540000000001"/>
    <x v="385"/>
    <n v="25305.18"/>
    <n v="75915.540000000008"/>
    <x v="385"/>
    <n v="0.36170212765957444"/>
  </r>
  <r>
    <n v="100386"/>
    <d v="2023-02-15T00:00:00"/>
    <x v="10"/>
    <x v="1"/>
    <s v="C3458"/>
    <x v="4"/>
    <x v="12"/>
    <n v="1"/>
    <n v="6979.98"/>
    <s v="Bengaluru"/>
    <x v="7"/>
    <n v="6979.98"/>
    <x v="0"/>
    <n v="139.59959999999998"/>
    <x v="386"/>
    <n v="4187.9879999999994"/>
    <n v="4187.9879999999994"/>
    <x v="386"/>
    <n v="0.38775510204081642"/>
  </r>
  <r>
    <n v="100387"/>
    <d v="2023-02-06T00:00:00"/>
    <x v="10"/>
    <x v="1"/>
    <s v="C6241"/>
    <x v="2"/>
    <x v="2"/>
    <n v="1"/>
    <n v="4441.07"/>
    <s v="Kolkata"/>
    <x v="9"/>
    <n v="4441.07"/>
    <x v="0"/>
    <n v="88.821399999999997"/>
    <x v="387"/>
    <n v="2664.6419999999998"/>
    <n v="2664.6419999999998"/>
    <x v="387"/>
    <n v="0.38775510204081637"/>
  </r>
  <r>
    <n v="100388"/>
    <d v="2023-03-21T00:00:00"/>
    <x v="4"/>
    <x v="1"/>
    <s v="C9450"/>
    <x v="2"/>
    <x v="16"/>
    <n v="1"/>
    <n v="12253.34"/>
    <s v="Mumbai"/>
    <x v="2"/>
    <n v="12253.34"/>
    <x v="0"/>
    <n v="245.0668"/>
    <x v="388"/>
    <n v="7352.0039999999999"/>
    <n v="7352.0039999999999"/>
    <x v="388"/>
    <n v="0.38775510204081631"/>
  </r>
  <r>
    <n v="100389"/>
    <d v="2024-02-15T00:00:00"/>
    <x v="10"/>
    <x v="0"/>
    <s v="C2415"/>
    <x v="0"/>
    <x v="13"/>
    <n v="3"/>
    <n v="51392.3"/>
    <s v="Jaipur"/>
    <x v="6"/>
    <n v="154176.90000000002"/>
    <x v="2"/>
    <n v="9250.6140000000014"/>
    <x v="389"/>
    <n v="30835.38"/>
    <n v="92506.14"/>
    <x v="389"/>
    <n v="0.36170212765957455"/>
  </r>
  <r>
    <n v="100390"/>
    <d v="2024-04-12T00:00:00"/>
    <x v="6"/>
    <x v="0"/>
    <s v="C4974"/>
    <x v="0"/>
    <x v="4"/>
    <n v="1"/>
    <n v="59208.9"/>
    <s v="Ahmedabad"/>
    <x v="4"/>
    <n v="59208.9"/>
    <x v="0"/>
    <n v="1184.1780000000001"/>
    <x v="390"/>
    <n v="35525.339999999997"/>
    <n v="35525.339999999997"/>
    <x v="390"/>
    <n v="0.38775510204081642"/>
  </r>
  <r>
    <n v="100391"/>
    <d v="2024-01-13T00:00:00"/>
    <x v="3"/>
    <x v="0"/>
    <s v="C9954"/>
    <x v="2"/>
    <x v="2"/>
    <n v="5"/>
    <n v="12520.78"/>
    <s v="Bhopal"/>
    <x v="1"/>
    <n v="62603.9"/>
    <x v="3"/>
    <n v="5008.3119999999999"/>
    <x v="391"/>
    <n v="7512.4679999999998"/>
    <n v="37562.339999999997"/>
    <x v="391"/>
    <n v="0.34782608695652184"/>
  </r>
  <r>
    <n v="100392"/>
    <d v="2023-09-09T00:00:00"/>
    <x v="9"/>
    <x v="1"/>
    <s v="C1157"/>
    <x v="0"/>
    <x v="13"/>
    <n v="1"/>
    <n v="40169.89"/>
    <s v="Hyderabad"/>
    <x v="10"/>
    <n v="40169.89"/>
    <x v="0"/>
    <n v="803.39779999999996"/>
    <x v="392"/>
    <n v="24101.933999999997"/>
    <n v="24101.933999999997"/>
    <x v="392"/>
    <n v="0.38775510204081642"/>
  </r>
  <r>
    <n v="100393"/>
    <d v="2023-01-02T00:00:00"/>
    <x v="3"/>
    <x v="1"/>
    <s v="C9680"/>
    <x v="3"/>
    <x v="24"/>
    <n v="3"/>
    <n v="2586.4"/>
    <s v="Chennai"/>
    <x v="8"/>
    <n v="7759.2000000000007"/>
    <x v="2"/>
    <n v="465.55200000000002"/>
    <x v="393"/>
    <n v="1551.84"/>
    <n v="4655.5199999999995"/>
    <x v="393"/>
    <n v="0.3617021276595746"/>
  </r>
  <r>
    <n v="100394"/>
    <d v="2024-03-05T00:00:00"/>
    <x v="4"/>
    <x v="0"/>
    <s v="C1719"/>
    <x v="1"/>
    <x v="1"/>
    <n v="5"/>
    <n v="824.11"/>
    <s v="Nagpur"/>
    <x v="2"/>
    <n v="4120.55"/>
    <x v="3"/>
    <n v="329.64400000000001"/>
    <x v="394"/>
    <n v="494.46600000000001"/>
    <n v="2472.33"/>
    <x v="394"/>
    <n v="0.34782608695652173"/>
  </r>
  <r>
    <n v="100395"/>
    <d v="2023-08-26T00:00:00"/>
    <x v="1"/>
    <x v="1"/>
    <s v="C2391"/>
    <x v="4"/>
    <x v="7"/>
    <n v="1"/>
    <n v="13296.2"/>
    <s v="Lucknow"/>
    <x v="3"/>
    <n v="13296.2"/>
    <x v="0"/>
    <n v="265.92400000000004"/>
    <x v="395"/>
    <n v="7977.72"/>
    <n v="7977.72"/>
    <x v="395"/>
    <n v="0.38775510204081631"/>
  </r>
  <r>
    <n v="100396"/>
    <d v="2023-04-08T00:00:00"/>
    <x v="6"/>
    <x v="1"/>
    <s v="C3141"/>
    <x v="1"/>
    <x v="23"/>
    <n v="1"/>
    <n v="2867.5"/>
    <s v="Chennai"/>
    <x v="8"/>
    <n v="2867.5"/>
    <x v="0"/>
    <n v="57.35"/>
    <x v="396"/>
    <n v="1720.5"/>
    <n v="1720.5"/>
    <x v="396"/>
    <n v="0.38775510204081637"/>
  </r>
  <r>
    <n v="100397"/>
    <d v="2023-10-26T00:00:00"/>
    <x v="0"/>
    <x v="1"/>
    <s v="C6345"/>
    <x v="0"/>
    <x v="0"/>
    <n v="4"/>
    <n v="31246.77"/>
    <s v="Hyderabad"/>
    <x v="10"/>
    <n v="124987.08"/>
    <x v="3"/>
    <n v="9998.9664000000012"/>
    <x v="397"/>
    <n v="18748.061999999998"/>
    <n v="74992.247999999992"/>
    <x v="397"/>
    <n v="0.34782608695652178"/>
  </r>
  <r>
    <n v="100398"/>
    <d v="2024-04-08T00:00:00"/>
    <x v="6"/>
    <x v="0"/>
    <s v="C2785"/>
    <x v="0"/>
    <x v="15"/>
    <n v="4"/>
    <n v="11700.85"/>
    <s v="Bengaluru"/>
    <x v="7"/>
    <n v="46803.4"/>
    <x v="3"/>
    <n v="3744.2720000000004"/>
    <x v="398"/>
    <n v="7020.51"/>
    <n v="28082.04"/>
    <x v="398"/>
    <n v="0.34782608695652178"/>
  </r>
  <r>
    <n v="100399"/>
    <d v="2023-04-19T00:00:00"/>
    <x v="6"/>
    <x v="1"/>
    <s v="C4401"/>
    <x v="0"/>
    <x v="13"/>
    <n v="1"/>
    <n v="9355.09"/>
    <s v="Ahmedabad"/>
    <x v="4"/>
    <n v="9355.09"/>
    <x v="0"/>
    <n v="187.1018"/>
    <x v="399"/>
    <n v="5613.0540000000001"/>
    <n v="5613.0540000000001"/>
    <x v="399"/>
    <n v="0.38775510204081631"/>
  </r>
  <r>
    <n v="100400"/>
    <d v="2023-11-12T00:00:00"/>
    <x v="5"/>
    <x v="1"/>
    <s v="C1660"/>
    <x v="1"/>
    <x v="1"/>
    <n v="1"/>
    <n v="3836.1"/>
    <s v="Chennai"/>
    <x v="8"/>
    <n v="3836.1"/>
    <x v="0"/>
    <n v="76.721999999999994"/>
    <x v="400"/>
    <n v="2301.66"/>
    <n v="2301.66"/>
    <x v="400"/>
    <n v="0.38775510204081631"/>
  </r>
  <r>
    <n v="100401"/>
    <d v="2023-12-02T00:00:00"/>
    <x v="11"/>
    <x v="1"/>
    <s v="C5896"/>
    <x v="0"/>
    <x v="4"/>
    <n v="5"/>
    <n v="24766.959999999999"/>
    <s v="Kolkata"/>
    <x v="9"/>
    <n v="123834.79999999999"/>
    <x v="3"/>
    <n v="9906.7839999999997"/>
    <x v="401"/>
    <n v="14860.175999999999"/>
    <n v="74300.88"/>
    <x v="401"/>
    <n v="0.34782608695652162"/>
  </r>
  <r>
    <n v="100402"/>
    <d v="2023-06-28T00:00:00"/>
    <x v="2"/>
    <x v="1"/>
    <s v="C2551"/>
    <x v="0"/>
    <x v="13"/>
    <n v="3"/>
    <n v="40178.01"/>
    <s v="Ahmedabad"/>
    <x v="4"/>
    <n v="120534.03"/>
    <x v="2"/>
    <n v="7232.0418"/>
    <x v="402"/>
    <n v="24106.806"/>
    <n v="72320.418000000005"/>
    <x v="402"/>
    <n v="0.36170212765957438"/>
  </r>
  <r>
    <n v="100403"/>
    <d v="2023-04-15T00:00:00"/>
    <x v="6"/>
    <x v="1"/>
    <s v="C4641"/>
    <x v="3"/>
    <x v="14"/>
    <n v="1"/>
    <n v="368.13"/>
    <s v="Bengaluru"/>
    <x v="7"/>
    <n v="368.13"/>
    <x v="0"/>
    <n v="7.3626000000000005"/>
    <x v="403"/>
    <n v="220.87799999999999"/>
    <n v="220.87799999999999"/>
    <x v="403"/>
    <n v="0.38775510204081637"/>
  </r>
  <r>
    <n v="100404"/>
    <d v="2023-07-22T00:00:00"/>
    <x v="7"/>
    <x v="1"/>
    <s v="C5240"/>
    <x v="3"/>
    <x v="10"/>
    <n v="2"/>
    <n v="3286.89"/>
    <s v="Nagpur"/>
    <x v="2"/>
    <n v="6573.78"/>
    <x v="1"/>
    <n v="262.95119999999997"/>
    <x v="404"/>
    <n v="1972.1339999999998"/>
    <n v="3944.2679999999996"/>
    <x v="404"/>
    <n v="0.375"/>
  </r>
  <r>
    <n v="100405"/>
    <d v="2023-03-18T00:00:00"/>
    <x v="4"/>
    <x v="1"/>
    <s v="C2506"/>
    <x v="0"/>
    <x v="15"/>
    <n v="1"/>
    <n v="49995.23"/>
    <s v="Nagpur"/>
    <x v="2"/>
    <n v="49995.23"/>
    <x v="0"/>
    <n v="999.90460000000007"/>
    <x v="405"/>
    <n v="29997.137999999999"/>
    <n v="29997.137999999999"/>
    <x v="405"/>
    <n v="0.38775510204081637"/>
  </r>
  <r>
    <n v="100406"/>
    <d v="2023-12-06T00:00:00"/>
    <x v="11"/>
    <x v="1"/>
    <s v="C7471"/>
    <x v="0"/>
    <x v="13"/>
    <n v="1"/>
    <n v="63503.519999999997"/>
    <s v="Ahmedabad"/>
    <x v="4"/>
    <n v="63503.519999999997"/>
    <x v="0"/>
    <n v="1270.0704000000001"/>
    <x v="406"/>
    <n v="38102.111999999994"/>
    <n v="38102.111999999994"/>
    <x v="406"/>
    <n v="0.38775510204081642"/>
  </r>
  <r>
    <n v="100407"/>
    <d v="2023-01-31T00:00:00"/>
    <x v="3"/>
    <x v="1"/>
    <s v="C5585"/>
    <x v="1"/>
    <x v="23"/>
    <n v="1"/>
    <n v="1114.23"/>
    <s v="Ahmedabad"/>
    <x v="4"/>
    <n v="1114.23"/>
    <x v="0"/>
    <n v="22.284600000000001"/>
    <x v="407"/>
    <n v="668.53800000000001"/>
    <n v="668.53800000000001"/>
    <x v="407"/>
    <n v="0.38775510204081637"/>
  </r>
  <r>
    <n v="100408"/>
    <d v="2023-06-02T00:00:00"/>
    <x v="2"/>
    <x v="1"/>
    <s v="C8848"/>
    <x v="0"/>
    <x v="17"/>
    <n v="2"/>
    <n v="45823.33"/>
    <s v="Mumbai"/>
    <x v="2"/>
    <n v="91646.66"/>
    <x v="1"/>
    <n v="3665.8664000000003"/>
    <x v="408"/>
    <n v="27493.998"/>
    <n v="54987.995999999999"/>
    <x v="408"/>
    <n v="0.37500000000000006"/>
  </r>
  <r>
    <n v="100409"/>
    <d v="2023-03-31T00:00:00"/>
    <x v="4"/>
    <x v="1"/>
    <s v="C5082"/>
    <x v="0"/>
    <x v="4"/>
    <n v="1"/>
    <n v="49580.39"/>
    <s v="Surat"/>
    <x v="4"/>
    <n v="49580.39"/>
    <x v="0"/>
    <n v="991.6078"/>
    <x v="409"/>
    <n v="29748.233999999997"/>
    <n v="29748.233999999997"/>
    <x v="409"/>
    <n v="0.38775510204081642"/>
  </r>
  <r>
    <n v="100410"/>
    <d v="2024-07-10T00:00:00"/>
    <x v="7"/>
    <x v="0"/>
    <s v="C8940"/>
    <x v="3"/>
    <x v="24"/>
    <n v="2"/>
    <n v="1519.57"/>
    <s v="Hyderabad"/>
    <x v="10"/>
    <n v="3039.14"/>
    <x v="1"/>
    <n v="121.5656"/>
    <x v="410"/>
    <n v="911.74199999999996"/>
    <n v="1823.4839999999999"/>
    <x v="410"/>
    <n v="0.375"/>
  </r>
  <r>
    <n v="100411"/>
    <d v="2024-08-02T00:00:00"/>
    <x v="1"/>
    <x v="0"/>
    <s v="C1480"/>
    <x v="1"/>
    <x v="23"/>
    <n v="1"/>
    <n v="333.54"/>
    <s v="Nagpur"/>
    <x v="2"/>
    <n v="333.54"/>
    <x v="0"/>
    <n v="6.6708000000000007"/>
    <x v="411"/>
    <n v="200.124"/>
    <n v="200.124"/>
    <x v="411"/>
    <n v="0.38775510204081642"/>
  </r>
  <r>
    <n v="100412"/>
    <d v="2023-10-15T00:00:00"/>
    <x v="0"/>
    <x v="1"/>
    <s v="C3615"/>
    <x v="0"/>
    <x v="13"/>
    <n v="1"/>
    <n v="62126.6"/>
    <s v="Delhi"/>
    <x v="0"/>
    <n v="62126.6"/>
    <x v="0"/>
    <n v="1242.5319999999999"/>
    <x v="412"/>
    <n v="37275.96"/>
    <n v="37275.96"/>
    <x v="412"/>
    <n v="0.38775510204081631"/>
  </r>
  <r>
    <n v="100413"/>
    <d v="2023-09-11T00:00:00"/>
    <x v="9"/>
    <x v="1"/>
    <s v="C4594"/>
    <x v="2"/>
    <x v="3"/>
    <n v="1"/>
    <n v="12778.64"/>
    <s v="Lucknow"/>
    <x v="3"/>
    <n v="12778.64"/>
    <x v="0"/>
    <n v="255.5728"/>
    <x v="413"/>
    <n v="7667.1839999999993"/>
    <n v="7667.1839999999993"/>
    <x v="413"/>
    <n v="0.38775510204081637"/>
  </r>
  <r>
    <n v="100414"/>
    <d v="2024-02-02T00:00:00"/>
    <x v="10"/>
    <x v="0"/>
    <s v="C6878"/>
    <x v="1"/>
    <x v="8"/>
    <n v="1"/>
    <n v="3322.64"/>
    <s v="Nagpur"/>
    <x v="2"/>
    <n v="3322.64"/>
    <x v="0"/>
    <n v="66.452799999999996"/>
    <x v="414"/>
    <n v="1993.5839999999998"/>
    <n v="1993.5839999999998"/>
    <x v="414"/>
    <n v="0.38775510204081637"/>
  </r>
  <r>
    <n v="100415"/>
    <d v="2024-08-28T00:00:00"/>
    <x v="1"/>
    <x v="0"/>
    <s v="C4084"/>
    <x v="0"/>
    <x v="0"/>
    <n v="4"/>
    <n v="40866.370000000003"/>
    <s v="Kochi"/>
    <x v="5"/>
    <n v="163465.48000000001"/>
    <x v="3"/>
    <n v="13077.238400000002"/>
    <x v="415"/>
    <n v="24519.822"/>
    <n v="98079.288"/>
    <x v="415"/>
    <n v="0.34782608695652178"/>
  </r>
  <r>
    <n v="100416"/>
    <d v="2024-05-19T00:00:00"/>
    <x v="8"/>
    <x v="0"/>
    <s v="C4584"/>
    <x v="1"/>
    <x v="8"/>
    <n v="1"/>
    <n v="581.53"/>
    <s v="Mumbai"/>
    <x v="2"/>
    <n v="581.53"/>
    <x v="0"/>
    <n v="11.630599999999999"/>
    <x v="416"/>
    <n v="348.91799999999995"/>
    <n v="348.91799999999995"/>
    <x v="416"/>
    <n v="0.38775510204081642"/>
  </r>
  <r>
    <n v="100417"/>
    <d v="2024-06-23T00:00:00"/>
    <x v="2"/>
    <x v="0"/>
    <s v="C3907"/>
    <x v="1"/>
    <x v="5"/>
    <n v="4"/>
    <n v="1036.77"/>
    <s v="Nagpur"/>
    <x v="2"/>
    <n v="4147.08"/>
    <x v="3"/>
    <n v="331.76639999999998"/>
    <x v="417"/>
    <n v="622.06200000000001"/>
    <n v="2488.248"/>
    <x v="417"/>
    <n v="0.34782608695652173"/>
  </r>
  <r>
    <n v="100418"/>
    <d v="2023-11-28T00:00:00"/>
    <x v="5"/>
    <x v="1"/>
    <s v="C9622"/>
    <x v="0"/>
    <x v="4"/>
    <n v="1"/>
    <n v="69624.84"/>
    <s v="Kochi"/>
    <x v="5"/>
    <n v="69624.84"/>
    <x v="0"/>
    <n v="1392.4967999999999"/>
    <x v="418"/>
    <n v="41774.903999999995"/>
    <n v="41774.903999999995"/>
    <x v="418"/>
    <n v="0.38775510204081642"/>
  </r>
  <r>
    <n v="100419"/>
    <d v="2024-01-09T00:00:00"/>
    <x v="3"/>
    <x v="0"/>
    <s v="C6514"/>
    <x v="4"/>
    <x v="19"/>
    <n v="2"/>
    <n v="10291.34"/>
    <s v="Kolkata"/>
    <x v="9"/>
    <n v="20582.68"/>
    <x v="1"/>
    <n v="823.30720000000008"/>
    <x v="419"/>
    <n v="6174.8040000000001"/>
    <n v="12349.608"/>
    <x v="419"/>
    <n v="0.375"/>
  </r>
  <r>
    <n v="100420"/>
    <d v="2023-11-27T00:00:00"/>
    <x v="5"/>
    <x v="1"/>
    <s v="C8982"/>
    <x v="0"/>
    <x v="4"/>
    <n v="2"/>
    <n v="32738.43"/>
    <s v="Surat"/>
    <x v="4"/>
    <n v="65476.86"/>
    <x v="1"/>
    <n v="2619.0744"/>
    <x v="420"/>
    <n v="19643.058000000001"/>
    <n v="39286.116000000002"/>
    <x v="420"/>
    <n v="0.375"/>
  </r>
  <r>
    <n v="100421"/>
    <d v="2023-11-21T00:00:00"/>
    <x v="5"/>
    <x v="1"/>
    <s v="C4657"/>
    <x v="0"/>
    <x v="17"/>
    <n v="2"/>
    <n v="70733.08"/>
    <s v="Surat"/>
    <x v="4"/>
    <n v="141466.16"/>
    <x v="1"/>
    <n v="5658.6464000000005"/>
    <x v="421"/>
    <n v="42439.847999999998"/>
    <n v="84879.695999999996"/>
    <x v="421"/>
    <n v="0.37500000000000006"/>
  </r>
  <r>
    <n v="100422"/>
    <d v="2024-08-26T00:00:00"/>
    <x v="1"/>
    <x v="0"/>
    <s v="C1029"/>
    <x v="3"/>
    <x v="24"/>
    <n v="1"/>
    <n v="2472.89"/>
    <s v="Indore"/>
    <x v="1"/>
    <n v="2472.89"/>
    <x v="0"/>
    <n v="49.457799999999999"/>
    <x v="422"/>
    <n v="1483.7339999999999"/>
    <n v="1483.7339999999999"/>
    <x v="422"/>
    <n v="0.38775510204081631"/>
  </r>
  <r>
    <n v="100423"/>
    <d v="2024-08-09T00:00:00"/>
    <x v="1"/>
    <x v="0"/>
    <s v="C4619"/>
    <x v="1"/>
    <x v="9"/>
    <n v="1"/>
    <n v="3480.83"/>
    <s v="Surat"/>
    <x v="4"/>
    <n v="3480.83"/>
    <x v="0"/>
    <n v="69.616600000000005"/>
    <x v="423"/>
    <n v="2088.498"/>
    <n v="2088.498"/>
    <x v="423"/>
    <n v="0.38775510204081631"/>
  </r>
  <r>
    <n v="100424"/>
    <d v="2024-08-02T00:00:00"/>
    <x v="1"/>
    <x v="0"/>
    <s v="C6234"/>
    <x v="0"/>
    <x v="13"/>
    <n v="1"/>
    <n v="48425.05"/>
    <s v="Bengaluru"/>
    <x v="7"/>
    <n v="48425.05"/>
    <x v="0"/>
    <n v="968.50100000000009"/>
    <x v="424"/>
    <n v="29055.030000000002"/>
    <n v="29055.030000000002"/>
    <x v="424"/>
    <n v="0.38775510204081637"/>
  </r>
  <r>
    <n v="100425"/>
    <d v="2024-10-13T00:00:00"/>
    <x v="0"/>
    <x v="0"/>
    <s v="C6500"/>
    <x v="4"/>
    <x v="12"/>
    <n v="3"/>
    <n v="10846.42"/>
    <s v="Ahmedabad"/>
    <x v="4"/>
    <n v="32539.260000000002"/>
    <x v="2"/>
    <n v="1952.3556000000001"/>
    <x v="425"/>
    <n v="6507.8519999999999"/>
    <n v="19523.556"/>
    <x v="425"/>
    <n v="0.36170212765957449"/>
  </r>
  <r>
    <n v="100426"/>
    <d v="2023-01-12T00:00:00"/>
    <x v="3"/>
    <x v="1"/>
    <s v="C1020"/>
    <x v="0"/>
    <x v="4"/>
    <n v="2"/>
    <n v="27704.35"/>
    <s v="Mumbai"/>
    <x v="2"/>
    <n v="55408.7"/>
    <x v="1"/>
    <n v="2216.348"/>
    <x v="426"/>
    <n v="16622.609999999997"/>
    <n v="33245.219999999994"/>
    <x v="426"/>
    <n v="0.37500000000000011"/>
  </r>
  <r>
    <n v="100427"/>
    <d v="2024-01-31T00:00:00"/>
    <x v="3"/>
    <x v="0"/>
    <s v="C7204"/>
    <x v="1"/>
    <x v="23"/>
    <n v="5"/>
    <n v="4435.63"/>
    <s v="Hyderabad"/>
    <x v="10"/>
    <n v="22178.15"/>
    <x v="3"/>
    <n v="1774.2520000000002"/>
    <x v="427"/>
    <n v="2661.3780000000002"/>
    <n v="13306.890000000001"/>
    <x v="427"/>
    <n v="0.34782608695652173"/>
  </r>
  <r>
    <n v="100428"/>
    <d v="2024-07-13T00:00:00"/>
    <x v="7"/>
    <x v="0"/>
    <s v="C4695"/>
    <x v="1"/>
    <x v="23"/>
    <n v="2"/>
    <n v="3204.05"/>
    <s v="Bengaluru"/>
    <x v="7"/>
    <n v="6408.1"/>
    <x v="1"/>
    <n v="256.32400000000001"/>
    <x v="428"/>
    <n v="1922.43"/>
    <n v="3844.86"/>
    <x v="428"/>
    <n v="0.37500000000000006"/>
  </r>
  <r>
    <n v="100429"/>
    <d v="2024-04-07T00:00:00"/>
    <x v="6"/>
    <x v="0"/>
    <s v="C2215"/>
    <x v="0"/>
    <x v="15"/>
    <n v="1"/>
    <n v="26493.58"/>
    <s v="Hyderabad"/>
    <x v="10"/>
    <n v="26493.58"/>
    <x v="0"/>
    <n v="529.87160000000006"/>
    <x v="429"/>
    <n v="15896.148000000001"/>
    <n v="15896.148000000001"/>
    <x v="429"/>
    <n v="0.38775510204081637"/>
  </r>
  <r>
    <n v="100430"/>
    <d v="2023-06-24T00:00:00"/>
    <x v="2"/>
    <x v="1"/>
    <s v="C2525"/>
    <x v="4"/>
    <x v="20"/>
    <n v="2"/>
    <n v="9336.76"/>
    <s v="Hyderabad"/>
    <x v="10"/>
    <n v="18673.52"/>
    <x v="1"/>
    <n v="746.94080000000008"/>
    <x v="430"/>
    <n v="5602.0559999999996"/>
    <n v="11204.111999999999"/>
    <x v="430"/>
    <n v="0.37500000000000006"/>
  </r>
  <r>
    <n v="100431"/>
    <d v="2024-08-31T00:00:00"/>
    <x v="1"/>
    <x v="0"/>
    <s v="C8113"/>
    <x v="4"/>
    <x v="18"/>
    <n v="2"/>
    <n v="6945.47"/>
    <s v="Bengaluru"/>
    <x v="7"/>
    <n v="13890.94"/>
    <x v="1"/>
    <n v="555.63760000000002"/>
    <x v="431"/>
    <n v="4167.2820000000002"/>
    <n v="8334.5640000000003"/>
    <x v="431"/>
    <n v="0.375"/>
  </r>
  <r>
    <n v="100432"/>
    <d v="2023-02-24T00:00:00"/>
    <x v="10"/>
    <x v="1"/>
    <s v="C9849"/>
    <x v="0"/>
    <x v="4"/>
    <n v="5"/>
    <n v="30015.14"/>
    <s v="Kolkata"/>
    <x v="9"/>
    <n v="150075.70000000001"/>
    <x v="3"/>
    <n v="12006.056"/>
    <x v="432"/>
    <n v="18009.083999999999"/>
    <n v="90045.42"/>
    <x v="432"/>
    <n v="0.34782608695652173"/>
  </r>
  <r>
    <n v="100433"/>
    <d v="2024-11-07T00:00:00"/>
    <x v="5"/>
    <x v="0"/>
    <s v="C9043"/>
    <x v="0"/>
    <x v="4"/>
    <n v="1"/>
    <n v="28837.13"/>
    <s v="Bengaluru"/>
    <x v="7"/>
    <n v="28837.13"/>
    <x v="0"/>
    <n v="576.74260000000004"/>
    <x v="433"/>
    <n v="17302.277999999998"/>
    <n v="17302.277999999998"/>
    <x v="433"/>
    <n v="0.38775510204081637"/>
  </r>
  <r>
    <n v="100434"/>
    <d v="2023-02-25T00:00:00"/>
    <x v="10"/>
    <x v="1"/>
    <s v="C8869"/>
    <x v="1"/>
    <x v="23"/>
    <n v="1"/>
    <n v="4309.59"/>
    <s v="Chennai"/>
    <x v="8"/>
    <n v="4309.59"/>
    <x v="0"/>
    <n v="86.191800000000001"/>
    <x v="434"/>
    <n v="2585.7539999999999"/>
    <n v="2585.7539999999999"/>
    <x v="434"/>
    <n v="0.38775510204081642"/>
  </r>
  <r>
    <n v="100435"/>
    <d v="2023-04-10T00:00:00"/>
    <x v="6"/>
    <x v="1"/>
    <s v="C2892"/>
    <x v="0"/>
    <x v="4"/>
    <n v="2"/>
    <n v="67885.89"/>
    <s v="Kolkata"/>
    <x v="9"/>
    <n v="135771.78"/>
    <x v="1"/>
    <n v="5430.8712000000005"/>
    <x v="435"/>
    <n v="40731.534"/>
    <n v="81463.067999999999"/>
    <x v="435"/>
    <n v="0.37500000000000006"/>
  </r>
  <r>
    <n v="100436"/>
    <d v="2024-02-12T00:00:00"/>
    <x v="10"/>
    <x v="0"/>
    <s v="C7249"/>
    <x v="1"/>
    <x v="5"/>
    <n v="1"/>
    <n v="2545.08"/>
    <s v="Hyderabad"/>
    <x v="10"/>
    <n v="2545.08"/>
    <x v="0"/>
    <n v="50.901600000000002"/>
    <x v="436"/>
    <n v="1527.048"/>
    <n v="1527.048"/>
    <x v="436"/>
    <n v="0.38775510204081626"/>
  </r>
  <r>
    <n v="100437"/>
    <d v="2023-07-11T00:00:00"/>
    <x v="7"/>
    <x v="1"/>
    <s v="C2009"/>
    <x v="1"/>
    <x v="5"/>
    <n v="1"/>
    <n v="1611.3"/>
    <s v="Bengaluru"/>
    <x v="7"/>
    <n v="1611.3"/>
    <x v="0"/>
    <n v="32.225999999999999"/>
    <x v="437"/>
    <n v="966.78"/>
    <n v="966.78"/>
    <x v="437"/>
    <n v="0.38775510204081637"/>
  </r>
  <r>
    <n v="100438"/>
    <d v="2024-12-14T00:00:00"/>
    <x v="11"/>
    <x v="0"/>
    <s v="C4727"/>
    <x v="2"/>
    <x v="16"/>
    <n v="2"/>
    <n v="11864.98"/>
    <s v="Jaipur"/>
    <x v="6"/>
    <n v="23729.96"/>
    <x v="1"/>
    <n v="949.19839999999999"/>
    <x v="438"/>
    <n v="7118.9879999999994"/>
    <n v="14237.975999999999"/>
    <x v="438"/>
    <n v="0.375"/>
  </r>
  <r>
    <n v="100439"/>
    <d v="2023-03-04T00:00:00"/>
    <x v="4"/>
    <x v="1"/>
    <s v="C8779"/>
    <x v="3"/>
    <x v="11"/>
    <n v="1"/>
    <n v="2428.29"/>
    <s v="Lucknow"/>
    <x v="3"/>
    <n v="2428.29"/>
    <x v="0"/>
    <n v="48.565800000000003"/>
    <x v="439"/>
    <n v="1456.9739999999999"/>
    <n v="1456.9739999999999"/>
    <x v="439"/>
    <n v="0.38775510204081637"/>
  </r>
  <r>
    <n v="100440"/>
    <d v="2023-08-30T00:00:00"/>
    <x v="1"/>
    <x v="1"/>
    <s v="C9467"/>
    <x v="1"/>
    <x v="1"/>
    <n v="1"/>
    <n v="3698"/>
    <s v="Bhopal"/>
    <x v="1"/>
    <n v="3698"/>
    <x v="0"/>
    <n v="73.960000000000008"/>
    <x v="440"/>
    <n v="2218.7999999999997"/>
    <n v="2218.7999999999997"/>
    <x v="440"/>
    <n v="0.38775510204081637"/>
  </r>
  <r>
    <n v="100441"/>
    <d v="2024-08-08T00:00:00"/>
    <x v="1"/>
    <x v="0"/>
    <s v="C3738"/>
    <x v="2"/>
    <x v="22"/>
    <n v="1"/>
    <n v="14035.15"/>
    <s v="Chennai"/>
    <x v="8"/>
    <n v="14035.15"/>
    <x v="0"/>
    <n v="280.70299999999997"/>
    <x v="441"/>
    <n v="8421.09"/>
    <n v="8421.09"/>
    <x v="441"/>
    <n v="0.38775510204081631"/>
  </r>
  <r>
    <n v="100442"/>
    <d v="2023-07-17T00:00:00"/>
    <x v="7"/>
    <x v="1"/>
    <s v="C3422"/>
    <x v="0"/>
    <x v="13"/>
    <n v="1"/>
    <n v="43975.43"/>
    <s v="Kochi"/>
    <x v="5"/>
    <n v="43975.43"/>
    <x v="0"/>
    <n v="879.5086"/>
    <x v="442"/>
    <n v="26385.257999999998"/>
    <n v="26385.257999999998"/>
    <x v="442"/>
    <n v="0.38775510204081637"/>
  </r>
  <r>
    <n v="100443"/>
    <d v="2024-09-01T00:00:00"/>
    <x v="9"/>
    <x v="0"/>
    <s v="C5525"/>
    <x v="0"/>
    <x v="15"/>
    <n v="1"/>
    <n v="40229.519999999997"/>
    <s v="Jaipur"/>
    <x v="6"/>
    <n v="40229.519999999997"/>
    <x v="0"/>
    <n v="804.59039999999993"/>
    <x v="443"/>
    <n v="24137.711999999996"/>
    <n v="24137.711999999996"/>
    <x v="443"/>
    <n v="0.38775510204081637"/>
  </r>
  <r>
    <n v="100444"/>
    <d v="2024-04-14T00:00:00"/>
    <x v="6"/>
    <x v="0"/>
    <s v="C7874"/>
    <x v="4"/>
    <x v="12"/>
    <n v="2"/>
    <n v="9521.9699999999993"/>
    <s v="Delhi"/>
    <x v="0"/>
    <n v="19043.939999999999"/>
    <x v="1"/>
    <n v="761.75759999999991"/>
    <x v="444"/>
    <n v="5713.1819999999998"/>
    <n v="11426.364"/>
    <x v="444"/>
    <n v="0.37499999999999994"/>
  </r>
  <r>
    <n v="100445"/>
    <d v="2024-02-29T00:00:00"/>
    <x v="10"/>
    <x v="0"/>
    <s v="C2730"/>
    <x v="0"/>
    <x v="17"/>
    <n v="1"/>
    <n v="60498.49"/>
    <s v="Lucknow"/>
    <x v="3"/>
    <n v="60498.49"/>
    <x v="0"/>
    <n v="1209.9698000000001"/>
    <x v="445"/>
    <n v="36299.093999999997"/>
    <n v="36299.093999999997"/>
    <x v="445"/>
    <n v="0.38775510204081637"/>
  </r>
  <r>
    <n v="100446"/>
    <d v="2023-04-14T00:00:00"/>
    <x v="6"/>
    <x v="1"/>
    <s v="C8955"/>
    <x v="3"/>
    <x v="11"/>
    <n v="3"/>
    <n v="3273.51"/>
    <s v="Lucknow"/>
    <x v="3"/>
    <n v="9820.5300000000007"/>
    <x v="2"/>
    <n v="589.23180000000002"/>
    <x v="446"/>
    <n v="1964.106"/>
    <n v="5892.3180000000002"/>
    <x v="446"/>
    <n v="0.36170212765957455"/>
  </r>
  <r>
    <n v="100447"/>
    <d v="2024-09-15T00:00:00"/>
    <x v="9"/>
    <x v="0"/>
    <s v="C7581"/>
    <x v="1"/>
    <x v="8"/>
    <n v="1"/>
    <n v="918.48"/>
    <s v="Mumbai"/>
    <x v="2"/>
    <n v="918.48"/>
    <x v="0"/>
    <n v="18.369600000000002"/>
    <x v="447"/>
    <n v="551.08799999999997"/>
    <n v="551.08799999999997"/>
    <x v="447"/>
    <n v="0.38775510204081637"/>
  </r>
  <r>
    <n v="100448"/>
    <d v="2024-02-10T00:00:00"/>
    <x v="10"/>
    <x v="0"/>
    <s v="C5400"/>
    <x v="4"/>
    <x v="19"/>
    <n v="2"/>
    <n v="1015.97"/>
    <s v="Nagpur"/>
    <x v="2"/>
    <n v="2031.94"/>
    <x v="1"/>
    <n v="81.277600000000007"/>
    <x v="448"/>
    <n v="609.58199999999999"/>
    <n v="1219.164"/>
    <x v="448"/>
    <n v="0.37500000000000006"/>
  </r>
  <r>
    <n v="100449"/>
    <d v="2024-01-17T00:00:00"/>
    <x v="3"/>
    <x v="0"/>
    <s v="C2609"/>
    <x v="0"/>
    <x v="0"/>
    <n v="1"/>
    <n v="65601"/>
    <s v="Kochi"/>
    <x v="5"/>
    <n v="65601"/>
    <x v="0"/>
    <n v="1312.02"/>
    <x v="449"/>
    <n v="39360.6"/>
    <n v="39360.6"/>
    <x v="449"/>
    <n v="0.38775510204081637"/>
  </r>
  <r>
    <n v="100450"/>
    <d v="2023-08-22T00:00:00"/>
    <x v="1"/>
    <x v="1"/>
    <s v="C2462"/>
    <x v="0"/>
    <x v="13"/>
    <n v="2"/>
    <n v="25091.11"/>
    <s v="Chennai"/>
    <x v="8"/>
    <n v="50182.22"/>
    <x v="1"/>
    <n v="2007.2888"/>
    <x v="450"/>
    <n v="15054.665999999999"/>
    <n v="30109.331999999999"/>
    <x v="450"/>
    <n v="0.375"/>
  </r>
  <r>
    <n v="100451"/>
    <d v="2024-03-28T00:00:00"/>
    <x v="4"/>
    <x v="0"/>
    <s v="C1920"/>
    <x v="0"/>
    <x v="13"/>
    <n v="2"/>
    <n v="59421.46"/>
    <s v="Jaipur"/>
    <x v="6"/>
    <n v="118842.92"/>
    <x v="1"/>
    <n v="4753.7168000000001"/>
    <x v="451"/>
    <n v="35652.875999999997"/>
    <n v="71305.751999999993"/>
    <x v="451"/>
    <n v="0.37500000000000006"/>
  </r>
  <r>
    <n v="100452"/>
    <d v="2023-06-12T00:00:00"/>
    <x v="2"/>
    <x v="1"/>
    <s v="C1474"/>
    <x v="0"/>
    <x v="17"/>
    <n v="1"/>
    <n v="55365.85"/>
    <s v="Bengaluru"/>
    <x v="7"/>
    <n v="55365.85"/>
    <x v="0"/>
    <n v="1107.317"/>
    <x v="452"/>
    <n v="33219.509999999995"/>
    <n v="33219.509999999995"/>
    <x v="452"/>
    <n v="0.38775510204081637"/>
  </r>
  <r>
    <n v="100453"/>
    <d v="2023-07-17T00:00:00"/>
    <x v="7"/>
    <x v="1"/>
    <s v="C6904"/>
    <x v="4"/>
    <x v="20"/>
    <n v="3"/>
    <n v="3914.69"/>
    <s v="Indore"/>
    <x v="1"/>
    <n v="11744.07"/>
    <x v="2"/>
    <n v="704.64419999999996"/>
    <x v="453"/>
    <n v="2348.8139999999999"/>
    <n v="7046.4419999999991"/>
    <x v="453"/>
    <n v="0.36170212765957449"/>
  </r>
  <r>
    <n v="100454"/>
    <d v="2023-07-23T00:00:00"/>
    <x v="7"/>
    <x v="1"/>
    <s v="C1500"/>
    <x v="0"/>
    <x v="13"/>
    <n v="1"/>
    <n v="39944.97"/>
    <s v="Chennai"/>
    <x v="8"/>
    <n v="39944.97"/>
    <x v="0"/>
    <n v="798.89940000000001"/>
    <x v="454"/>
    <n v="23966.982"/>
    <n v="23966.982"/>
    <x v="454"/>
    <n v="0.38775510204081631"/>
  </r>
  <r>
    <n v="100455"/>
    <d v="2024-01-17T00:00:00"/>
    <x v="3"/>
    <x v="0"/>
    <s v="C6730"/>
    <x v="1"/>
    <x v="23"/>
    <n v="1"/>
    <n v="4491.3999999999996"/>
    <s v="Hyderabad"/>
    <x v="10"/>
    <n v="4491.3999999999996"/>
    <x v="0"/>
    <n v="89.827999999999989"/>
    <x v="455"/>
    <n v="2694.8399999999997"/>
    <n v="2694.8399999999997"/>
    <x v="455"/>
    <n v="0.38775510204081631"/>
  </r>
  <r>
    <n v="100456"/>
    <d v="2023-06-17T00:00:00"/>
    <x v="2"/>
    <x v="1"/>
    <s v="C7333"/>
    <x v="3"/>
    <x v="10"/>
    <n v="2"/>
    <n v="2605.91"/>
    <s v="Mumbai"/>
    <x v="2"/>
    <n v="5211.82"/>
    <x v="1"/>
    <n v="208.47280000000001"/>
    <x v="456"/>
    <n v="1563.5459999999998"/>
    <n v="3127.0919999999996"/>
    <x v="456"/>
    <n v="0.37500000000000011"/>
  </r>
  <r>
    <n v="100457"/>
    <d v="2023-06-16T00:00:00"/>
    <x v="2"/>
    <x v="1"/>
    <s v="C5408"/>
    <x v="4"/>
    <x v="20"/>
    <n v="3"/>
    <n v="10338.73"/>
    <s v="Surat"/>
    <x v="4"/>
    <n v="31016.19"/>
    <x v="2"/>
    <n v="1860.9713999999999"/>
    <x v="457"/>
    <n v="6203.2379999999994"/>
    <n v="18609.714"/>
    <x v="457"/>
    <n v="0.36170212765957449"/>
  </r>
  <r>
    <n v="100458"/>
    <d v="2024-02-24T00:00:00"/>
    <x v="10"/>
    <x v="0"/>
    <s v="C1138"/>
    <x v="1"/>
    <x v="1"/>
    <n v="1"/>
    <n v="752.33"/>
    <s v="Chennai"/>
    <x v="8"/>
    <n v="752.33"/>
    <x v="0"/>
    <n v="15.046600000000002"/>
    <x v="458"/>
    <n v="451.39800000000002"/>
    <n v="451.39800000000002"/>
    <x v="458"/>
    <n v="0.38775510204081631"/>
  </r>
  <r>
    <n v="100459"/>
    <d v="2023-09-16T00:00:00"/>
    <x v="9"/>
    <x v="1"/>
    <s v="C7168"/>
    <x v="2"/>
    <x v="3"/>
    <n v="2"/>
    <n v="10003.879999999999"/>
    <s v="Kochi"/>
    <x v="5"/>
    <n v="20007.759999999998"/>
    <x v="1"/>
    <n v="800.31039999999996"/>
    <x v="459"/>
    <n v="6002.3279999999995"/>
    <n v="12004.655999999999"/>
    <x v="459"/>
    <n v="0.37500000000000006"/>
  </r>
  <r>
    <n v="100460"/>
    <d v="2023-12-24T00:00:00"/>
    <x v="11"/>
    <x v="1"/>
    <s v="C7506"/>
    <x v="1"/>
    <x v="8"/>
    <n v="1"/>
    <n v="3785.16"/>
    <s v="Lucknow"/>
    <x v="3"/>
    <n v="3785.16"/>
    <x v="0"/>
    <n v="75.703199999999995"/>
    <x v="460"/>
    <n v="2271.096"/>
    <n v="2271.096"/>
    <x v="460"/>
    <n v="0.38775510204081631"/>
  </r>
  <r>
    <n v="100461"/>
    <d v="2023-04-15T00:00:00"/>
    <x v="6"/>
    <x v="1"/>
    <s v="C2771"/>
    <x v="0"/>
    <x v="0"/>
    <n v="1"/>
    <n v="39423.839999999997"/>
    <s v="Ahmedabad"/>
    <x v="4"/>
    <n v="39423.839999999997"/>
    <x v="0"/>
    <n v="788.47679999999991"/>
    <x v="461"/>
    <n v="23654.303999999996"/>
    <n v="23654.303999999996"/>
    <x v="461"/>
    <n v="0.38775510204081642"/>
  </r>
  <r>
    <n v="100462"/>
    <d v="2023-03-07T00:00:00"/>
    <x v="4"/>
    <x v="1"/>
    <s v="C5895"/>
    <x v="1"/>
    <x v="5"/>
    <n v="2"/>
    <n v="4023.59"/>
    <s v="Chennai"/>
    <x v="8"/>
    <n v="8047.18"/>
    <x v="1"/>
    <n v="321.88720000000001"/>
    <x v="462"/>
    <n v="2414.154"/>
    <n v="4828.308"/>
    <x v="462"/>
    <n v="0.375"/>
  </r>
  <r>
    <n v="100463"/>
    <d v="2023-06-03T00:00:00"/>
    <x v="2"/>
    <x v="1"/>
    <s v="C7620"/>
    <x v="1"/>
    <x v="8"/>
    <n v="3"/>
    <n v="4433.8"/>
    <s v="Surat"/>
    <x v="4"/>
    <n v="13301.400000000001"/>
    <x v="2"/>
    <n v="798.08400000000006"/>
    <x v="463"/>
    <n v="2660.28"/>
    <n v="7980.84"/>
    <x v="463"/>
    <n v="0.36170212765957449"/>
  </r>
  <r>
    <n v="100464"/>
    <d v="2023-11-24T00:00:00"/>
    <x v="5"/>
    <x v="1"/>
    <s v="C7857"/>
    <x v="2"/>
    <x v="16"/>
    <n v="2"/>
    <n v="13881.98"/>
    <s v="Pune"/>
    <x v="2"/>
    <n v="27763.96"/>
    <x v="1"/>
    <n v="1110.5583999999999"/>
    <x v="464"/>
    <n v="8329.1880000000001"/>
    <n v="16658.376"/>
    <x v="464"/>
    <n v="0.37499999999999994"/>
  </r>
  <r>
    <n v="100465"/>
    <d v="2024-02-02T00:00:00"/>
    <x v="10"/>
    <x v="0"/>
    <s v="C4643"/>
    <x v="3"/>
    <x v="11"/>
    <n v="2"/>
    <n v="2113.2199999999998"/>
    <s v="Surat"/>
    <x v="4"/>
    <n v="4226.4399999999996"/>
    <x v="1"/>
    <n v="169.05759999999998"/>
    <x v="465"/>
    <n v="1267.9319999999998"/>
    <n v="2535.8639999999996"/>
    <x v="465"/>
    <n v="0.37500000000000006"/>
  </r>
  <r>
    <n v="100466"/>
    <d v="2024-07-01T00:00:00"/>
    <x v="7"/>
    <x v="0"/>
    <s v="C3785"/>
    <x v="2"/>
    <x v="2"/>
    <n v="4"/>
    <n v="10197.799999999999"/>
    <s v="Kochi"/>
    <x v="5"/>
    <n v="40791.199999999997"/>
    <x v="3"/>
    <n v="3263.2959999999998"/>
    <x v="466"/>
    <n v="6118.6799999999994"/>
    <n v="24474.719999999998"/>
    <x v="466"/>
    <n v="0.34782608695652173"/>
  </r>
  <r>
    <n v="100467"/>
    <d v="2024-11-04T00:00:00"/>
    <x v="5"/>
    <x v="0"/>
    <s v="C3999"/>
    <x v="4"/>
    <x v="20"/>
    <n v="1"/>
    <n v="7741.27"/>
    <s v="Surat"/>
    <x v="4"/>
    <n v="7741.27"/>
    <x v="0"/>
    <n v="154.8254"/>
    <x v="467"/>
    <n v="4644.7619999999997"/>
    <n v="4644.7619999999997"/>
    <x v="467"/>
    <n v="0.38775510204081642"/>
  </r>
  <r>
    <n v="100468"/>
    <d v="2023-12-10T00:00:00"/>
    <x v="11"/>
    <x v="1"/>
    <s v="C6428"/>
    <x v="2"/>
    <x v="21"/>
    <n v="1"/>
    <n v="10588.45"/>
    <s v="Hyderabad"/>
    <x v="10"/>
    <n v="10588.45"/>
    <x v="0"/>
    <n v="211.76900000000001"/>
    <x v="468"/>
    <n v="6353.0700000000006"/>
    <n v="6353.0700000000006"/>
    <x v="468"/>
    <n v="0.38775510204081631"/>
  </r>
  <r>
    <n v="100469"/>
    <d v="2023-09-24T00:00:00"/>
    <x v="9"/>
    <x v="1"/>
    <s v="C2166"/>
    <x v="2"/>
    <x v="2"/>
    <n v="3"/>
    <n v="8009.05"/>
    <s v="Ahmedabad"/>
    <x v="4"/>
    <n v="24027.15"/>
    <x v="2"/>
    <n v="1441.6290000000001"/>
    <x v="469"/>
    <n v="4805.43"/>
    <n v="14416.29"/>
    <x v="469"/>
    <n v="0.36170212765957444"/>
  </r>
  <r>
    <n v="100470"/>
    <d v="2023-07-19T00:00:00"/>
    <x v="7"/>
    <x v="1"/>
    <s v="C3470"/>
    <x v="1"/>
    <x v="23"/>
    <n v="1"/>
    <n v="2424.66"/>
    <s v="Bengaluru"/>
    <x v="7"/>
    <n v="2424.66"/>
    <x v="0"/>
    <n v="48.493200000000002"/>
    <x v="470"/>
    <n v="1454.7959999999998"/>
    <n v="1454.7959999999998"/>
    <x v="470"/>
    <n v="0.38775510204081637"/>
  </r>
  <r>
    <n v="100471"/>
    <d v="2023-07-25T00:00:00"/>
    <x v="7"/>
    <x v="1"/>
    <s v="C3954"/>
    <x v="1"/>
    <x v="9"/>
    <n v="3"/>
    <n v="4406.72"/>
    <s v="Bhopal"/>
    <x v="1"/>
    <n v="13220.16"/>
    <x v="2"/>
    <n v="793.20959999999991"/>
    <x v="471"/>
    <n v="2644.0320000000002"/>
    <n v="7932.0960000000005"/>
    <x v="471"/>
    <n v="0.36170212765957444"/>
  </r>
  <r>
    <n v="100472"/>
    <d v="2023-03-24T00:00:00"/>
    <x v="4"/>
    <x v="1"/>
    <s v="C4430"/>
    <x v="1"/>
    <x v="8"/>
    <n v="1"/>
    <n v="470.6"/>
    <s v="Bhopal"/>
    <x v="1"/>
    <n v="470.6"/>
    <x v="0"/>
    <n v="9.4120000000000008"/>
    <x v="472"/>
    <n v="282.36"/>
    <n v="282.36"/>
    <x v="472"/>
    <n v="0.38775510204081637"/>
  </r>
  <r>
    <n v="100473"/>
    <d v="2023-06-22T00:00:00"/>
    <x v="2"/>
    <x v="1"/>
    <s v="C8105"/>
    <x v="2"/>
    <x v="21"/>
    <n v="1"/>
    <n v="10099.31"/>
    <s v="Surat"/>
    <x v="4"/>
    <n v="10099.31"/>
    <x v="0"/>
    <n v="201.9862"/>
    <x v="473"/>
    <n v="6059.5859999999993"/>
    <n v="6059.5859999999993"/>
    <x v="473"/>
    <n v="0.38775510204081642"/>
  </r>
  <r>
    <n v="100474"/>
    <d v="2024-03-15T00:00:00"/>
    <x v="4"/>
    <x v="0"/>
    <s v="C7112"/>
    <x v="1"/>
    <x v="23"/>
    <n v="1"/>
    <n v="345.81"/>
    <s v="Mumbai"/>
    <x v="2"/>
    <n v="345.81"/>
    <x v="0"/>
    <n v="6.9161999999999999"/>
    <x v="474"/>
    <n v="207.48599999999999"/>
    <n v="207.48599999999999"/>
    <x v="474"/>
    <n v="0.38775510204081637"/>
  </r>
  <r>
    <n v="100475"/>
    <d v="2023-11-26T00:00:00"/>
    <x v="5"/>
    <x v="1"/>
    <s v="C5076"/>
    <x v="3"/>
    <x v="11"/>
    <n v="1"/>
    <n v="2842.39"/>
    <s v="Chennai"/>
    <x v="8"/>
    <n v="2842.39"/>
    <x v="0"/>
    <n v="56.847799999999999"/>
    <x v="475"/>
    <n v="1705.434"/>
    <n v="1705.434"/>
    <x v="475"/>
    <n v="0.38775510204081631"/>
  </r>
  <r>
    <n v="100476"/>
    <d v="2024-12-11T00:00:00"/>
    <x v="11"/>
    <x v="0"/>
    <s v="C3736"/>
    <x v="4"/>
    <x v="19"/>
    <n v="1"/>
    <n v="6095.13"/>
    <s v="Delhi"/>
    <x v="0"/>
    <n v="6095.13"/>
    <x v="0"/>
    <n v="121.90260000000001"/>
    <x v="476"/>
    <n v="3657.078"/>
    <n v="3657.078"/>
    <x v="476"/>
    <n v="0.38775510204081631"/>
  </r>
  <r>
    <n v="100477"/>
    <d v="2023-02-16T00:00:00"/>
    <x v="10"/>
    <x v="1"/>
    <s v="C8105"/>
    <x v="0"/>
    <x v="0"/>
    <n v="1"/>
    <n v="37408.480000000003"/>
    <s v="Nagpur"/>
    <x v="2"/>
    <n v="37408.480000000003"/>
    <x v="0"/>
    <n v="748.16960000000006"/>
    <x v="477"/>
    <n v="22445.088"/>
    <n v="22445.088"/>
    <x v="477"/>
    <n v="0.38775510204081637"/>
  </r>
  <r>
    <n v="100478"/>
    <d v="2024-12-04T00:00:00"/>
    <x v="11"/>
    <x v="0"/>
    <s v="C3701"/>
    <x v="4"/>
    <x v="19"/>
    <n v="5"/>
    <n v="8067.74"/>
    <s v="Nagpur"/>
    <x v="2"/>
    <n v="40338.699999999997"/>
    <x v="3"/>
    <n v="3227.096"/>
    <x v="478"/>
    <n v="4840.6439999999993"/>
    <n v="24203.219999999998"/>
    <x v="478"/>
    <n v="0.34782608695652178"/>
  </r>
  <r>
    <n v="100479"/>
    <d v="2024-02-18T00:00:00"/>
    <x v="10"/>
    <x v="0"/>
    <s v="C9267"/>
    <x v="0"/>
    <x v="4"/>
    <n v="2"/>
    <n v="11224.07"/>
    <s v="Bengaluru"/>
    <x v="7"/>
    <n v="22448.14"/>
    <x v="1"/>
    <n v="897.92560000000003"/>
    <x v="479"/>
    <n v="6734.442"/>
    <n v="13468.884"/>
    <x v="479"/>
    <n v="0.375"/>
  </r>
  <r>
    <n v="100480"/>
    <d v="2023-05-07T00:00:00"/>
    <x v="8"/>
    <x v="1"/>
    <s v="C1796"/>
    <x v="1"/>
    <x v="1"/>
    <n v="1"/>
    <n v="3538.84"/>
    <s v="Lucknow"/>
    <x v="3"/>
    <n v="3538.84"/>
    <x v="0"/>
    <n v="70.776800000000009"/>
    <x v="480"/>
    <n v="2123.3040000000001"/>
    <n v="2123.3040000000001"/>
    <x v="480"/>
    <n v="0.38775510204081631"/>
  </r>
  <r>
    <n v="100481"/>
    <d v="2023-02-19T00:00:00"/>
    <x v="10"/>
    <x v="1"/>
    <s v="C3024"/>
    <x v="2"/>
    <x v="16"/>
    <n v="1"/>
    <n v="1967.68"/>
    <s v="Jaipur"/>
    <x v="6"/>
    <n v="1967.68"/>
    <x v="0"/>
    <n v="39.3536"/>
    <x v="481"/>
    <n v="1180.6079999999999"/>
    <n v="1180.6079999999999"/>
    <x v="481"/>
    <n v="0.38775510204081642"/>
  </r>
  <r>
    <n v="100482"/>
    <d v="2023-09-16T00:00:00"/>
    <x v="9"/>
    <x v="1"/>
    <s v="C7895"/>
    <x v="1"/>
    <x v="8"/>
    <n v="1"/>
    <n v="2976.71"/>
    <s v="Surat"/>
    <x v="4"/>
    <n v="2976.71"/>
    <x v="0"/>
    <n v="59.534199999999998"/>
    <x v="482"/>
    <n v="1786.0260000000001"/>
    <n v="1786.0260000000001"/>
    <x v="482"/>
    <n v="0.38775510204081631"/>
  </r>
  <r>
    <n v="100483"/>
    <d v="2023-04-14T00:00:00"/>
    <x v="6"/>
    <x v="1"/>
    <s v="C2718"/>
    <x v="2"/>
    <x v="3"/>
    <n v="2"/>
    <n v="10341.549999999999"/>
    <s v="Jaipur"/>
    <x v="6"/>
    <n v="20683.099999999999"/>
    <x v="1"/>
    <n v="827.32399999999996"/>
    <x v="483"/>
    <n v="6204.9299999999994"/>
    <n v="12409.859999999999"/>
    <x v="483"/>
    <n v="0.375"/>
  </r>
  <r>
    <n v="100484"/>
    <d v="2024-09-24T00:00:00"/>
    <x v="9"/>
    <x v="0"/>
    <s v="C5308"/>
    <x v="0"/>
    <x v="15"/>
    <n v="2"/>
    <n v="36759.11"/>
    <s v="Kochi"/>
    <x v="5"/>
    <n v="73518.22"/>
    <x v="1"/>
    <n v="2940.7288000000003"/>
    <x v="484"/>
    <n v="22055.466"/>
    <n v="44110.932000000001"/>
    <x v="484"/>
    <n v="0.375"/>
  </r>
  <r>
    <n v="100485"/>
    <d v="2024-06-19T00:00:00"/>
    <x v="2"/>
    <x v="0"/>
    <s v="C9132"/>
    <x v="4"/>
    <x v="19"/>
    <n v="2"/>
    <n v="3999.42"/>
    <s v="Nagpur"/>
    <x v="2"/>
    <n v="7998.84"/>
    <x v="1"/>
    <n v="319.95359999999999"/>
    <x v="485"/>
    <n v="2399.652"/>
    <n v="4799.3040000000001"/>
    <x v="485"/>
    <n v="0.375"/>
  </r>
  <r>
    <n v="100486"/>
    <d v="2023-08-01T00:00:00"/>
    <x v="1"/>
    <x v="1"/>
    <s v="C2809"/>
    <x v="2"/>
    <x v="2"/>
    <n v="1"/>
    <n v="356.72"/>
    <s v="Kochi"/>
    <x v="5"/>
    <n v="356.72"/>
    <x v="0"/>
    <n v="7.1344000000000003"/>
    <x v="486"/>
    <n v="214.03200000000001"/>
    <n v="214.03200000000001"/>
    <x v="486"/>
    <n v="0.38775510204081631"/>
  </r>
  <r>
    <n v="100487"/>
    <d v="2024-08-10T00:00:00"/>
    <x v="1"/>
    <x v="0"/>
    <s v="C2659"/>
    <x v="2"/>
    <x v="21"/>
    <n v="4"/>
    <n v="10259.06"/>
    <s v="Nagpur"/>
    <x v="2"/>
    <n v="41036.239999999998"/>
    <x v="3"/>
    <n v="3282.8991999999998"/>
    <x v="487"/>
    <n v="6155.4359999999997"/>
    <n v="24621.743999999999"/>
    <x v="487"/>
    <n v="0.34782608695652173"/>
  </r>
  <r>
    <n v="100488"/>
    <d v="2023-09-20T00:00:00"/>
    <x v="9"/>
    <x v="1"/>
    <s v="C2635"/>
    <x v="2"/>
    <x v="2"/>
    <n v="5"/>
    <n v="4600.6899999999996"/>
    <s v="Kochi"/>
    <x v="5"/>
    <n v="23003.449999999997"/>
    <x v="3"/>
    <n v="1840.2759999999998"/>
    <x v="488"/>
    <n v="2760.4139999999998"/>
    <n v="13802.07"/>
    <x v="488"/>
    <n v="0.34782608695652173"/>
  </r>
  <r>
    <n v="100489"/>
    <d v="2023-06-28T00:00:00"/>
    <x v="2"/>
    <x v="1"/>
    <s v="C2898"/>
    <x v="4"/>
    <x v="19"/>
    <n v="1"/>
    <n v="10019.959999999999"/>
    <s v="Delhi"/>
    <x v="0"/>
    <n v="10019.959999999999"/>
    <x v="0"/>
    <n v="200.39919999999998"/>
    <x v="489"/>
    <n v="6011.9759999999997"/>
    <n v="6011.9759999999997"/>
    <x v="489"/>
    <n v="0.38775510204081631"/>
  </r>
  <r>
    <n v="100490"/>
    <d v="2023-02-16T00:00:00"/>
    <x v="10"/>
    <x v="1"/>
    <s v="C8171"/>
    <x v="0"/>
    <x v="4"/>
    <n v="2"/>
    <n v="12616.75"/>
    <s v="Lucknow"/>
    <x v="3"/>
    <n v="25233.5"/>
    <x v="1"/>
    <n v="1009.34"/>
    <x v="490"/>
    <n v="7570.0499999999993"/>
    <n v="15140.099999999999"/>
    <x v="490"/>
    <n v="0.37500000000000006"/>
  </r>
  <r>
    <n v="100491"/>
    <d v="2023-10-02T00:00:00"/>
    <x v="0"/>
    <x v="1"/>
    <s v="C7557"/>
    <x v="4"/>
    <x v="12"/>
    <n v="1"/>
    <n v="4718.72"/>
    <s v="Ahmedabad"/>
    <x v="4"/>
    <n v="4718.72"/>
    <x v="0"/>
    <n v="94.374400000000009"/>
    <x v="491"/>
    <n v="2831.232"/>
    <n v="2831.232"/>
    <x v="491"/>
    <n v="0.38775510204081642"/>
  </r>
  <r>
    <n v="100492"/>
    <d v="2023-10-06T00:00:00"/>
    <x v="0"/>
    <x v="1"/>
    <s v="C2852"/>
    <x v="3"/>
    <x v="24"/>
    <n v="2"/>
    <n v="2863.72"/>
    <s v="Bengaluru"/>
    <x v="7"/>
    <n v="5727.44"/>
    <x v="1"/>
    <n v="229.0976"/>
    <x v="492"/>
    <n v="1718.2319999999997"/>
    <n v="3436.4639999999995"/>
    <x v="492"/>
    <n v="0.37500000000000006"/>
  </r>
  <r>
    <n v="100493"/>
    <d v="2024-12-13T00:00:00"/>
    <x v="11"/>
    <x v="0"/>
    <s v="C8178"/>
    <x v="2"/>
    <x v="21"/>
    <n v="1"/>
    <n v="13622.85"/>
    <s v="Bengaluru"/>
    <x v="7"/>
    <n v="13622.85"/>
    <x v="0"/>
    <n v="272.45699999999999"/>
    <x v="493"/>
    <n v="8173.71"/>
    <n v="8173.71"/>
    <x v="493"/>
    <n v="0.38775510204081631"/>
  </r>
  <r>
    <n v="100494"/>
    <d v="2024-09-17T00:00:00"/>
    <x v="9"/>
    <x v="0"/>
    <s v="C3140"/>
    <x v="1"/>
    <x v="5"/>
    <n v="2"/>
    <n v="4833.9799999999996"/>
    <s v="Ahmedabad"/>
    <x v="4"/>
    <n v="9667.9599999999991"/>
    <x v="1"/>
    <n v="386.71839999999997"/>
    <x v="494"/>
    <n v="2900.3879999999995"/>
    <n v="5800.7759999999989"/>
    <x v="494"/>
    <n v="0.37500000000000006"/>
  </r>
  <r>
    <n v="100495"/>
    <d v="2024-05-14T00:00:00"/>
    <x v="8"/>
    <x v="0"/>
    <s v="C1202"/>
    <x v="0"/>
    <x v="13"/>
    <n v="1"/>
    <n v="6109.96"/>
    <s v="Indore"/>
    <x v="1"/>
    <n v="6109.96"/>
    <x v="0"/>
    <n v="122.1992"/>
    <x v="495"/>
    <n v="3665.9760000000001"/>
    <n v="3665.9760000000001"/>
    <x v="495"/>
    <n v="0.38775510204081631"/>
  </r>
  <r>
    <n v="100496"/>
    <d v="2024-11-25T00:00:00"/>
    <x v="5"/>
    <x v="0"/>
    <s v="C6542"/>
    <x v="1"/>
    <x v="9"/>
    <n v="2"/>
    <n v="1448.34"/>
    <s v="Jaipur"/>
    <x v="6"/>
    <n v="2896.68"/>
    <x v="1"/>
    <n v="115.8672"/>
    <x v="496"/>
    <n v="869.00399999999991"/>
    <n v="1738.0079999999998"/>
    <x v="496"/>
    <n v="0.375"/>
  </r>
  <r>
    <n v="100497"/>
    <d v="2024-06-19T00:00:00"/>
    <x v="2"/>
    <x v="0"/>
    <s v="C6664"/>
    <x v="2"/>
    <x v="22"/>
    <n v="1"/>
    <n v="9269.94"/>
    <s v="Surat"/>
    <x v="4"/>
    <n v="9269.94"/>
    <x v="0"/>
    <n v="185.39880000000002"/>
    <x v="497"/>
    <n v="5561.9639999999999"/>
    <n v="5561.9639999999999"/>
    <x v="497"/>
    <n v="0.38775510204081631"/>
  </r>
  <r>
    <n v="100498"/>
    <d v="2024-11-23T00:00:00"/>
    <x v="5"/>
    <x v="0"/>
    <s v="C1894"/>
    <x v="2"/>
    <x v="21"/>
    <n v="3"/>
    <n v="9751.5"/>
    <s v="Mumbai"/>
    <x v="2"/>
    <n v="29254.5"/>
    <x v="2"/>
    <n v="1755.27"/>
    <x v="498"/>
    <n v="5850.9"/>
    <n v="17552.699999999997"/>
    <x v="498"/>
    <n v="0.36170212765957455"/>
  </r>
  <r>
    <n v="100499"/>
    <d v="2024-10-20T00:00:00"/>
    <x v="0"/>
    <x v="0"/>
    <s v="C2226"/>
    <x v="4"/>
    <x v="7"/>
    <n v="3"/>
    <n v="14242.45"/>
    <s v="Bhopal"/>
    <x v="1"/>
    <n v="42727.350000000006"/>
    <x v="2"/>
    <n v="2563.6410000000001"/>
    <x v="499"/>
    <n v="8545.4699999999993"/>
    <n v="25636.409999999996"/>
    <x v="499"/>
    <n v="0.3617021276595746"/>
  </r>
  <r>
    <n v="100500"/>
    <d v="2024-05-18T00:00:00"/>
    <x v="8"/>
    <x v="0"/>
    <s v="C7203"/>
    <x v="1"/>
    <x v="5"/>
    <n v="5"/>
    <n v="404.02"/>
    <s v="Pune"/>
    <x v="2"/>
    <n v="2020.1"/>
    <x v="3"/>
    <n v="161.608"/>
    <x v="500"/>
    <n v="242.41199999999998"/>
    <n v="1212.06"/>
    <x v="500"/>
    <n v="0.34782608695652173"/>
  </r>
  <r>
    <n v="100501"/>
    <d v="2023-08-29T00:00:00"/>
    <x v="1"/>
    <x v="1"/>
    <s v="C8324"/>
    <x v="0"/>
    <x v="13"/>
    <n v="3"/>
    <n v="35638.839999999997"/>
    <s v="Hyderabad"/>
    <x v="10"/>
    <n v="106916.51999999999"/>
    <x v="2"/>
    <n v="6414.9911999999995"/>
    <x v="501"/>
    <n v="21383.303999999996"/>
    <n v="64149.911999999989"/>
    <x v="501"/>
    <n v="0.36170212765957449"/>
  </r>
  <r>
    <n v="100502"/>
    <d v="2023-05-02T00:00:00"/>
    <x v="8"/>
    <x v="1"/>
    <s v="C1002"/>
    <x v="4"/>
    <x v="12"/>
    <n v="1"/>
    <n v="6469.39"/>
    <s v="Kochi"/>
    <x v="5"/>
    <n v="6469.39"/>
    <x v="0"/>
    <n v="129.3878"/>
    <x v="502"/>
    <n v="3881.634"/>
    <n v="3881.634"/>
    <x v="502"/>
    <n v="0.38775510204081631"/>
  </r>
  <r>
    <n v="100503"/>
    <d v="2023-04-04T00:00:00"/>
    <x v="6"/>
    <x v="1"/>
    <s v="C8474"/>
    <x v="3"/>
    <x v="11"/>
    <n v="2"/>
    <n v="3637.2"/>
    <s v="Hyderabad"/>
    <x v="10"/>
    <n v="7274.4"/>
    <x v="1"/>
    <n v="290.976"/>
    <x v="503"/>
    <n v="2182.3199999999997"/>
    <n v="4364.6399999999994"/>
    <x v="503"/>
    <n v="0.37500000000000006"/>
  </r>
  <r>
    <n v="100504"/>
    <d v="2024-01-08T00:00:00"/>
    <x v="3"/>
    <x v="0"/>
    <s v="C8751"/>
    <x v="3"/>
    <x v="14"/>
    <n v="3"/>
    <n v="1505.5"/>
    <s v="Indore"/>
    <x v="1"/>
    <n v="4516.5"/>
    <x v="2"/>
    <n v="270.99"/>
    <x v="504"/>
    <n v="903.3"/>
    <n v="2709.8999999999996"/>
    <x v="504"/>
    <n v="0.3617021276595746"/>
  </r>
  <r>
    <n v="100505"/>
    <d v="2024-11-03T00:00:00"/>
    <x v="5"/>
    <x v="0"/>
    <s v="C6592"/>
    <x v="1"/>
    <x v="23"/>
    <n v="1"/>
    <n v="3522.88"/>
    <s v="Hyderabad"/>
    <x v="10"/>
    <n v="3522.88"/>
    <x v="0"/>
    <n v="70.457599999999999"/>
    <x v="505"/>
    <n v="2113.7280000000001"/>
    <n v="2113.7280000000001"/>
    <x v="505"/>
    <n v="0.38775510204081631"/>
  </r>
  <r>
    <n v="100506"/>
    <d v="2024-10-10T00:00:00"/>
    <x v="0"/>
    <x v="0"/>
    <s v="C3689"/>
    <x v="4"/>
    <x v="19"/>
    <n v="1"/>
    <n v="5110.76"/>
    <s v="Ahmedabad"/>
    <x v="4"/>
    <n v="5110.76"/>
    <x v="0"/>
    <n v="102.21520000000001"/>
    <x v="506"/>
    <n v="3066.4560000000001"/>
    <n v="3066.4560000000001"/>
    <x v="506"/>
    <n v="0.38775510204081637"/>
  </r>
  <r>
    <n v="100507"/>
    <d v="2023-05-24T00:00:00"/>
    <x v="8"/>
    <x v="1"/>
    <s v="C7437"/>
    <x v="3"/>
    <x v="24"/>
    <n v="1"/>
    <n v="2248.73"/>
    <s v="Chennai"/>
    <x v="8"/>
    <n v="2248.73"/>
    <x v="0"/>
    <n v="44.974600000000002"/>
    <x v="507"/>
    <n v="1349.2380000000001"/>
    <n v="1349.2380000000001"/>
    <x v="507"/>
    <n v="0.38775510204081631"/>
  </r>
  <r>
    <n v="100508"/>
    <d v="2024-04-13T00:00:00"/>
    <x v="6"/>
    <x v="0"/>
    <s v="C3018"/>
    <x v="3"/>
    <x v="14"/>
    <n v="2"/>
    <n v="505.97"/>
    <s v="Bhopal"/>
    <x v="1"/>
    <n v="1011.94"/>
    <x v="1"/>
    <n v="40.477600000000002"/>
    <x v="508"/>
    <n v="303.58199999999999"/>
    <n v="607.16399999999999"/>
    <x v="508"/>
    <n v="0.375"/>
  </r>
  <r>
    <n v="100509"/>
    <d v="2024-04-06T00:00:00"/>
    <x v="6"/>
    <x v="0"/>
    <s v="C9689"/>
    <x v="1"/>
    <x v="9"/>
    <n v="4"/>
    <n v="844.95"/>
    <s v="Indore"/>
    <x v="1"/>
    <n v="3379.8"/>
    <x v="3"/>
    <n v="270.38400000000001"/>
    <x v="509"/>
    <n v="506.97"/>
    <n v="2027.88"/>
    <x v="509"/>
    <n v="0.34782608695652173"/>
  </r>
  <r>
    <n v="100510"/>
    <d v="2023-02-19T00:00:00"/>
    <x v="10"/>
    <x v="1"/>
    <s v="C3903"/>
    <x v="2"/>
    <x v="2"/>
    <n v="3"/>
    <n v="7416.59"/>
    <s v="Indore"/>
    <x v="1"/>
    <n v="22249.77"/>
    <x v="2"/>
    <n v="1334.9862000000001"/>
    <x v="510"/>
    <n v="4449.9539999999997"/>
    <n v="13349.861999999999"/>
    <x v="510"/>
    <n v="0.36170212765957455"/>
  </r>
  <r>
    <n v="100511"/>
    <d v="2024-08-15T00:00:00"/>
    <x v="1"/>
    <x v="0"/>
    <s v="C6273"/>
    <x v="0"/>
    <x v="4"/>
    <n v="1"/>
    <n v="48022.46"/>
    <s v="Jaipur"/>
    <x v="6"/>
    <n v="48022.46"/>
    <x v="0"/>
    <n v="960.44920000000002"/>
    <x v="511"/>
    <n v="28813.475999999999"/>
    <n v="28813.475999999999"/>
    <x v="511"/>
    <n v="0.38775510204081631"/>
  </r>
  <r>
    <n v="100512"/>
    <d v="2024-01-29T00:00:00"/>
    <x v="3"/>
    <x v="0"/>
    <s v="C6617"/>
    <x v="1"/>
    <x v="9"/>
    <n v="4"/>
    <n v="3596.33"/>
    <s v="Kolkata"/>
    <x v="9"/>
    <n v="14385.32"/>
    <x v="3"/>
    <n v="1150.8255999999999"/>
    <x v="512"/>
    <n v="2157.7979999999998"/>
    <n v="8631.1919999999991"/>
    <x v="512"/>
    <n v="0.34782608695652178"/>
  </r>
  <r>
    <n v="100513"/>
    <d v="2024-04-08T00:00:00"/>
    <x v="6"/>
    <x v="0"/>
    <s v="C5897"/>
    <x v="3"/>
    <x v="14"/>
    <n v="1"/>
    <n v="3039.9"/>
    <s v="Kochi"/>
    <x v="5"/>
    <n v="3039.9"/>
    <x v="0"/>
    <n v="60.798000000000002"/>
    <x v="513"/>
    <n v="1823.94"/>
    <n v="1823.94"/>
    <x v="513"/>
    <n v="0.38775510204081626"/>
  </r>
  <r>
    <n v="100514"/>
    <d v="2024-12-19T00:00:00"/>
    <x v="11"/>
    <x v="0"/>
    <s v="C4291"/>
    <x v="1"/>
    <x v="5"/>
    <n v="2"/>
    <n v="4875.9799999999996"/>
    <s v="Chennai"/>
    <x v="8"/>
    <n v="9751.9599999999991"/>
    <x v="1"/>
    <n v="390.07839999999999"/>
    <x v="514"/>
    <n v="2925.5879999999997"/>
    <n v="5851.1759999999995"/>
    <x v="514"/>
    <n v="0.375"/>
  </r>
  <r>
    <n v="100515"/>
    <d v="2024-10-01T00:00:00"/>
    <x v="0"/>
    <x v="0"/>
    <s v="C3913"/>
    <x v="2"/>
    <x v="3"/>
    <n v="4"/>
    <n v="2391.2399999999998"/>
    <s v="Jaipur"/>
    <x v="6"/>
    <n v="9564.9599999999991"/>
    <x v="3"/>
    <n v="765.19679999999994"/>
    <x v="515"/>
    <n v="1434.7439999999999"/>
    <n v="5738.9759999999997"/>
    <x v="515"/>
    <n v="0.34782608695652173"/>
  </r>
  <r>
    <n v="100516"/>
    <d v="2024-07-09T00:00:00"/>
    <x v="7"/>
    <x v="0"/>
    <s v="C7839"/>
    <x v="2"/>
    <x v="3"/>
    <n v="2"/>
    <n v="11696.93"/>
    <s v="Surat"/>
    <x v="4"/>
    <n v="23393.86"/>
    <x v="1"/>
    <n v="935.75440000000003"/>
    <x v="516"/>
    <n v="7018.1580000000004"/>
    <n v="14036.316000000001"/>
    <x v="516"/>
    <n v="0.37499999999999994"/>
  </r>
  <r>
    <n v="100517"/>
    <d v="2024-06-30T00:00:00"/>
    <x v="2"/>
    <x v="0"/>
    <s v="C3381"/>
    <x v="0"/>
    <x v="13"/>
    <n v="3"/>
    <n v="31993.8"/>
    <s v="Mumbai"/>
    <x v="2"/>
    <n v="95981.4"/>
    <x v="2"/>
    <n v="5758.8839999999991"/>
    <x v="517"/>
    <n v="19196.28"/>
    <n v="57588.84"/>
    <x v="517"/>
    <n v="0.36170212765957444"/>
  </r>
  <r>
    <n v="100518"/>
    <d v="2024-11-17T00:00:00"/>
    <x v="5"/>
    <x v="0"/>
    <s v="C5105"/>
    <x v="0"/>
    <x v="0"/>
    <n v="2"/>
    <n v="11722.34"/>
    <s v="Bengaluru"/>
    <x v="7"/>
    <n v="23444.68"/>
    <x v="1"/>
    <n v="937.78719999999998"/>
    <x v="518"/>
    <n v="7033.4039999999995"/>
    <n v="14066.807999999999"/>
    <x v="518"/>
    <n v="0.37500000000000006"/>
  </r>
  <r>
    <n v="100519"/>
    <d v="2023-03-05T00:00:00"/>
    <x v="4"/>
    <x v="1"/>
    <s v="C8415"/>
    <x v="2"/>
    <x v="3"/>
    <n v="1"/>
    <n v="7904.29"/>
    <s v="Delhi"/>
    <x v="0"/>
    <n v="7904.29"/>
    <x v="0"/>
    <n v="158.08580000000001"/>
    <x v="519"/>
    <n v="4742.5739999999996"/>
    <n v="4742.5739999999996"/>
    <x v="519"/>
    <n v="0.38775510204081637"/>
  </r>
  <r>
    <n v="100520"/>
    <d v="2024-09-22T00:00:00"/>
    <x v="9"/>
    <x v="0"/>
    <s v="C4892"/>
    <x v="4"/>
    <x v="7"/>
    <n v="3"/>
    <n v="11418.57"/>
    <s v="Jaipur"/>
    <x v="6"/>
    <n v="34255.71"/>
    <x v="2"/>
    <n v="2055.3425999999999"/>
    <x v="520"/>
    <n v="6851.1419999999998"/>
    <n v="20553.425999999999"/>
    <x v="520"/>
    <n v="0.36170212765957449"/>
  </r>
  <r>
    <n v="100521"/>
    <d v="2024-12-13T00:00:00"/>
    <x v="11"/>
    <x v="0"/>
    <s v="C6122"/>
    <x v="0"/>
    <x v="15"/>
    <n v="4"/>
    <n v="31890.29"/>
    <s v="Jaipur"/>
    <x v="6"/>
    <n v="127561.16"/>
    <x v="3"/>
    <n v="10204.8928"/>
    <x v="521"/>
    <n v="19134.173999999999"/>
    <n v="76536.695999999996"/>
    <x v="521"/>
    <n v="0.34782608695652178"/>
  </r>
  <r>
    <n v="100522"/>
    <d v="2023-02-25T00:00:00"/>
    <x v="10"/>
    <x v="1"/>
    <s v="C8259"/>
    <x v="0"/>
    <x v="0"/>
    <n v="1"/>
    <n v="67614.11"/>
    <s v="Kochi"/>
    <x v="5"/>
    <n v="67614.11"/>
    <x v="0"/>
    <n v="1352.2822000000001"/>
    <x v="522"/>
    <n v="40568.466"/>
    <n v="40568.466"/>
    <x v="522"/>
    <n v="0.38775510204081631"/>
  </r>
  <r>
    <n v="100523"/>
    <d v="2023-08-19T00:00:00"/>
    <x v="1"/>
    <x v="1"/>
    <s v="C4170"/>
    <x v="4"/>
    <x v="19"/>
    <n v="2"/>
    <n v="8592.74"/>
    <s v="Kolkata"/>
    <x v="9"/>
    <n v="17185.48"/>
    <x v="1"/>
    <n v="687.41920000000005"/>
    <x v="523"/>
    <n v="5155.6439999999993"/>
    <n v="10311.287999999999"/>
    <x v="523"/>
    <n v="0.37500000000000006"/>
  </r>
  <r>
    <n v="100524"/>
    <d v="2024-04-04T00:00:00"/>
    <x v="6"/>
    <x v="0"/>
    <s v="C7180"/>
    <x v="0"/>
    <x v="15"/>
    <n v="1"/>
    <n v="13460.65"/>
    <s v="Mumbai"/>
    <x v="2"/>
    <n v="13460.65"/>
    <x v="0"/>
    <n v="269.21300000000002"/>
    <x v="524"/>
    <n v="8076.3899999999994"/>
    <n v="8076.3899999999994"/>
    <x v="524"/>
    <n v="0.38775510204081637"/>
  </r>
  <r>
    <n v="100525"/>
    <d v="2024-03-14T00:00:00"/>
    <x v="4"/>
    <x v="0"/>
    <s v="C6415"/>
    <x v="0"/>
    <x v="0"/>
    <n v="1"/>
    <n v="38452.769999999997"/>
    <s v="Ahmedabad"/>
    <x v="4"/>
    <n v="38452.769999999997"/>
    <x v="0"/>
    <n v="769.05539999999996"/>
    <x v="525"/>
    <n v="23071.661999999997"/>
    <n v="23071.661999999997"/>
    <x v="525"/>
    <n v="0.38775510204081642"/>
  </r>
  <r>
    <n v="100526"/>
    <d v="2024-12-27T00:00:00"/>
    <x v="11"/>
    <x v="0"/>
    <s v="C5934"/>
    <x v="4"/>
    <x v="12"/>
    <n v="1"/>
    <n v="4362.33"/>
    <s v="Ahmedabad"/>
    <x v="4"/>
    <n v="4362.33"/>
    <x v="0"/>
    <n v="87.246600000000001"/>
    <x v="526"/>
    <n v="2617.3979999999997"/>
    <n v="2617.3979999999997"/>
    <x v="526"/>
    <n v="0.38775510204081631"/>
  </r>
  <r>
    <n v="100527"/>
    <d v="2024-08-09T00:00:00"/>
    <x v="1"/>
    <x v="0"/>
    <s v="C4012"/>
    <x v="2"/>
    <x v="16"/>
    <n v="2"/>
    <n v="4553.8599999999997"/>
    <s v="Jaipur"/>
    <x v="6"/>
    <n v="9107.7199999999993"/>
    <x v="1"/>
    <n v="364.30879999999996"/>
    <x v="527"/>
    <n v="2732.3159999999998"/>
    <n v="5464.6319999999996"/>
    <x v="527"/>
    <n v="0.37499999999999994"/>
  </r>
  <r>
    <n v="100528"/>
    <d v="2023-03-11T00:00:00"/>
    <x v="4"/>
    <x v="1"/>
    <s v="C4624"/>
    <x v="3"/>
    <x v="14"/>
    <n v="1"/>
    <n v="1924.93"/>
    <s v="Nagpur"/>
    <x v="2"/>
    <n v="1924.93"/>
    <x v="0"/>
    <n v="38.498600000000003"/>
    <x v="528"/>
    <n v="1154.9580000000001"/>
    <n v="1154.9580000000001"/>
    <x v="528"/>
    <n v="0.38775510204081631"/>
  </r>
  <r>
    <n v="100529"/>
    <d v="2023-08-07T00:00:00"/>
    <x v="1"/>
    <x v="1"/>
    <s v="C9691"/>
    <x v="2"/>
    <x v="3"/>
    <n v="1"/>
    <n v="3776.21"/>
    <s v="Ahmedabad"/>
    <x v="4"/>
    <n v="3776.21"/>
    <x v="0"/>
    <n v="75.524200000000008"/>
    <x v="529"/>
    <n v="2265.7260000000001"/>
    <n v="2265.7260000000001"/>
    <x v="529"/>
    <n v="0.38775510204081631"/>
  </r>
  <r>
    <n v="100530"/>
    <d v="2024-07-28T00:00:00"/>
    <x v="7"/>
    <x v="0"/>
    <s v="C4994"/>
    <x v="3"/>
    <x v="6"/>
    <n v="1"/>
    <n v="1335.6"/>
    <s v="Mumbai"/>
    <x v="2"/>
    <n v="1335.6"/>
    <x v="0"/>
    <n v="26.712"/>
    <x v="530"/>
    <n v="801.3599999999999"/>
    <n v="801.3599999999999"/>
    <x v="530"/>
    <n v="0.38775510204081637"/>
  </r>
  <r>
    <n v="100531"/>
    <d v="2024-11-29T00:00:00"/>
    <x v="5"/>
    <x v="0"/>
    <s v="C9851"/>
    <x v="4"/>
    <x v="18"/>
    <n v="4"/>
    <n v="13704.48"/>
    <s v="Indore"/>
    <x v="1"/>
    <n v="54817.919999999998"/>
    <x v="3"/>
    <n v="4385.4336000000003"/>
    <x v="531"/>
    <n v="8222.6880000000001"/>
    <n v="32890.752"/>
    <x v="531"/>
    <n v="0.34782608695652167"/>
  </r>
  <r>
    <n v="100532"/>
    <d v="2023-10-17T00:00:00"/>
    <x v="0"/>
    <x v="1"/>
    <s v="C8300"/>
    <x v="0"/>
    <x v="17"/>
    <n v="3"/>
    <n v="29654.22"/>
    <s v="Ahmedabad"/>
    <x v="4"/>
    <n v="88962.66"/>
    <x v="2"/>
    <n v="5337.7596000000003"/>
    <x v="532"/>
    <n v="17792.531999999999"/>
    <n v="53377.595999999998"/>
    <x v="532"/>
    <n v="0.36170212765957449"/>
  </r>
  <r>
    <n v="100533"/>
    <d v="2023-02-14T00:00:00"/>
    <x v="10"/>
    <x v="1"/>
    <s v="C9814"/>
    <x v="0"/>
    <x v="4"/>
    <n v="1"/>
    <n v="6275.12"/>
    <s v="Jaipur"/>
    <x v="6"/>
    <n v="6275.12"/>
    <x v="0"/>
    <n v="125.50239999999999"/>
    <x v="533"/>
    <n v="3765.0719999999997"/>
    <n v="3765.0719999999997"/>
    <x v="533"/>
    <n v="0.38775510204081631"/>
  </r>
  <r>
    <n v="100534"/>
    <d v="2023-01-08T00:00:00"/>
    <x v="3"/>
    <x v="1"/>
    <s v="C7950"/>
    <x v="2"/>
    <x v="21"/>
    <n v="2"/>
    <n v="12948.43"/>
    <s v="Kochi"/>
    <x v="5"/>
    <n v="25896.86"/>
    <x v="1"/>
    <n v="1035.8744000000002"/>
    <x v="534"/>
    <n v="7769.058"/>
    <n v="15538.116"/>
    <x v="534"/>
    <n v="0.375"/>
  </r>
  <r>
    <n v="100535"/>
    <d v="2023-04-17T00:00:00"/>
    <x v="6"/>
    <x v="1"/>
    <s v="C3519"/>
    <x v="0"/>
    <x v="13"/>
    <n v="2"/>
    <n v="70751.98"/>
    <s v="Mumbai"/>
    <x v="2"/>
    <n v="141503.96"/>
    <x v="1"/>
    <n v="5660.1583999999993"/>
    <x v="535"/>
    <n v="42451.187999999995"/>
    <n v="84902.375999999989"/>
    <x v="535"/>
    <n v="0.37500000000000011"/>
  </r>
  <r>
    <n v="100536"/>
    <d v="2024-04-15T00:00:00"/>
    <x v="6"/>
    <x v="0"/>
    <s v="C2154"/>
    <x v="2"/>
    <x v="16"/>
    <n v="1"/>
    <n v="1193.54"/>
    <s v="Lucknow"/>
    <x v="3"/>
    <n v="1193.54"/>
    <x v="0"/>
    <n v="23.870799999999999"/>
    <x v="536"/>
    <n v="716.12399999999991"/>
    <n v="716.12399999999991"/>
    <x v="536"/>
    <n v="0.38775510204081642"/>
  </r>
  <r>
    <n v="100537"/>
    <d v="2023-08-22T00:00:00"/>
    <x v="1"/>
    <x v="1"/>
    <s v="C1276"/>
    <x v="4"/>
    <x v="18"/>
    <n v="1"/>
    <n v="9371.0400000000009"/>
    <s v="Pune"/>
    <x v="2"/>
    <n v="9371.0400000000009"/>
    <x v="0"/>
    <n v="187.42080000000001"/>
    <x v="537"/>
    <n v="5622.6240000000007"/>
    <n v="5622.6240000000007"/>
    <x v="537"/>
    <n v="0.38775510204081631"/>
  </r>
  <r>
    <n v="100538"/>
    <d v="2024-11-20T00:00:00"/>
    <x v="5"/>
    <x v="0"/>
    <s v="C1745"/>
    <x v="0"/>
    <x v="15"/>
    <n v="2"/>
    <n v="47224.62"/>
    <s v="Indore"/>
    <x v="1"/>
    <n v="94449.24"/>
    <x v="1"/>
    <n v="3777.9696000000004"/>
    <x v="538"/>
    <n v="28334.772000000001"/>
    <n v="56669.544000000002"/>
    <x v="538"/>
    <n v="0.37500000000000006"/>
  </r>
  <r>
    <n v="100539"/>
    <d v="2023-03-16T00:00:00"/>
    <x v="4"/>
    <x v="1"/>
    <s v="C2417"/>
    <x v="1"/>
    <x v="9"/>
    <n v="1"/>
    <n v="3739.13"/>
    <s v="Kolkata"/>
    <x v="9"/>
    <n v="3739.13"/>
    <x v="0"/>
    <n v="74.782600000000002"/>
    <x v="539"/>
    <n v="2243.4780000000001"/>
    <n v="2243.4780000000001"/>
    <x v="539"/>
    <n v="0.38775510204081631"/>
  </r>
  <r>
    <n v="100540"/>
    <d v="2024-03-24T00:00:00"/>
    <x v="4"/>
    <x v="0"/>
    <s v="C7406"/>
    <x v="1"/>
    <x v="1"/>
    <n v="1"/>
    <n v="2458.61"/>
    <s v="Bhopal"/>
    <x v="1"/>
    <n v="2458.61"/>
    <x v="0"/>
    <n v="49.172200000000004"/>
    <x v="540"/>
    <n v="1475.1659999999999"/>
    <n v="1475.1659999999999"/>
    <x v="540"/>
    <n v="0.38775510204081637"/>
  </r>
  <r>
    <n v="100541"/>
    <d v="2024-07-12T00:00:00"/>
    <x v="7"/>
    <x v="0"/>
    <s v="C7113"/>
    <x v="0"/>
    <x v="4"/>
    <n v="1"/>
    <n v="70949.820000000007"/>
    <s v="Mumbai"/>
    <x v="2"/>
    <n v="70949.820000000007"/>
    <x v="0"/>
    <n v="1418.9964000000002"/>
    <x v="541"/>
    <n v="42569.892"/>
    <n v="42569.892"/>
    <x v="541"/>
    <n v="0.38775510204081637"/>
  </r>
  <r>
    <n v="100542"/>
    <d v="2024-07-20T00:00:00"/>
    <x v="7"/>
    <x v="0"/>
    <s v="C9800"/>
    <x v="4"/>
    <x v="20"/>
    <n v="1"/>
    <n v="383.75"/>
    <s v="Jaipur"/>
    <x v="6"/>
    <n v="383.75"/>
    <x v="0"/>
    <n v="7.6749999999999998"/>
    <x v="542"/>
    <n v="230.25"/>
    <n v="230.25"/>
    <x v="542"/>
    <n v="0.38775510204081631"/>
  </r>
  <r>
    <n v="100543"/>
    <d v="2023-03-29T00:00:00"/>
    <x v="4"/>
    <x v="1"/>
    <s v="C3333"/>
    <x v="1"/>
    <x v="5"/>
    <n v="1"/>
    <n v="5025.33"/>
    <s v="Bengaluru"/>
    <x v="7"/>
    <n v="5025.33"/>
    <x v="0"/>
    <n v="100.50660000000001"/>
    <x v="543"/>
    <n v="3015.1979999999999"/>
    <n v="3015.1979999999999"/>
    <x v="543"/>
    <n v="0.38775510204081637"/>
  </r>
  <r>
    <n v="100544"/>
    <d v="2023-07-08T00:00:00"/>
    <x v="7"/>
    <x v="1"/>
    <s v="C1891"/>
    <x v="0"/>
    <x v="0"/>
    <n v="1"/>
    <n v="15174.67"/>
    <s v="Kochi"/>
    <x v="5"/>
    <n v="15174.67"/>
    <x v="0"/>
    <n v="303.49340000000001"/>
    <x v="544"/>
    <n v="9104.8019999999997"/>
    <n v="9104.8019999999997"/>
    <x v="544"/>
    <n v="0.38775510204081637"/>
  </r>
  <r>
    <n v="100545"/>
    <d v="2024-07-16T00:00:00"/>
    <x v="7"/>
    <x v="0"/>
    <s v="C4234"/>
    <x v="1"/>
    <x v="9"/>
    <n v="1"/>
    <n v="3167.06"/>
    <s v="Indore"/>
    <x v="1"/>
    <n v="3167.06"/>
    <x v="0"/>
    <n v="63.341200000000001"/>
    <x v="545"/>
    <n v="1900.2359999999999"/>
    <n v="1900.2359999999999"/>
    <x v="545"/>
    <n v="0.38775510204081637"/>
  </r>
  <r>
    <n v="100546"/>
    <d v="2024-08-17T00:00:00"/>
    <x v="1"/>
    <x v="0"/>
    <s v="C5671"/>
    <x v="1"/>
    <x v="5"/>
    <n v="1"/>
    <n v="3148.75"/>
    <s v="Lucknow"/>
    <x v="3"/>
    <n v="3148.75"/>
    <x v="0"/>
    <n v="62.975000000000001"/>
    <x v="546"/>
    <n v="1889.25"/>
    <n v="1889.25"/>
    <x v="546"/>
    <n v="0.38775510204081637"/>
  </r>
  <r>
    <n v="100547"/>
    <d v="2023-03-13T00:00:00"/>
    <x v="4"/>
    <x v="1"/>
    <s v="C3496"/>
    <x v="4"/>
    <x v="19"/>
    <n v="1"/>
    <n v="5370.83"/>
    <s v="Lucknow"/>
    <x v="3"/>
    <n v="5370.83"/>
    <x v="0"/>
    <n v="107.4166"/>
    <x v="547"/>
    <n v="3222.498"/>
    <n v="3222.498"/>
    <x v="547"/>
    <n v="0.38775510204081637"/>
  </r>
  <r>
    <n v="100548"/>
    <d v="2024-08-03T00:00:00"/>
    <x v="1"/>
    <x v="0"/>
    <s v="C4629"/>
    <x v="1"/>
    <x v="5"/>
    <n v="4"/>
    <n v="951.96"/>
    <s v="Indore"/>
    <x v="1"/>
    <n v="3807.84"/>
    <x v="3"/>
    <n v="304.62720000000002"/>
    <x v="548"/>
    <n v="571.17600000000004"/>
    <n v="2284.7040000000002"/>
    <x v="548"/>
    <n v="0.34782608695652173"/>
  </r>
  <r>
    <n v="100549"/>
    <d v="2024-10-18T00:00:00"/>
    <x v="0"/>
    <x v="0"/>
    <s v="C8583"/>
    <x v="1"/>
    <x v="5"/>
    <n v="1"/>
    <n v="4138.68"/>
    <s v="Ahmedabad"/>
    <x v="4"/>
    <n v="4138.68"/>
    <x v="0"/>
    <n v="82.773600000000002"/>
    <x v="549"/>
    <n v="2483.2080000000001"/>
    <n v="2483.2080000000001"/>
    <x v="549"/>
    <n v="0.38775510204081637"/>
  </r>
  <r>
    <n v="100550"/>
    <d v="2024-01-03T00:00:00"/>
    <x v="3"/>
    <x v="0"/>
    <s v="C5597"/>
    <x v="3"/>
    <x v="24"/>
    <n v="1"/>
    <n v="809.59"/>
    <s v="Kochi"/>
    <x v="5"/>
    <n v="809.59"/>
    <x v="0"/>
    <n v="16.191800000000001"/>
    <x v="550"/>
    <n v="485.75400000000002"/>
    <n v="485.75400000000002"/>
    <x v="550"/>
    <n v="0.38775510204081637"/>
  </r>
  <r>
    <n v="100551"/>
    <d v="2023-05-24T00:00:00"/>
    <x v="8"/>
    <x v="1"/>
    <s v="C2235"/>
    <x v="4"/>
    <x v="20"/>
    <n v="1"/>
    <n v="11634.65"/>
    <s v="Nagpur"/>
    <x v="2"/>
    <n v="11634.65"/>
    <x v="0"/>
    <n v="232.69299999999998"/>
    <x v="551"/>
    <n v="6980.79"/>
    <n v="6980.79"/>
    <x v="551"/>
    <n v="0.38775510204081637"/>
  </r>
  <r>
    <n v="100552"/>
    <d v="2023-01-20T00:00:00"/>
    <x v="3"/>
    <x v="1"/>
    <s v="C4485"/>
    <x v="3"/>
    <x v="6"/>
    <n v="3"/>
    <n v="2547.04"/>
    <s v="Nagpur"/>
    <x v="2"/>
    <n v="7641.12"/>
    <x v="2"/>
    <n v="458.46719999999999"/>
    <x v="552"/>
    <n v="1528.2239999999999"/>
    <n v="4584.6719999999996"/>
    <x v="552"/>
    <n v="0.36170212765957449"/>
  </r>
  <r>
    <n v="100553"/>
    <d v="2023-02-07T00:00:00"/>
    <x v="10"/>
    <x v="1"/>
    <s v="C3435"/>
    <x v="2"/>
    <x v="22"/>
    <n v="3"/>
    <n v="8612.35"/>
    <s v="Hyderabad"/>
    <x v="10"/>
    <n v="25837.050000000003"/>
    <x v="2"/>
    <n v="1550.2230000000002"/>
    <x v="553"/>
    <n v="5167.41"/>
    <n v="15502.23"/>
    <x v="553"/>
    <n v="0.36170212765957449"/>
  </r>
  <r>
    <n v="100554"/>
    <d v="2024-02-06T00:00:00"/>
    <x v="10"/>
    <x v="0"/>
    <s v="C9362"/>
    <x v="0"/>
    <x v="17"/>
    <n v="2"/>
    <n v="21206.47"/>
    <s v="Delhi"/>
    <x v="0"/>
    <n v="42412.94"/>
    <x v="1"/>
    <n v="1696.5176000000001"/>
    <x v="554"/>
    <n v="12723.882"/>
    <n v="25447.763999999999"/>
    <x v="554"/>
    <n v="0.37500000000000006"/>
  </r>
  <r>
    <n v="100555"/>
    <d v="2024-02-11T00:00:00"/>
    <x v="10"/>
    <x v="0"/>
    <s v="C3717"/>
    <x v="1"/>
    <x v="1"/>
    <n v="2"/>
    <n v="4661.92"/>
    <s v="Bhopal"/>
    <x v="1"/>
    <n v="9323.84"/>
    <x v="1"/>
    <n v="372.95359999999999"/>
    <x v="555"/>
    <n v="2797.152"/>
    <n v="5594.3040000000001"/>
    <x v="555"/>
    <n v="0.37499999999999994"/>
  </r>
  <r>
    <n v="100556"/>
    <d v="2024-06-10T00:00:00"/>
    <x v="2"/>
    <x v="0"/>
    <s v="C3395"/>
    <x v="0"/>
    <x v="4"/>
    <n v="1"/>
    <n v="69666.42"/>
    <s v="Indore"/>
    <x v="1"/>
    <n v="69666.42"/>
    <x v="0"/>
    <n v="1393.3284000000001"/>
    <x v="556"/>
    <n v="41799.851999999999"/>
    <n v="41799.851999999999"/>
    <x v="556"/>
    <n v="0.38775510204081631"/>
  </r>
  <r>
    <n v="100557"/>
    <d v="2024-05-10T00:00:00"/>
    <x v="8"/>
    <x v="0"/>
    <s v="C7052"/>
    <x v="4"/>
    <x v="12"/>
    <n v="1"/>
    <n v="6488.06"/>
    <s v="Chennai"/>
    <x v="8"/>
    <n v="6488.06"/>
    <x v="0"/>
    <n v="129.7612"/>
    <x v="557"/>
    <n v="3892.8360000000002"/>
    <n v="3892.8360000000002"/>
    <x v="557"/>
    <n v="0.38775510204081631"/>
  </r>
  <r>
    <n v="100558"/>
    <d v="2023-02-13T00:00:00"/>
    <x v="10"/>
    <x v="1"/>
    <s v="C8448"/>
    <x v="2"/>
    <x v="22"/>
    <n v="4"/>
    <n v="5558.37"/>
    <s v="Nagpur"/>
    <x v="2"/>
    <n v="22233.48"/>
    <x v="3"/>
    <n v="1778.6784"/>
    <x v="558"/>
    <n v="3335.0219999999999"/>
    <n v="13340.088"/>
    <x v="558"/>
    <n v="0.34782608695652173"/>
  </r>
  <r>
    <n v="100559"/>
    <d v="2023-02-17T00:00:00"/>
    <x v="10"/>
    <x v="1"/>
    <s v="C5480"/>
    <x v="0"/>
    <x v="0"/>
    <n v="1"/>
    <n v="70556.52"/>
    <s v="Kochi"/>
    <x v="5"/>
    <n v="70556.52"/>
    <x v="0"/>
    <n v="1411.1304"/>
    <x v="559"/>
    <n v="42333.912000000004"/>
    <n v="42333.912000000004"/>
    <x v="559"/>
    <n v="0.38775510204081637"/>
  </r>
  <r>
    <n v="100560"/>
    <d v="2023-09-27T00:00:00"/>
    <x v="9"/>
    <x v="1"/>
    <s v="C2275"/>
    <x v="2"/>
    <x v="22"/>
    <n v="1"/>
    <n v="9507.64"/>
    <s v="Jaipur"/>
    <x v="6"/>
    <n v="9507.64"/>
    <x v="0"/>
    <n v="190.15279999999998"/>
    <x v="560"/>
    <n v="5704.5839999999998"/>
    <n v="5704.5839999999998"/>
    <x v="560"/>
    <n v="0.38775510204081631"/>
  </r>
  <r>
    <n v="100561"/>
    <d v="2023-09-15T00:00:00"/>
    <x v="9"/>
    <x v="1"/>
    <s v="C8976"/>
    <x v="1"/>
    <x v="8"/>
    <n v="1"/>
    <n v="2101.73"/>
    <s v="Bhopal"/>
    <x v="1"/>
    <n v="2101.73"/>
    <x v="0"/>
    <n v="42.034600000000005"/>
    <x v="561"/>
    <n v="1261.038"/>
    <n v="1261.038"/>
    <x v="561"/>
    <n v="0.38775510204081631"/>
  </r>
  <r>
    <n v="100562"/>
    <d v="2024-05-08T00:00:00"/>
    <x v="8"/>
    <x v="0"/>
    <s v="C2263"/>
    <x v="4"/>
    <x v="12"/>
    <n v="1"/>
    <n v="2106.9"/>
    <s v="Jaipur"/>
    <x v="6"/>
    <n v="2106.9"/>
    <x v="0"/>
    <n v="42.138000000000005"/>
    <x v="562"/>
    <n v="1264.1400000000001"/>
    <n v="1264.1400000000001"/>
    <x v="562"/>
    <n v="0.38775510204081631"/>
  </r>
  <r>
    <n v="100563"/>
    <d v="2024-10-20T00:00:00"/>
    <x v="0"/>
    <x v="0"/>
    <s v="C2938"/>
    <x v="0"/>
    <x v="4"/>
    <n v="1"/>
    <n v="28027.59"/>
    <s v="Surat"/>
    <x v="4"/>
    <n v="28027.59"/>
    <x v="0"/>
    <n v="560.55180000000007"/>
    <x v="563"/>
    <n v="16816.554"/>
    <n v="16816.554"/>
    <x v="563"/>
    <n v="0.38775510204081631"/>
  </r>
  <r>
    <n v="100564"/>
    <d v="2023-08-24T00:00:00"/>
    <x v="1"/>
    <x v="1"/>
    <s v="C4452"/>
    <x v="1"/>
    <x v="5"/>
    <n v="2"/>
    <n v="2494.33"/>
    <s v="Lucknow"/>
    <x v="3"/>
    <n v="4988.66"/>
    <x v="1"/>
    <n v="199.54640000000001"/>
    <x v="564"/>
    <n v="1496.598"/>
    <n v="2993.1959999999999"/>
    <x v="564"/>
    <n v="0.375"/>
  </r>
  <r>
    <n v="100565"/>
    <d v="2023-06-15T00:00:00"/>
    <x v="2"/>
    <x v="1"/>
    <s v="C3639"/>
    <x v="2"/>
    <x v="2"/>
    <n v="1"/>
    <n v="953.79"/>
    <s v="Bengaluru"/>
    <x v="7"/>
    <n v="953.79"/>
    <x v="0"/>
    <n v="19.075800000000001"/>
    <x v="565"/>
    <n v="572.274"/>
    <n v="572.274"/>
    <x v="565"/>
    <n v="0.38775510204081631"/>
  </r>
  <r>
    <n v="100566"/>
    <d v="2024-10-06T00:00:00"/>
    <x v="0"/>
    <x v="0"/>
    <s v="C9464"/>
    <x v="1"/>
    <x v="9"/>
    <n v="1"/>
    <n v="1123.8499999999999"/>
    <s v="Pune"/>
    <x v="2"/>
    <n v="1123.8499999999999"/>
    <x v="0"/>
    <n v="22.477"/>
    <x v="566"/>
    <n v="674.31"/>
    <n v="674.31"/>
    <x v="566"/>
    <n v="0.38775510204081626"/>
  </r>
  <r>
    <n v="100567"/>
    <d v="2024-09-05T00:00:00"/>
    <x v="9"/>
    <x v="0"/>
    <s v="C2404"/>
    <x v="4"/>
    <x v="12"/>
    <n v="3"/>
    <n v="12060.54"/>
    <s v="Chennai"/>
    <x v="8"/>
    <n v="36181.620000000003"/>
    <x v="2"/>
    <n v="2170.8971999999999"/>
    <x v="567"/>
    <n v="7236.3240000000005"/>
    <n v="21708.972000000002"/>
    <x v="567"/>
    <n v="0.36170212765957449"/>
  </r>
  <r>
    <n v="100568"/>
    <d v="2024-04-04T00:00:00"/>
    <x v="6"/>
    <x v="0"/>
    <s v="C3338"/>
    <x v="2"/>
    <x v="2"/>
    <n v="3"/>
    <n v="3084.46"/>
    <s v="Bhopal"/>
    <x v="1"/>
    <n v="9253.380000000001"/>
    <x v="2"/>
    <n v="555.20280000000002"/>
    <x v="568"/>
    <n v="1850.6759999999999"/>
    <n v="5552.0280000000002"/>
    <x v="568"/>
    <n v="0.3617021276595746"/>
  </r>
  <r>
    <n v="100569"/>
    <d v="2024-08-19T00:00:00"/>
    <x v="1"/>
    <x v="0"/>
    <s v="C6614"/>
    <x v="3"/>
    <x v="14"/>
    <n v="2"/>
    <n v="1882.69"/>
    <s v="Nagpur"/>
    <x v="2"/>
    <n v="3765.38"/>
    <x v="1"/>
    <n v="150.61520000000002"/>
    <x v="569"/>
    <n v="1129.614"/>
    <n v="2259.2280000000001"/>
    <x v="569"/>
    <n v="0.37499999999999994"/>
  </r>
  <r>
    <n v="100570"/>
    <d v="2024-04-09T00:00:00"/>
    <x v="6"/>
    <x v="0"/>
    <s v="C4315"/>
    <x v="2"/>
    <x v="16"/>
    <n v="1"/>
    <n v="5264.79"/>
    <s v="Jaipur"/>
    <x v="6"/>
    <n v="5264.79"/>
    <x v="0"/>
    <n v="105.2958"/>
    <x v="570"/>
    <n v="3158.8739999999998"/>
    <n v="3158.8739999999998"/>
    <x v="570"/>
    <n v="0.38775510204081637"/>
  </r>
  <r>
    <n v="100571"/>
    <d v="2024-05-31T00:00:00"/>
    <x v="8"/>
    <x v="0"/>
    <s v="C1639"/>
    <x v="2"/>
    <x v="21"/>
    <n v="2"/>
    <n v="3257.37"/>
    <s v="Nagpur"/>
    <x v="2"/>
    <n v="6514.74"/>
    <x v="1"/>
    <n v="260.58960000000002"/>
    <x v="571"/>
    <n v="1954.4219999999998"/>
    <n v="3908.8439999999996"/>
    <x v="571"/>
    <n v="0.375"/>
  </r>
  <r>
    <n v="100572"/>
    <d v="2024-06-28T00:00:00"/>
    <x v="2"/>
    <x v="0"/>
    <s v="C9835"/>
    <x v="1"/>
    <x v="1"/>
    <n v="1"/>
    <n v="3769.77"/>
    <s v="Kochi"/>
    <x v="5"/>
    <n v="3769.77"/>
    <x v="0"/>
    <n v="75.395399999999995"/>
    <x v="572"/>
    <n v="2261.8620000000001"/>
    <n v="2261.8620000000001"/>
    <x v="572"/>
    <n v="0.38775510204081631"/>
  </r>
  <r>
    <n v="100573"/>
    <d v="2023-01-02T00:00:00"/>
    <x v="3"/>
    <x v="1"/>
    <s v="C9680"/>
    <x v="4"/>
    <x v="18"/>
    <n v="1"/>
    <n v="4956.8599999999997"/>
    <s v="Pune"/>
    <x v="2"/>
    <n v="4956.8599999999997"/>
    <x v="0"/>
    <n v="99.137199999999993"/>
    <x v="573"/>
    <n v="2974.1159999999995"/>
    <n v="2974.1159999999995"/>
    <x v="573"/>
    <n v="0.38775510204081637"/>
  </r>
  <r>
    <n v="100574"/>
    <d v="2023-08-23T00:00:00"/>
    <x v="1"/>
    <x v="1"/>
    <s v="C2600"/>
    <x v="4"/>
    <x v="18"/>
    <n v="2"/>
    <n v="6060.88"/>
    <s v="Pune"/>
    <x v="2"/>
    <n v="12121.76"/>
    <x v="1"/>
    <n v="484.87040000000002"/>
    <x v="574"/>
    <n v="3636.5279999999998"/>
    <n v="7273.0559999999996"/>
    <x v="574"/>
    <n v="0.37500000000000006"/>
  </r>
  <r>
    <n v="100575"/>
    <d v="2023-05-18T00:00:00"/>
    <x v="8"/>
    <x v="1"/>
    <s v="C9908"/>
    <x v="0"/>
    <x v="4"/>
    <n v="4"/>
    <n v="7455.04"/>
    <s v="Pune"/>
    <x v="2"/>
    <n v="29820.16"/>
    <x v="3"/>
    <n v="2385.6127999999999"/>
    <x v="575"/>
    <n v="4473.0239999999994"/>
    <n v="17892.095999999998"/>
    <x v="575"/>
    <n v="0.34782608695652184"/>
  </r>
  <r>
    <n v="100576"/>
    <d v="2023-09-21T00:00:00"/>
    <x v="9"/>
    <x v="1"/>
    <s v="C4365"/>
    <x v="0"/>
    <x v="15"/>
    <n v="1"/>
    <n v="8156.23"/>
    <s v="Indore"/>
    <x v="1"/>
    <n v="8156.23"/>
    <x v="0"/>
    <n v="163.12459999999999"/>
    <x v="576"/>
    <n v="4893.7379999999994"/>
    <n v="4893.7379999999994"/>
    <x v="576"/>
    <n v="0.38775510204081637"/>
  </r>
  <r>
    <n v="100577"/>
    <d v="2023-11-20T00:00:00"/>
    <x v="5"/>
    <x v="1"/>
    <s v="C9783"/>
    <x v="1"/>
    <x v="1"/>
    <n v="1"/>
    <n v="3080.69"/>
    <s v="Pune"/>
    <x v="2"/>
    <n v="3080.69"/>
    <x v="0"/>
    <n v="61.613800000000005"/>
    <x v="577"/>
    <n v="1848.414"/>
    <n v="1848.414"/>
    <x v="577"/>
    <n v="0.38775510204081631"/>
  </r>
  <r>
    <n v="100578"/>
    <d v="2024-08-01T00:00:00"/>
    <x v="1"/>
    <x v="0"/>
    <s v="C8904"/>
    <x v="1"/>
    <x v="5"/>
    <n v="5"/>
    <n v="1919.5"/>
    <s v="Bengaluru"/>
    <x v="7"/>
    <n v="9597.5"/>
    <x v="3"/>
    <n v="767.80000000000007"/>
    <x v="578"/>
    <n v="1151.7"/>
    <n v="5758.5"/>
    <x v="578"/>
    <n v="0.34782608695652178"/>
  </r>
  <r>
    <n v="100579"/>
    <d v="2024-01-15T00:00:00"/>
    <x v="3"/>
    <x v="0"/>
    <s v="C7522"/>
    <x v="2"/>
    <x v="2"/>
    <n v="1"/>
    <n v="4582.3599999999997"/>
    <s v="Indore"/>
    <x v="1"/>
    <n v="4582.3599999999997"/>
    <x v="0"/>
    <n v="91.647199999999998"/>
    <x v="579"/>
    <n v="2749.4159999999997"/>
    <n v="2749.4159999999997"/>
    <x v="579"/>
    <n v="0.38775510204081631"/>
  </r>
  <r>
    <n v="100580"/>
    <d v="2023-05-22T00:00:00"/>
    <x v="8"/>
    <x v="1"/>
    <s v="C3650"/>
    <x v="4"/>
    <x v="12"/>
    <n v="2"/>
    <n v="7274.36"/>
    <s v="Delhi"/>
    <x v="0"/>
    <n v="14548.72"/>
    <x v="1"/>
    <n v="581.94880000000001"/>
    <x v="580"/>
    <n v="4364.616"/>
    <n v="8729.232"/>
    <x v="580"/>
    <n v="0.37499999999999994"/>
  </r>
  <r>
    <n v="100581"/>
    <d v="2023-08-08T00:00:00"/>
    <x v="1"/>
    <x v="1"/>
    <s v="C1852"/>
    <x v="1"/>
    <x v="5"/>
    <n v="3"/>
    <n v="3320.53"/>
    <s v="Bengaluru"/>
    <x v="7"/>
    <n v="9961.59"/>
    <x v="2"/>
    <n v="597.69539999999995"/>
    <x v="581"/>
    <n v="1992.318"/>
    <n v="5976.9539999999997"/>
    <x v="581"/>
    <n v="0.36170212765957449"/>
  </r>
  <r>
    <n v="100582"/>
    <d v="2024-02-03T00:00:00"/>
    <x v="10"/>
    <x v="0"/>
    <s v="C8133"/>
    <x v="4"/>
    <x v="12"/>
    <n v="3"/>
    <n v="12295.46"/>
    <s v="Delhi"/>
    <x v="0"/>
    <n v="36886.379999999997"/>
    <x v="2"/>
    <n v="2213.1827999999996"/>
    <x v="582"/>
    <n v="7377.2759999999989"/>
    <n v="22131.827999999998"/>
    <x v="582"/>
    <n v="0.36170212765957444"/>
  </r>
  <r>
    <n v="100583"/>
    <d v="2023-03-07T00:00:00"/>
    <x v="4"/>
    <x v="1"/>
    <s v="C7564"/>
    <x v="0"/>
    <x v="0"/>
    <n v="1"/>
    <n v="3944.44"/>
    <s v="Lucknow"/>
    <x v="3"/>
    <n v="3944.44"/>
    <x v="0"/>
    <n v="78.888800000000003"/>
    <x v="583"/>
    <n v="2366.6639999999998"/>
    <n v="2366.6639999999998"/>
    <x v="583"/>
    <n v="0.38775510204081637"/>
  </r>
  <r>
    <n v="100584"/>
    <d v="2024-11-02T00:00:00"/>
    <x v="5"/>
    <x v="0"/>
    <s v="C9099"/>
    <x v="1"/>
    <x v="9"/>
    <n v="1"/>
    <n v="3531.19"/>
    <s v="Ahmedabad"/>
    <x v="4"/>
    <n v="3531.19"/>
    <x v="0"/>
    <n v="70.623800000000003"/>
    <x v="584"/>
    <n v="2118.7139999999999"/>
    <n v="2118.7139999999999"/>
    <x v="584"/>
    <n v="0.38775510204081637"/>
  </r>
  <r>
    <n v="100585"/>
    <d v="2023-01-11T00:00:00"/>
    <x v="3"/>
    <x v="1"/>
    <s v="C9451"/>
    <x v="0"/>
    <x v="17"/>
    <n v="1"/>
    <n v="3915.75"/>
    <s v="Indore"/>
    <x v="1"/>
    <n v="3915.75"/>
    <x v="0"/>
    <n v="78.314999999999998"/>
    <x v="585"/>
    <n v="2349.4499999999998"/>
    <n v="2349.4499999999998"/>
    <x v="585"/>
    <n v="0.38775510204081637"/>
  </r>
  <r>
    <n v="100586"/>
    <d v="2023-08-26T00:00:00"/>
    <x v="1"/>
    <x v="1"/>
    <s v="C2422"/>
    <x v="2"/>
    <x v="16"/>
    <n v="1"/>
    <n v="11344.41"/>
    <s v="Kolkata"/>
    <x v="9"/>
    <n v="11344.41"/>
    <x v="0"/>
    <n v="226.88820000000001"/>
    <x v="586"/>
    <n v="6806.6459999999997"/>
    <n v="6806.6459999999997"/>
    <x v="586"/>
    <n v="0.38775510204081637"/>
  </r>
  <r>
    <n v="100587"/>
    <d v="2024-02-14T00:00:00"/>
    <x v="10"/>
    <x v="0"/>
    <s v="C2124"/>
    <x v="1"/>
    <x v="23"/>
    <n v="1"/>
    <n v="991.77"/>
    <s v="Nagpur"/>
    <x v="2"/>
    <n v="991.77"/>
    <x v="0"/>
    <n v="19.8354"/>
    <x v="587"/>
    <n v="595.06200000000001"/>
    <n v="595.06200000000001"/>
    <x v="587"/>
    <n v="0.38775510204081626"/>
  </r>
  <r>
    <n v="100588"/>
    <d v="2023-04-03T00:00:00"/>
    <x v="6"/>
    <x v="1"/>
    <s v="C5530"/>
    <x v="1"/>
    <x v="9"/>
    <n v="4"/>
    <n v="2129.7399999999998"/>
    <s v="Chennai"/>
    <x v="8"/>
    <n v="8518.9599999999991"/>
    <x v="3"/>
    <n v="681.51679999999999"/>
    <x v="588"/>
    <n v="1277.8439999999998"/>
    <n v="5111.3759999999993"/>
    <x v="588"/>
    <n v="0.34782608695652173"/>
  </r>
  <r>
    <n v="100589"/>
    <d v="2024-09-12T00:00:00"/>
    <x v="9"/>
    <x v="0"/>
    <s v="C7670"/>
    <x v="4"/>
    <x v="18"/>
    <n v="4"/>
    <n v="8123.03"/>
    <s v="Jaipur"/>
    <x v="6"/>
    <n v="32492.12"/>
    <x v="3"/>
    <n v="2599.3696"/>
    <x v="589"/>
    <n v="4873.8179999999993"/>
    <n v="19495.271999999997"/>
    <x v="589"/>
    <n v="0.34782608695652178"/>
  </r>
  <r>
    <n v="100590"/>
    <d v="2023-04-20T00:00:00"/>
    <x v="6"/>
    <x v="1"/>
    <s v="C5222"/>
    <x v="2"/>
    <x v="22"/>
    <n v="1"/>
    <n v="15512.49"/>
    <s v="Nagpur"/>
    <x v="2"/>
    <n v="15512.49"/>
    <x v="0"/>
    <n v="310.24979999999999"/>
    <x v="590"/>
    <n v="9307.4939999999988"/>
    <n v="9307.4939999999988"/>
    <x v="590"/>
    <n v="0.38775510204081642"/>
  </r>
  <r>
    <n v="100591"/>
    <d v="2024-07-04T00:00:00"/>
    <x v="7"/>
    <x v="0"/>
    <s v="C8923"/>
    <x v="3"/>
    <x v="11"/>
    <n v="1"/>
    <n v="1758.47"/>
    <s v="Bhopal"/>
    <x v="1"/>
    <n v="1758.47"/>
    <x v="0"/>
    <n v="35.169400000000003"/>
    <x v="591"/>
    <n v="1055.0819999999999"/>
    <n v="1055.0819999999999"/>
    <x v="591"/>
    <n v="0.38775510204081642"/>
  </r>
  <r>
    <n v="100592"/>
    <d v="2023-09-07T00:00:00"/>
    <x v="9"/>
    <x v="1"/>
    <s v="C8896"/>
    <x v="3"/>
    <x v="24"/>
    <n v="2"/>
    <n v="3985.93"/>
    <s v="Delhi"/>
    <x v="0"/>
    <n v="7971.86"/>
    <x v="1"/>
    <n v="318.87439999999998"/>
    <x v="592"/>
    <n v="2391.558"/>
    <n v="4783.116"/>
    <x v="592"/>
    <n v="0.375"/>
  </r>
  <r>
    <n v="100593"/>
    <d v="2023-09-22T00:00:00"/>
    <x v="9"/>
    <x v="1"/>
    <s v="C6785"/>
    <x v="0"/>
    <x v="4"/>
    <n v="2"/>
    <n v="16296.6"/>
    <s v="Jaipur"/>
    <x v="6"/>
    <n v="32593.200000000001"/>
    <x v="1"/>
    <n v="1303.7280000000001"/>
    <x v="593"/>
    <n v="9777.9599999999991"/>
    <n v="19555.919999999998"/>
    <x v="593"/>
    <n v="0.37500000000000011"/>
  </r>
  <r>
    <n v="100594"/>
    <d v="2024-07-02T00:00:00"/>
    <x v="7"/>
    <x v="0"/>
    <s v="C6603"/>
    <x v="0"/>
    <x v="0"/>
    <n v="1"/>
    <n v="8281.31"/>
    <s v="Delhi"/>
    <x v="0"/>
    <n v="8281.31"/>
    <x v="0"/>
    <n v="165.62619999999998"/>
    <x v="594"/>
    <n v="4968.7859999999991"/>
    <n v="4968.7859999999991"/>
    <x v="594"/>
    <n v="0.38775510204081642"/>
  </r>
  <r>
    <n v="100595"/>
    <d v="2024-07-21T00:00:00"/>
    <x v="7"/>
    <x v="0"/>
    <s v="C3994"/>
    <x v="4"/>
    <x v="18"/>
    <n v="1"/>
    <n v="3589.58"/>
    <s v="Indore"/>
    <x v="1"/>
    <n v="3589.58"/>
    <x v="0"/>
    <n v="71.791600000000003"/>
    <x v="595"/>
    <n v="2153.748"/>
    <n v="2153.748"/>
    <x v="595"/>
    <n v="0.38775510204081631"/>
  </r>
  <r>
    <n v="100596"/>
    <d v="2024-11-30T00:00:00"/>
    <x v="5"/>
    <x v="0"/>
    <s v="C5348"/>
    <x v="4"/>
    <x v="20"/>
    <n v="1"/>
    <n v="3462.52"/>
    <s v="Chennai"/>
    <x v="8"/>
    <n v="3462.52"/>
    <x v="0"/>
    <n v="69.250399999999999"/>
    <x v="596"/>
    <n v="2077.5119999999997"/>
    <n v="2077.5119999999997"/>
    <x v="596"/>
    <n v="0.38775510204081642"/>
  </r>
  <r>
    <n v="100597"/>
    <d v="2023-08-23T00:00:00"/>
    <x v="1"/>
    <x v="1"/>
    <s v="C2964"/>
    <x v="0"/>
    <x v="4"/>
    <n v="3"/>
    <n v="28054.22"/>
    <s v="Nagpur"/>
    <x v="2"/>
    <n v="84162.66"/>
    <x v="2"/>
    <n v="5049.7596000000003"/>
    <x v="597"/>
    <n v="16832.531999999999"/>
    <n v="50497.595999999998"/>
    <x v="597"/>
    <n v="0.36170212765957449"/>
  </r>
  <r>
    <n v="100598"/>
    <d v="2023-03-22T00:00:00"/>
    <x v="4"/>
    <x v="1"/>
    <s v="C1692"/>
    <x v="2"/>
    <x v="2"/>
    <n v="2"/>
    <n v="11676.89"/>
    <s v="Kochi"/>
    <x v="5"/>
    <n v="23353.78"/>
    <x v="1"/>
    <n v="934.15120000000002"/>
    <x v="598"/>
    <n v="7006.1339999999991"/>
    <n v="14012.267999999998"/>
    <x v="598"/>
    <n v="0.37500000000000006"/>
  </r>
  <r>
    <n v="100599"/>
    <d v="2024-05-08T00:00:00"/>
    <x v="8"/>
    <x v="0"/>
    <s v="C5501"/>
    <x v="1"/>
    <x v="5"/>
    <n v="1"/>
    <n v="5515.74"/>
    <s v="Ahmedabad"/>
    <x v="4"/>
    <n v="5515.74"/>
    <x v="0"/>
    <n v="110.31479999999999"/>
    <x v="599"/>
    <n v="3309.444"/>
    <n v="3309.444"/>
    <x v="599"/>
    <n v="0.38775510204081631"/>
  </r>
  <r>
    <n v="100600"/>
    <d v="2023-07-07T00:00:00"/>
    <x v="7"/>
    <x v="1"/>
    <s v="C1887"/>
    <x v="4"/>
    <x v="7"/>
    <n v="1"/>
    <n v="3645.72"/>
    <s v="Jaipur"/>
    <x v="6"/>
    <n v="3645.72"/>
    <x v="0"/>
    <n v="72.914400000000001"/>
    <x v="600"/>
    <n v="2187.4319999999998"/>
    <n v="2187.4319999999998"/>
    <x v="600"/>
    <n v="0.38775510204081631"/>
  </r>
  <r>
    <n v="100601"/>
    <d v="2024-03-09T00:00:00"/>
    <x v="4"/>
    <x v="0"/>
    <s v="C3863"/>
    <x v="1"/>
    <x v="9"/>
    <n v="1"/>
    <n v="2067.7399999999998"/>
    <s v="Ahmedabad"/>
    <x v="4"/>
    <n v="2067.7399999999998"/>
    <x v="0"/>
    <n v="41.354799999999997"/>
    <x v="601"/>
    <n v="1240.6439999999998"/>
    <n v="1240.6439999999998"/>
    <x v="601"/>
    <n v="0.38775510204081637"/>
  </r>
  <r>
    <n v="100602"/>
    <d v="2023-05-04T00:00:00"/>
    <x v="8"/>
    <x v="1"/>
    <s v="C7216"/>
    <x v="2"/>
    <x v="2"/>
    <n v="1"/>
    <n v="444.83"/>
    <s v="Lucknow"/>
    <x v="3"/>
    <n v="444.83"/>
    <x v="0"/>
    <n v="8.8965999999999994"/>
    <x v="602"/>
    <n v="266.89799999999997"/>
    <n v="266.89799999999997"/>
    <x v="602"/>
    <n v="0.38775510204081642"/>
  </r>
  <r>
    <n v="100603"/>
    <d v="2023-04-14T00:00:00"/>
    <x v="6"/>
    <x v="1"/>
    <s v="C5413"/>
    <x v="1"/>
    <x v="9"/>
    <n v="3"/>
    <n v="1019.26"/>
    <s v="Ahmedabad"/>
    <x v="4"/>
    <n v="3057.7799999999997"/>
    <x v="2"/>
    <n v="183.46679999999998"/>
    <x v="603"/>
    <n v="611.55599999999993"/>
    <n v="1834.6679999999997"/>
    <x v="603"/>
    <n v="0.36170212765957449"/>
  </r>
  <r>
    <n v="100604"/>
    <d v="2024-09-19T00:00:00"/>
    <x v="9"/>
    <x v="0"/>
    <s v="C7099"/>
    <x v="1"/>
    <x v="8"/>
    <n v="1"/>
    <n v="1282.3900000000001"/>
    <s v="Hyderabad"/>
    <x v="10"/>
    <n v="1282.3900000000001"/>
    <x v="0"/>
    <n v="25.647800000000004"/>
    <x v="604"/>
    <n v="769.43400000000008"/>
    <n v="769.43400000000008"/>
    <x v="604"/>
    <n v="0.38775510204081631"/>
  </r>
  <r>
    <n v="100605"/>
    <d v="2024-02-15T00:00:00"/>
    <x v="10"/>
    <x v="0"/>
    <s v="C2636"/>
    <x v="0"/>
    <x v="4"/>
    <n v="1"/>
    <n v="72407.179999999993"/>
    <s v="Indore"/>
    <x v="1"/>
    <n v="72407.179999999993"/>
    <x v="0"/>
    <n v="1448.1435999999999"/>
    <x v="605"/>
    <n v="43444.307999999997"/>
    <n v="43444.307999999997"/>
    <x v="605"/>
    <n v="0.38775510204081637"/>
  </r>
  <r>
    <n v="100606"/>
    <d v="2023-10-04T00:00:00"/>
    <x v="0"/>
    <x v="1"/>
    <s v="C3450"/>
    <x v="3"/>
    <x v="11"/>
    <n v="1"/>
    <n v="1416.11"/>
    <s v="Ahmedabad"/>
    <x v="4"/>
    <n v="1416.11"/>
    <x v="0"/>
    <n v="28.322199999999999"/>
    <x v="606"/>
    <n v="849.66599999999994"/>
    <n v="849.66599999999994"/>
    <x v="606"/>
    <n v="0.38775510204081631"/>
  </r>
  <r>
    <n v="100607"/>
    <d v="2023-01-10T00:00:00"/>
    <x v="3"/>
    <x v="1"/>
    <s v="C9748"/>
    <x v="0"/>
    <x v="13"/>
    <n v="1"/>
    <n v="65146.15"/>
    <s v="Indore"/>
    <x v="1"/>
    <n v="65146.15"/>
    <x v="0"/>
    <n v="1302.923"/>
    <x v="607"/>
    <n v="39087.69"/>
    <n v="39087.69"/>
    <x v="607"/>
    <n v="0.38775510204081626"/>
  </r>
  <r>
    <n v="100608"/>
    <d v="2023-11-20T00:00:00"/>
    <x v="5"/>
    <x v="1"/>
    <s v="C2621"/>
    <x v="3"/>
    <x v="10"/>
    <n v="1"/>
    <n v="2979.42"/>
    <s v="Indore"/>
    <x v="1"/>
    <n v="2979.42"/>
    <x v="0"/>
    <n v="59.5884"/>
    <x v="608"/>
    <n v="1787.652"/>
    <n v="1787.652"/>
    <x v="608"/>
    <n v="0.38775510204081631"/>
  </r>
  <r>
    <n v="100609"/>
    <d v="2023-06-17T00:00:00"/>
    <x v="2"/>
    <x v="1"/>
    <s v="C6483"/>
    <x v="0"/>
    <x v="0"/>
    <n v="1"/>
    <n v="43973.93"/>
    <s v="Kolkata"/>
    <x v="9"/>
    <n v="43973.93"/>
    <x v="0"/>
    <n v="879.47860000000003"/>
    <x v="609"/>
    <n v="26384.358"/>
    <n v="26384.358"/>
    <x v="609"/>
    <n v="0.38775510204081631"/>
  </r>
  <r>
    <n v="100610"/>
    <d v="2024-01-05T00:00:00"/>
    <x v="3"/>
    <x v="0"/>
    <s v="C2986"/>
    <x v="1"/>
    <x v="9"/>
    <n v="4"/>
    <n v="1229.17"/>
    <s v="Hyderabad"/>
    <x v="10"/>
    <n v="4916.68"/>
    <x v="3"/>
    <n v="393.33440000000002"/>
    <x v="610"/>
    <n v="737.50200000000007"/>
    <n v="2950.0080000000003"/>
    <x v="610"/>
    <n v="0.34782608695652178"/>
  </r>
  <r>
    <n v="100611"/>
    <d v="2024-11-26T00:00:00"/>
    <x v="5"/>
    <x v="0"/>
    <s v="C5663"/>
    <x v="4"/>
    <x v="20"/>
    <n v="1"/>
    <n v="9965.6299999999992"/>
    <s v="Hyderabad"/>
    <x v="10"/>
    <n v="9965.6299999999992"/>
    <x v="0"/>
    <n v="199.31259999999997"/>
    <x v="611"/>
    <n v="5979.3779999999997"/>
    <n v="5979.3779999999997"/>
    <x v="611"/>
    <n v="0.38775510204081637"/>
  </r>
  <r>
    <n v="100612"/>
    <d v="2023-11-29T00:00:00"/>
    <x v="5"/>
    <x v="1"/>
    <s v="C5694"/>
    <x v="2"/>
    <x v="2"/>
    <n v="2"/>
    <n v="6000.11"/>
    <s v="Ahmedabad"/>
    <x v="4"/>
    <n v="12000.22"/>
    <x v="1"/>
    <n v="480.00880000000001"/>
    <x v="612"/>
    <n v="3600.0659999999998"/>
    <n v="7200.1319999999996"/>
    <x v="612"/>
    <n v="0.375"/>
  </r>
  <r>
    <n v="100613"/>
    <d v="2024-10-08T00:00:00"/>
    <x v="0"/>
    <x v="0"/>
    <s v="C7631"/>
    <x v="4"/>
    <x v="20"/>
    <n v="2"/>
    <n v="13621.76"/>
    <s v="Kochi"/>
    <x v="5"/>
    <n v="27243.52"/>
    <x v="1"/>
    <n v="1089.7408"/>
    <x v="613"/>
    <n v="8173.0559999999996"/>
    <n v="16346.111999999999"/>
    <x v="613"/>
    <n v="0.37500000000000006"/>
  </r>
  <r>
    <n v="100614"/>
    <d v="2023-03-15T00:00:00"/>
    <x v="4"/>
    <x v="1"/>
    <s v="C5382"/>
    <x v="0"/>
    <x v="0"/>
    <n v="1"/>
    <n v="21753.61"/>
    <s v="Lucknow"/>
    <x v="3"/>
    <n v="21753.61"/>
    <x v="0"/>
    <n v="435.07220000000001"/>
    <x v="614"/>
    <n v="13052.165999999999"/>
    <n v="13052.165999999999"/>
    <x v="614"/>
    <n v="0.38775510204081642"/>
  </r>
  <r>
    <n v="100615"/>
    <d v="2024-10-22T00:00:00"/>
    <x v="0"/>
    <x v="0"/>
    <s v="C9535"/>
    <x v="1"/>
    <x v="23"/>
    <n v="2"/>
    <n v="5055.01"/>
    <s v="Ahmedabad"/>
    <x v="4"/>
    <n v="10110.02"/>
    <x v="1"/>
    <n v="404.4008"/>
    <x v="615"/>
    <n v="3033.0059999999999"/>
    <n v="6066.0119999999997"/>
    <x v="615"/>
    <n v="0.37500000000000011"/>
  </r>
  <r>
    <n v="100616"/>
    <d v="2024-02-28T00:00:00"/>
    <x v="10"/>
    <x v="0"/>
    <s v="C2311"/>
    <x v="0"/>
    <x v="15"/>
    <n v="1"/>
    <n v="16262.75"/>
    <s v="Chennai"/>
    <x v="8"/>
    <n v="16262.75"/>
    <x v="0"/>
    <n v="325.255"/>
    <x v="616"/>
    <n v="9757.65"/>
    <n v="9757.65"/>
    <x v="616"/>
    <n v="0.38775510204081637"/>
  </r>
  <r>
    <n v="100617"/>
    <d v="2023-06-20T00:00:00"/>
    <x v="2"/>
    <x v="1"/>
    <s v="C1431"/>
    <x v="1"/>
    <x v="1"/>
    <n v="1"/>
    <n v="4480.8999999999996"/>
    <s v="Bhopal"/>
    <x v="1"/>
    <n v="4480.8999999999996"/>
    <x v="0"/>
    <n v="89.617999999999995"/>
    <x v="617"/>
    <n v="2688.5399999999995"/>
    <n v="2688.5399999999995"/>
    <x v="617"/>
    <n v="0.38775510204081631"/>
  </r>
  <r>
    <n v="100618"/>
    <d v="2024-02-11T00:00:00"/>
    <x v="10"/>
    <x v="0"/>
    <s v="C7387"/>
    <x v="1"/>
    <x v="1"/>
    <n v="1"/>
    <n v="2771.08"/>
    <s v="Kolkata"/>
    <x v="9"/>
    <n v="2771.08"/>
    <x v="0"/>
    <n v="55.421599999999998"/>
    <x v="618"/>
    <n v="1662.6479999999999"/>
    <n v="1662.6479999999999"/>
    <x v="618"/>
    <n v="0.38775510204081631"/>
  </r>
  <r>
    <n v="100619"/>
    <d v="2023-08-23T00:00:00"/>
    <x v="1"/>
    <x v="1"/>
    <s v="C3795"/>
    <x v="0"/>
    <x v="0"/>
    <n v="1"/>
    <n v="10240.700000000001"/>
    <s v="Mumbai"/>
    <x v="2"/>
    <n v="10240.700000000001"/>
    <x v="0"/>
    <n v="204.81400000000002"/>
    <x v="619"/>
    <n v="6144.42"/>
    <n v="6144.42"/>
    <x v="619"/>
    <n v="0.38775510204081637"/>
  </r>
  <r>
    <n v="100620"/>
    <d v="2023-02-05T00:00:00"/>
    <x v="10"/>
    <x v="1"/>
    <s v="C5463"/>
    <x v="2"/>
    <x v="3"/>
    <n v="3"/>
    <n v="7964.18"/>
    <s v="Jaipur"/>
    <x v="6"/>
    <n v="23892.54"/>
    <x v="2"/>
    <n v="1433.5524"/>
    <x v="620"/>
    <n v="4778.5079999999998"/>
    <n v="14335.523999999999"/>
    <x v="620"/>
    <n v="0.36170212765957449"/>
  </r>
  <r>
    <n v="100621"/>
    <d v="2024-03-31T00:00:00"/>
    <x v="4"/>
    <x v="0"/>
    <s v="C8126"/>
    <x v="0"/>
    <x v="17"/>
    <n v="1"/>
    <n v="44102.8"/>
    <s v="Jaipur"/>
    <x v="6"/>
    <n v="44102.8"/>
    <x v="0"/>
    <n v="882.05600000000004"/>
    <x v="621"/>
    <n v="26461.68"/>
    <n v="26461.68"/>
    <x v="621"/>
    <n v="0.38775510204081642"/>
  </r>
  <r>
    <n v="100622"/>
    <d v="2024-10-17T00:00:00"/>
    <x v="0"/>
    <x v="0"/>
    <s v="C2467"/>
    <x v="2"/>
    <x v="3"/>
    <n v="4"/>
    <n v="6775.2"/>
    <s v="Ahmedabad"/>
    <x v="4"/>
    <n v="27100.799999999999"/>
    <x v="3"/>
    <n v="2168.0639999999999"/>
    <x v="622"/>
    <n v="4065.12"/>
    <n v="16260.48"/>
    <x v="622"/>
    <n v="0.34782608695652178"/>
  </r>
  <r>
    <n v="100623"/>
    <d v="2023-11-12T00:00:00"/>
    <x v="5"/>
    <x v="1"/>
    <s v="C3233"/>
    <x v="1"/>
    <x v="5"/>
    <n v="1"/>
    <n v="251.42"/>
    <s v="Hyderabad"/>
    <x v="10"/>
    <n v="251.42"/>
    <x v="0"/>
    <n v="5.0283999999999995"/>
    <x v="623"/>
    <n v="150.85199999999998"/>
    <n v="150.85199999999998"/>
    <x v="623"/>
    <n v="0.38775510204081637"/>
  </r>
  <r>
    <n v="100624"/>
    <d v="2023-10-21T00:00:00"/>
    <x v="0"/>
    <x v="1"/>
    <s v="C5908"/>
    <x v="1"/>
    <x v="1"/>
    <n v="2"/>
    <n v="2756.49"/>
    <s v="Mumbai"/>
    <x v="2"/>
    <n v="5512.98"/>
    <x v="1"/>
    <n v="220.51919999999998"/>
    <x v="624"/>
    <n v="1653.8939999999998"/>
    <n v="3307.7879999999996"/>
    <x v="624"/>
    <n v="0.37500000000000006"/>
  </r>
  <r>
    <n v="100625"/>
    <d v="2024-03-16T00:00:00"/>
    <x v="4"/>
    <x v="0"/>
    <s v="C7745"/>
    <x v="3"/>
    <x v="11"/>
    <n v="1"/>
    <n v="122.33"/>
    <s v="Nagpur"/>
    <x v="2"/>
    <n v="122.33"/>
    <x v="0"/>
    <n v="2.4466000000000001"/>
    <x v="625"/>
    <n v="73.397999999999996"/>
    <n v="73.397999999999996"/>
    <x v="625"/>
    <n v="0.38775510204081631"/>
  </r>
  <r>
    <n v="100626"/>
    <d v="2024-07-28T00:00:00"/>
    <x v="7"/>
    <x v="0"/>
    <s v="C7199"/>
    <x v="1"/>
    <x v="8"/>
    <n v="1"/>
    <n v="3613.53"/>
    <s v="Chennai"/>
    <x v="8"/>
    <n v="3613.53"/>
    <x v="0"/>
    <n v="72.270600000000002"/>
    <x v="626"/>
    <n v="2168.1179999999999"/>
    <n v="2168.1179999999999"/>
    <x v="626"/>
    <n v="0.38775510204081642"/>
  </r>
  <r>
    <n v="100627"/>
    <d v="2023-09-27T00:00:00"/>
    <x v="9"/>
    <x v="1"/>
    <s v="C5454"/>
    <x v="0"/>
    <x v="4"/>
    <n v="1"/>
    <n v="58209.33"/>
    <s v="Kolkata"/>
    <x v="9"/>
    <n v="58209.33"/>
    <x v="0"/>
    <n v="1164.1866"/>
    <x v="627"/>
    <n v="34925.597999999998"/>
    <n v="34925.597999999998"/>
    <x v="627"/>
    <n v="0.38775510204081637"/>
  </r>
  <r>
    <n v="100628"/>
    <d v="2024-10-26T00:00:00"/>
    <x v="0"/>
    <x v="0"/>
    <s v="C5744"/>
    <x v="3"/>
    <x v="10"/>
    <n v="1"/>
    <n v="3101.01"/>
    <s v="Delhi"/>
    <x v="0"/>
    <n v="3101.01"/>
    <x v="0"/>
    <n v="62.020200000000003"/>
    <x v="628"/>
    <n v="1860.606"/>
    <n v="1860.606"/>
    <x v="628"/>
    <n v="0.38775510204081637"/>
  </r>
  <r>
    <n v="100629"/>
    <d v="2024-10-14T00:00:00"/>
    <x v="0"/>
    <x v="0"/>
    <s v="C1317"/>
    <x v="1"/>
    <x v="23"/>
    <n v="1"/>
    <n v="2889.6"/>
    <s v="Bengaluru"/>
    <x v="7"/>
    <n v="2889.6"/>
    <x v="0"/>
    <n v="57.792000000000002"/>
    <x v="629"/>
    <n v="1733.76"/>
    <n v="1733.76"/>
    <x v="629"/>
    <n v="0.38775510204081631"/>
  </r>
  <r>
    <n v="100630"/>
    <d v="2023-02-20T00:00:00"/>
    <x v="10"/>
    <x v="1"/>
    <s v="C8183"/>
    <x v="4"/>
    <x v="12"/>
    <n v="1"/>
    <n v="1677.62"/>
    <s v="Indore"/>
    <x v="1"/>
    <n v="1677.62"/>
    <x v="0"/>
    <n v="33.552399999999999"/>
    <x v="630"/>
    <n v="1006.5719999999999"/>
    <n v="1006.5719999999999"/>
    <x v="630"/>
    <n v="0.38775510204081631"/>
  </r>
  <r>
    <n v="100631"/>
    <d v="2023-01-09T00:00:00"/>
    <x v="3"/>
    <x v="1"/>
    <s v="C9165"/>
    <x v="0"/>
    <x v="4"/>
    <n v="1"/>
    <n v="15985.52"/>
    <s v="Hyderabad"/>
    <x v="10"/>
    <n v="15985.52"/>
    <x v="0"/>
    <n v="319.71039999999999"/>
    <x v="631"/>
    <n v="9591.3119999999999"/>
    <n v="9591.3119999999999"/>
    <x v="631"/>
    <n v="0.38775510204081637"/>
  </r>
  <r>
    <n v="100632"/>
    <d v="2024-04-19T00:00:00"/>
    <x v="6"/>
    <x v="0"/>
    <s v="C1918"/>
    <x v="2"/>
    <x v="16"/>
    <n v="1"/>
    <n v="14419.78"/>
    <s v="Kolkata"/>
    <x v="9"/>
    <n v="14419.78"/>
    <x v="0"/>
    <n v="288.3956"/>
    <x v="632"/>
    <n v="8651.8680000000004"/>
    <n v="8651.8680000000004"/>
    <x v="632"/>
    <n v="0.38775510204081631"/>
  </r>
  <r>
    <n v="100633"/>
    <d v="2024-02-06T00:00:00"/>
    <x v="10"/>
    <x v="0"/>
    <s v="C7251"/>
    <x v="0"/>
    <x v="13"/>
    <n v="1"/>
    <n v="58142.720000000001"/>
    <s v="Kochi"/>
    <x v="5"/>
    <n v="58142.720000000001"/>
    <x v="0"/>
    <n v="1162.8543999999999"/>
    <x v="633"/>
    <n v="34885.631999999998"/>
    <n v="34885.631999999998"/>
    <x v="633"/>
    <n v="0.38775510204081642"/>
  </r>
  <r>
    <n v="100634"/>
    <d v="2023-01-13T00:00:00"/>
    <x v="3"/>
    <x v="1"/>
    <s v="C1549"/>
    <x v="0"/>
    <x v="4"/>
    <n v="1"/>
    <n v="63106.05"/>
    <s v="Chennai"/>
    <x v="8"/>
    <n v="63106.05"/>
    <x v="0"/>
    <n v="1262.1210000000001"/>
    <x v="634"/>
    <n v="37863.629999999997"/>
    <n v="37863.629999999997"/>
    <x v="634"/>
    <n v="0.38775510204081642"/>
  </r>
  <r>
    <n v="100635"/>
    <d v="2024-04-16T00:00:00"/>
    <x v="6"/>
    <x v="0"/>
    <s v="C6113"/>
    <x v="3"/>
    <x v="6"/>
    <n v="1"/>
    <n v="3897.22"/>
    <s v="Nagpur"/>
    <x v="2"/>
    <n v="3897.22"/>
    <x v="0"/>
    <n v="77.944400000000002"/>
    <x v="635"/>
    <n v="2338.3319999999999"/>
    <n v="2338.3319999999999"/>
    <x v="635"/>
    <n v="0.38775510204081637"/>
  </r>
  <r>
    <n v="100636"/>
    <d v="2023-11-27T00:00:00"/>
    <x v="5"/>
    <x v="1"/>
    <s v="C8884"/>
    <x v="0"/>
    <x v="15"/>
    <n v="2"/>
    <n v="34708.71"/>
    <s v="Surat"/>
    <x v="4"/>
    <n v="69417.42"/>
    <x v="1"/>
    <n v="2776.6968000000002"/>
    <x v="636"/>
    <n v="20825.225999999999"/>
    <n v="41650.451999999997"/>
    <x v="636"/>
    <n v="0.375"/>
  </r>
  <r>
    <n v="100637"/>
    <d v="2023-11-02T00:00:00"/>
    <x v="5"/>
    <x v="1"/>
    <s v="C8113"/>
    <x v="0"/>
    <x v="15"/>
    <n v="3"/>
    <n v="14511.96"/>
    <s v="Hyderabad"/>
    <x v="10"/>
    <n v="43535.88"/>
    <x v="2"/>
    <n v="2612.1527999999998"/>
    <x v="637"/>
    <n v="8707.1759999999995"/>
    <n v="26121.527999999998"/>
    <x v="637"/>
    <n v="0.36170212765957444"/>
  </r>
  <r>
    <n v="100638"/>
    <d v="2023-01-16T00:00:00"/>
    <x v="3"/>
    <x v="1"/>
    <s v="C1688"/>
    <x v="0"/>
    <x v="0"/>
    <n v="1"/>
    <n v="26407.58"/>
    <s v="Lucknow"/>
    <x v="3"/>
    <n v="26407.58"/>
    <x v="0"/>
    <n v="528.15160000000003"/>
    <x v="638"/>
    <n v="15844.548000000001"/>
    <n v="15844.548000000001"/>
    <x v="638"/>
    <n v="0.38775510204081631"/>
  </r>
  <r>
    <n v="100639"/>
    <d v="2024-12-08T00:00:00"/>
    <x v="11"/>
    <x v="0"/>
    <s v="C9190"/>
    <x v="1"/>
    <x v="9"/>
    <n v="1"/>
    <n v="3604.92"/>
    <s v="Delhi"/>
    <x v="0"/>
    <n v="3604.92"/>
    <x v="0"/>
    <n v="72.098399999999998"/>
    <x v="639"/>
    <n v="2162.9519999999998"/>
    <n v="2162.9519999999998"/>
    <x v="639"/>
    <n v="0.38775510204081642"/>
  </r>
  <r>
    <n v="100640"/>
    <d v="2024-12-03T00:00:00"/>
    <x v="11"/>
    <x v="0"/>
    <s v="C2759"/>
    <x v="2"/>
    <x v="16"/>
    <n v="1"/>
    <n v="10364.6"/>
    <s v="Bengaluru"/>
    <x v="7"/>
    <n v="10364.6"/>
    <x v="0"/>
    <n v="207.292"/>
    <x v="640"/>
    <n v="6218.76"/>
    <n v="6218.76"/>
    <x v="640"/>
    <n v="0.38775510204081637"/>
  </r>
  <r>
    <n v="100641"/>
    <d v="2024-05-14T00:00:00"/>
    <x v="8"/>
    <x v="0"/>
    <s v="C8187"/>
    <x v="0"/>
    <x v="17"/>
    <n v="2"/>
    <n v="58222.23"/>
    <s v="Indore"/>
    <x v="1"/>
    <n v="116444.46"/>
    <x v="1"/>
    <n v="4657.7784000000001"/>
    <x v="641"/>
    <n v="34933.338000000003"/>
    <n v="69866.676000000007"/>
    <x v="641"/>
    <n v="0.375"/>
  </r>
  <r>
    <n v="100642"/>
    <d v="2023-07-17T00:00:00"/>
    <x v="7"/>
    <x v="1"/>
    <s v="C8951"/>
    <x v="0"/>
    <x v="13"/>
    <n v="1"/>
    <n v="12012.34"/>
    <s v="Indore"/>
    <x v="1"/>
    <n v="12012.34"/>
    <x v="0"/>
    <n v="240.24680000000001"/>
    <x v="642"/>
    <n v="7207.4039999999995"/>
    <n v="7207.4039999999995"/>
    <x v="642"/>
    <n v="0.38775510204081631"/>
  </r>
  <r>
    <n v="100643"/>
    <d v="2024-03-24T00:00:00"/>
    <x v="4"/>
    <x v="0"/>
    <s v="C6696"/>
    <x v="2"/>
    <x v="22"/>
    <n v="2"/>
    <n v="2798.33"/>
    <s v="Hyderabad"/>
    <x v="10"/>
    <n v="5596.66"/>
    <x v="1"/>
    <n v="223.8664"/>
    <x v="643"/>
    <n v="1678.9979999999998"/>
    <n v="3357.9959999999996"/>
    <x v="643"/>
    <n v="0.37500000000000006"/>
  </r>
  <r>
    <n v="100644"/>
    <d v="2024-04-24T00:00:00"/>
    <x v="6"/>
    <x v="0"/>
    <s v="C3539"/>
    <x v="0"/>
    <x v="17"/>
    <n v="4"/>
    <n v="34377.81"/>
    <s v="Ahmedabad"/>
    <x v="4"/>
    <n v="137511.24"/>
    <x v="3"/>
    <n v="11000.8992"/>
    <x v="644"/>
    <n v="20626.685999999998"/>
    <n v="82506.743999999992"/>
    <x v="644"/>
    <n v="0.34782608695652178"/>
  </r>
  <r>
    <n v="100645"/>
    <d v="2023-10-30T00:00:00"/>
    <x v="0"/>
    <x v="1"/>
    <s v="C7210"/>
    <x v="3"/>
    <x v="11"/>
    <n v="1"/>
    <n v="106.03"/>
    <s v="Indore"/>
    <x v="1"/>
    <n v="106.03"/>
    <x v="0"/>
    <n v="2.1206"/>
    <x v="645"/>
    <n v="63.617999999999995"/>
    <n v="63.617999999999995"/>
    <x v="645"/>
    <n v="0.38775510204081642"/>
  </r>
  <r>
    <n v="100646"/>
    <d v="2023-07-09T00:00:00"/>
    <x v="7"/>
    <x v="1"/>
    <s v="C2037"/>
    <x v="4"/>
    <x v="7"/>
    <n v="3"/>
    <n v="10789.08"/>
    <s v="Surat"/>
    <x v="4"/>
    <n v="32367.239999999998"/>
    <x v="2"/>
    <n v="1942.0343999999998"/>
    <x v="646"/>
    <n v="6473.4479999999994"/>
    <n v="19420.343999999997"/>
    <x v="646"/>
    <n v="0.36170212765957449"/>
  </r>
  <r>
    <n v="100647"/>
    <d v="2024-07-05T00:00:00"/>
    <x v="7"/>
    <x v="0"/>
    <s v="C5638"/>
    <x v="3"/>
    <x v="14"/>
    <n v="1"/>
    <n v="2070.9299999999998"/>
    <s v="Hyderabad"/>
    <x v="10"/>
    <n v="2070.9299999999998"/>
    <x v="0"/>
    <n v="41.418599999999998"/>
    <x v="647"/>
    <n v="1242.5579999999998"/>
    <n v="1242.5579999999998"/>
    <x v="647"/>
    <n v="0.38775510204081642"/>
  </r>
  <r>
    <n v="100648"/>
    <d v="2024-02-24T00:00:00"/>
    <x v="10"/>
    <x v="0"/>
    <s v="C3126"/>
    <x v="2"/>
    <x v="16"/>
    <n v="1"/>
    <n v="8618.1299999999992"/>
    <s v="Bengaluru"/>
    <x v="7"/>
    <n v="8618.1299999999992"/>
    <x v="0"/>
    <n v="172.36259999999999"/>
    <x v="648"/>
    <n v="5170.8779999999997"/>
    <n v="5170.8779999999997"/>
    <x v="648"/>
    <n v="0.38775510204081626"/>
  </r>
  <r>
    <n v="100649"/>
    <d v="2023-02-02T00:00:00"/>
    <x v="10"/>
    <x v="1"/>
    <s v="C7366"/>
    <x v="0"/>
    <x v="13"/>
    <n v="1"/>
    <n v="3835.94"/>
    <s v="Surat"/>
    <x v="4"/>
    <n v="3835.94"/>
    <x v="0"/>
    <n v="76.718800000000002"/>
    <x v="649"/>
    <n v="2301.5639999999999"/>
    <n v="2301.5639999999999"/>
    <x v="649"/>
    <n v="0.38775510204081637"/>
  </r>
  <r>
    <n v="100650"/>
    <d v="2024-05-16T00:00:00"/>
    <x v="8"/>
    <x v="0"/>
    <s v="C2161"/>
    <x v="1"/>
    <x v="9"/>
    <n v="1"/>
    <n v="2019.72"/>
    <s v="Mumbai"/>
    <x v="2"/>
    <n v="2019.72"/>
    <x v="0"/>
    <n v="40.394400000000005"/>
    <x v="650"/>
    <n v="1211.8319999999999"/>
    <n v="1211.8319999999999"/>
    <x v="650"/>
    <n v="0.38775510204081642"/>
  </r>
  <r>
    <n v="100651"/>
    <d v="2023-08-02T00:00:00"/>
    <x v="1"/>
    <x v="1"/>
    <s v="C7814"/>
    <x v="2"/>
    <x v="16"/>
    <n v="1"/>
    <n v="9286.75"/>
    <s v="Kochi"/>
    <x v="5"/>
    <n v="9286.75"/>
    <x v="0"/>
    <n v="185.73500000000001"/>
    <x v="651"/>
    <n v="5572.05"/>
    <n v="5572.05"/>
    <x v="651"/>
    <n v="0.38775510204081626"/>
  </r>
  <r>
    <n v="100652"/>
    <d v="2024-01-13T00:00:00"/>
    <x v="3"/>
    <x v="0"/>
    <s v="C2153"/>
    <x v="3"/>
    <x v="6"/>
    <n v="3"/>
    <n v="979.18"/>
    <s v="Kochi"/>
    <x v="5"/>
    <n v="2937.54"/>
    <x v="2"/>
    <n v="176.25239999999999"/>
    <x v="652"/>
    <n v="587.50799999999992"/>
    <n v="1762.5239999999999"/>
    <x v="652"/>
    <n v="0.36170212765957455"/>
  </r>
  <r>
    <n v="100653"/>
    <d v="2023-11-08T00:00:00"/>
    <x v="5"/>
    <x v="1"/>
    <s v="C9710"/>
    <x v="0"/>
    <x v="4"/>
    <n v="5"/>
    <n v="8703.4"/>
    <s v="Pune"/>
    <x v="2"/>
    <n v="43517"/>
    <x v="3"/>
    <n v="3481.36"/>
    <x v="653"/>
    <n v="5222.04"/>
    <n v="26110.2"/>
    <x v="653"/>
    <n v="0.34782608695652173"/>
  </r>
  <r>
    <n v="100654"/>
    <d v="2023-07-14T00:00:00"/>
    <x v="7"/>
    <x v="1"/>
    <s v="C7802"/>
    <x v="0"/>
    <x v="4"/>
    <n v="1"/>
    <n v="67567.850000000006"/>
    <s v="Indore"/>
    <x v="1"/>
    <n v="67567.850000000006"/>
    <x v="0"/>
    <n v="1351.3570000000002"/>
    <x v="654"/>
    <n v="40540.71"/>
    <n v="40540.71"/>
    <x v="654"/>
    <n v="0.38775510204081637"/>
  </r>
  <r>
    <n v="100655"/>
    <d v="2023-04-19T00:00:00"/>
    <x v="6"/>
    <x v="1"/>
    <s v="C2705"/>
    <x v="3"/>
    <x v="11"/>
    <n v="1"/>
    <n v="1981.6"/>
    <s v="Bengaluru"/>
    <x v="7"/>
    <n v="1981.6"/>
    <x v="0"/>
    <n v="39.631999999999998"/>
    <x v="655"/>
    <n v="1188.9599999999998"/>
    <n v="1188.9599999999998"/>
    <x v="655"/>
    <n v="0.38775510204081637"/>
  </r>
  <r>
    <n v="100656"/>
    <d v="2023-07-04T00:00:00"/>
    <x v="7"/>
    <x v="1"/>
    <s v="C8258"/>
    <x v="1"/>
    <x v="9"/>
    <n v="1"/>
    <n v="1101.54"/>
    <s v="Nagpur"/>
    <x v="2"/>
    <n v="1101.54"/>
    <x v="0"/>
    <n v="22.030799999999999"/>
    <x v="656"/>
    <n v="660.92399999999998"/>
    <n v="660.92399999999998"/>
    <x v="656"/>
    <n v="0.38775510204081631"/>
  </r>
  <r>
    <n v="100657"/>
    <d v="2023-12-27T00:00:00"/>
    <x v="11"/>
    <x v="1"/>
    <s v="C8054"/>
    <x v="4"/>
    <x v="7"/>
    <n v="5"/>
    <n v="4876.25"/>
    <s v="Kochi"/>
    <x v="5"/>
    <n v="24381.25"/>
    <x v="3"/>
    <n v="1950.5"/>
    <x v="657"/>
    <n v="2925.75"/>
    <n v="14628.75"/>
    <x v="657"/>
    <n v="0.34782608695652173"/>
  </r>
  <r>
    <n v="100658"/>
    <d v="2023-11-28T00:00:00"/>
    <x v="5"/>
    <x v="1"/>
    <s v="C5162"/>
    <x v="2"/>
    <x v="22"/>
    <n v="1"/>
    <n v="5900.03"/>
    <s v="Hyderabad"/>
    <x v="10"/>
    <n v="5900.03"/>
    <x v="0"/>
    <n v="118.00059999999999"/>
    <x v="658"/>
    <n v="3540.0179999999996"/>
    <n v="3540.0179999999996"/>
    <x v="658"/>
    <n v="0.38775510204081637"/>
  </r>
  <r>
    <n v="100659"/>
    <d v="2024-04-08T00:00:00"/>
    <x v="6"/>
    <x v="0"/>
    <s v="C1267"/>
    <x v="1"/>
    <x v="23"/>
    <n v="1"/>
    <n v="341.76"/>
    <s v="Jaipur"/>
    <x v="6"/>
    <n v="341.76"/>
    <x v="0"/>
    <n v="6.8352000000000004"/>
    <x v="659"/>
    <n v="205.05599999999998"/>
    <n v="205.05599999999998"/>
    <x v="659"/>
    <n v="0.38775510204081637"/>
  </r>
  <r>
    <n v="100660"/>
    <d v="2023-05-19T00:00:00"/>
    <x v="8"/>
    <x v="1"/>
    <s v="C6159"/>
    <x v="4"/>
    <x v="19"/>
    <n v="1"/>
    <n v="13506.01"/>
    <s v="Mumbai"/>
    <x v="2"/>
    <n v="13506.01"/>
    <x v="0"/>
    <n v="270.12020000000001"/>
    <x v="660"/>
    <n v="8103.6059999999998"/>
    <n v="8103.6059999999998"/>
    <x v="660"/>
    <n v="0.38775510204081637"/>
  </r>
  <r>
    <n v="100661"/>
    <d v="2024-12-07T00:00:00"/>
    <x v="11"/>
    <x v="0"/>
    <s v="C2544"/>
    <x v="3"/>
    <x v="11"/>
    <n v="1"/>
    <n v="2374.5500000000002"/>
    <s v="Mumbai"/>
    <x v="2"/>
    <n v="2374.5500000000002"/>
    <x v="0"/>
    <n v="47.491000000000007"/>
    <x v="661"/>
    <n v="1424.73"/>
    <n v="1424.73"/>
    <x v="661"/>
    <n v="0.38775510204081637"/>
  </r>
  <r>
    <n v="100662"/>
    <d v="2024-04-16T00:00:00"/>
    <x v="6"/>
    <x v="0"/>
    <s v="C5198"/>
    <x v="1"/>
    <x v="8"/>
    <n v="1"/>
    <n v="4133.82"/>
    <s v="Bhopal"/>
    <x v="1"/>
    <n v="4133.82"/>
    <x v="0"/>
    <n v="82.676400000000001"/>
    <x v="662"/>
    <n v="2480.2919999999999"/>
    <n v="2480.2919999999999"/>
    <x v="662"/>
    <n v="0.38775510204081631"/>
  </r>
  <r>
    <n v="100663"/>
    <d v="2023-11-04T00:00:00"/>
    <x v="5"/>
    <x v="1"/>
    <s v="C6319"/>
    <x v="0"/>
    <x v="13"/>
    <n v="1"/>
    <n v="14314.99"/>
    <s v="Bhopal"/>
    <x v="1"/>
    <n v="14314.99"/>
    <x v="0"/>
    <n v="286.2998"/>
    <x v="663"/>
    <n v="8588.9939999999988"/>
    <n v="8588.9939999999988"/>
    <x v="663"/>
    <n v="0.38775510204081637"/>
  </r>
  <r>
    <n v="100664"/>
    <d v="2024-05-09T00:00:00"/>
    <x v="8"/>
    <x v="0"/>
    <s v="C1612"/>
    <x v="0"/>
    <x v="17"/>
    <n v="3"/>
    <n v="8375.24"/>
    <s v="Indore"/>
    <x v="1"/>
    <n v="25125.72"/>
    <x v="2"/>
    <n v="1507.5432000000001"/>
    <x v="664"/>
    <n v="5025.1439999999993"/>
    <n v="15075.431999999997"/>
    <x v="664"/>
    <n v="0.3617021276595746"/>
  </r>
  <r>
    <n v="100665"/>
    <d v="2024-08-13T00:00:00"/>
    <x v="1"/>
    <x v="0"/>
    <s v="C8115"/>
    <x v="1"/>
    <x v="1"/>
    <n v="4"/>
    <n v="2009.62"/>
    <s v="Pune"/>
    <x v="2"/>
    <n v="8038.48"/>
    <x v="3"/>
    <n v="643.07839999999999"/>
    <x v="665"/>
    <n v="1205.7719999999999"/>
    <n v="4823.0879999999997"/>
    <x v="665"/>
    <n v="0.34782608695652173"/>
  </r>
  <r>
    <n v="100666"/>
    <d v="2023-05-04T00:00:00"/>
    <x v="8"/>
    <x v="1"/>
    <s v="C7266"/>
    <x v="4"/>
    <x v="20"/>
    <n v="2"/>
    <n v="14430.6"/>
    <s v="Mumbai"/>
    <x v="2"/>
    <n v="28861.200000000001"/>
    <x v="1"/>
    <n v="1154.4480000000001"/>
    <x v="666"/>
    <n v="8658.36"/>
    <n v="17316.72"/>
    <x v="666"/>
    <n v="0.37499999999999994"/>
  </r>
  <r>
    <n v="100667"/>
    <d v="2023-11-09T00:00:00"/>
    <x v="5"/>
    <x v="1"/>
    <s v="C4617"/>
    <x v="1"/>
    <x v="5"/>
    <n v="1"/>
    <n v="917.64"/>
    <s v="Bengaluru"/>
    <x v="7"/>
    <n v="917.64"/>
    <x v="0"/>
    <n v="18.352799999999998"/>
    <x v="667"/>
    <n v="550.58399999999995"/>
    <n v="550.58399999999995"/>
    <x v="667"/>
    <n v="0.38775510204081637"/>
  </r>
  <r>
    <n v="100668"/>
    <d v="2023-02-21T00:00:00"/>
    <x v="10"/>
    <x v="1"/>
    <s v="C2475"/>
    <x v="2"/>
    <x v="2"/>
    <n v="5"/>
    <n v="11622.35"/>
    <s v="Chennai"/>
    <x v="8"/>
    <n v="58111.75"/>
    <x v="3"/>
    <n v="4648.9400000000005"/>
    <x v="668"/>
    <n v="6973.41"/>
    <n v="34867.050000000003"/>
    <x v="668"/>
    <n v="0.34782608695652167"/>
  </r>
  <r>
    <n v="100669"/>
    <d v="2024-03-18T00:00:00"/>
    <x v="4"/>
    <x v="0"/>
    <s v="C1807"/>
    <x v="0"/>
    <x v="13"/>
    <n v="1"/>
    <n v="24349.85"/>
    <s v="Jaipur"/>
    <x v="6"/>
    <n v="24349.85"/>
    <x v="0"/>
    <n v="486.99699999999996"/>
    <x v="669"/>
    <n v="14609.909999999998"/>
    <n v="14609.909999999998"/>
    <x v="669"/>
    <n v="0.38775510204081637"/>
  </r>
  <r>
    <n v="100670"/>
    <d v="2024-02-13T00:00:00"/>
    <x v="10"/>
    <x v="0"/>
    <s v="C3209"/>
    <x v="0"/>
    <x v="13"/>
    <n v="1"/>
    <n v="48462.879999999997"/>
    <s v="Ahmedabad"/>
    <x v="4"/>
    <n v="48462.879999999997"/>
    <x v="0"/>
    <n v="969.25759999999991"/>
    <x v="670"/>
    <n v="29077.727999999999"/>
    <n v="29077.727999999999"/>
    <x v="670"/>
    <n v="0.38775510204081637"/>
  </r>
  <r>
    <n v="100671"/>
    <d v="2024-07-26T00:00:00"/>
    <x v="7"/>
    <x v="0"/>
    <s v="C9589"/>
    <x v="0"/>
    <x v="13"/>
    <n v="2"/>
    <n v="15452.45"/>
    <s v="Chennai"/>
    <x v="8"/>
    <n v="30904.9"/>
    <x v="1"/>
    <n v="1236.1960000000001"/>
    <x v="671"/>
    <n v="9271.4699999999993"/>
    <n v="18542.939999999999"/>
    <x v="671"/>
    <n v="0.37500000000000006"/>
  </r>
  <r>
    <n v="100672"/>
    <d v="2023-09-06T00:00:00"/>
    <x v="9"/>
    <x v="1"/>
    <s v="C7776"/>
    <x v="0"/>
    <x v="13"/>
    <n v="1"/>
    <n v="56824.75"/>
    <s v="Pune"/>
    <x v="2"/>
    <n v="56824.75"/>
    <x v="0"/>
    <n v="1136.4950000000001"/>
    <x v="672"/>
    <n v="34094.85"/>
    <n v="34094.85"/>
    <x v="672"/>
    <n v="0.38775510204081631"/>
  </r>
  <r>
    <n v="100673"/>
    <d v="2024-01-10T00:00:00"/>
    <x v="3"/>
    <x v="0"/>
    <s v="C3773"/>
    <x v="1"/>
    <x v="5"/>
    <n v="1"/>
    <n v="3615.59"/>
    <s v="Hyderabad"/>
    <x v="10"/>
    <n v="3615.59"/>
    <x v="0"/>
    <n v="72.311800000000005"/>
    <x v="673"/>
    <n v="2169.3539999999998"/>
    <n v="2169.3539999999998"/>
    <x v="673"/>
    <n v="0.38775510204081642"/>
  </r>
  <r>
    <n v="100674"/>
    <d v="2024-09-23T00:00:00"/>
    <x v="9"/>
    <x v="0"/>
    <s v="C4825"/>
    <x v="3"/>
    <x v="24"/>
    <n v="2"/>
    <n v="2048.02"/>
    <s v="Chennai"/>
    <x v="8"/>
    <n v="4096.04"/>
    <x v="1"/>
    <n v="163.8416"/>
    <x v="674"/>
    <n v="1228.8119999999999"/>
    <n v="2457.6239999999998"/>
    <x v="674"/>
    <n v="0.375"/>
  </r>
  <r>
    <n v="100675"/>
    <d v="2024-12-02T00:00:00"/>
    <x v="11"/>
    <x v="0"/>
    <s v="C3419"/>
    <x v="1"/>
    <x v="1"/>
    <n v="1"/>
    <n v="522.84"/>
    <s v="Kochi"/>
    <x v="5"/>
    <n v="522.84"/>
    <x v="0"/>
    <n v="10.456800000000001"/>
    <x v="675"/>
    <n v="313.70400000000001"/>
    <n v="313.70400000000001"/>
    <x v="675"/>
    <n v="0.38775510204081631"/>
  </r>
  <r>
    <n v="100676"/>
    <d v="2023-10-22T00:00:00"/>
    <x v="0"/>
    <x v="1"/>
    <s v="C9814"/>
    <x v="0"/>
    <x v="15"/>
    <n v="1"/>
    <n v="32072.95"/>
    <s v="Chennai"/>
    <x v="8"/>
    <n v="32072.95"/>
    <x v="0"/>
    <n v="641.45900000000006"/>
    <x v="676"/>
    <n v="19243.77"/>
    <n v="19243.77"/>
    <x v="676"/>
    <n v="0.38775510204081637"/>
  </r>
  <r>
    <n v="100677"/>
    <d v="2023-07-28T00:00:00"/>
    <x v="7"/>
    <x v="1"/>
    <s v="C1301"/>
    <x v="1"/>
    <x v="5"/>
    <n v="1"/>
    <n v="3660.67"/>
    <s v="Pune"/>
    <x v="2"/>
    <n v="3660.67"/>
    <x v="0"/>
    <n v="73.213400000000007"/>
    <x v="677"/>
    <n v="2196.402"/>
    <n v="2196.402"/>
    <x v="677"/>
    <n v="0.38775510204081631"/>
  </r>
  <r>
    <n v="100678"/>
    <d v="2024-08-19T00:00:00"/>
    <x v="1"/>
    <x v="0"/>
    <s v="C5444"/>
    <x v="4"/>
    <x v="7"/>
    <n v="1"/>
    <n v="2621.1"/>
    <s v="Mumbai"/>
    <x v="2"/>
    <n v="2621.1"/>
    <x v="0"/>
    <n v="52.421999999999997"/>
    <x v="678"/>
    <n v="1572.6599999999999"/>
    <n v="1572.6599999999999"/>
    <x v="678"/>
    <n v="0.38775510204081637"/>
  </r>
  <r>
    <n v="100679"/>
    <d v="2024-04-21T00:00:00"/>
    <x v="6"/>
    <x v="0"/>
    <s v="C6901"/>
    <x v="2"/>
    <x v="16"/>
    <n v="1"/>
    <n v="10495.74"/>
    <s v="Kochi"/>
    <x v="5"/>
    <n v="10495.74"/>
    <x v="0"/>
    <n v="209.91480000000001"/>
    <x v="679"/>
    <n v="6297.4439999999995"/>
    <n v="6297.4439999999995"/>
    <x v="679"/>
    <n v="0.38775510204081631"/>
  </r>
  <r>
    <n v="100680"/>
    <d v="2023-04-21T00:00:00"/>
    <x v="6"/>
    <x v="1"/>
    <s v="C2631"/>
    <x v="0"/>
    <x v="13"/>
    <n v="1"/>
    <n v="31521.24"/>
    <s v="Nagpur"/>
    <x v="2"/>
    <n v="31521.24"/>
    <x v="0"/>
    <n v="630.4248"/>
    <x v="680"/>
    <n v="18912.743999999999"/>
    <n v="18912.743999999999"/>
    <x v="680"/>
    <n v="0.38775510204081637"/>
  </r>
  <r>
    <n v="100681"/>
    <d v="2023-11-20T00:00:00"/>
    <x v="5"/>
    <x v="1"/>
    <s v="C8503"/>
    <x v="1"/>
    <x v="9"/>
    <n v="1"/>
    <n v="1094.01"/>
    <s v="Jaipur"/>
    <x v="6"/>
    <n v="1094.01"/>
    <x v="0"/>
    <n v="21.880199999999999"/>
    <x v="681"/>
    <n v="656.40599999999995"/>
    <n v="656.40599999999995"/>
    <x v="681"/>
    <n v="0.38775510204081631"/>
  </r>
  <r>
    <n v="100682"/>
    <d v="2024-12-30T00:00:00"/>
    <x v="11"/>
    <x v="0"/>
    <s v="C3572"/>
    <x v="0"/>
    <x v="4"/>
    <n v="4"/>
    <n v="22319.93"/>
    <s v="Mumbai"/>
    <x v="2"/>
    <n v="89279.72"/>
    <x v="3"/>
    <n v="7142.3775999999998"/>
    <x v="682"/>
    <n v="13391.958000000001"/>
    <n v="53567.832000000002"/>
    <x v="682"/>
    <n v="0.34782608695652167"/>
  </r>
  <r>
    <n v="100683"/>
    <d v="2023-12-22T00:00:00"/>
    <x v="11"/>
    <x v="1"/>
    <s v="C9212"/>
    <x v="2"/>
    <x v="3"/>
    <n v="2"/>
    <n v="4312.28"/>
    <s v="Kolkata"/>
    <x v="9"/>
    <n v="8624.56"/>
    <x v="1"/>
    <n v="344.98239999999998"/>
    <x v="683"/>
    <n v="2587.3679999999999"/>
    <n v="5174.7359999999999"/>
    <x v="683"/>
    <n v="0.37499999999999994"/>
  </r>
  <r>
    <n v="100684"/>
    <d v="2023-03-05T00:00:00"/>
    <x v="4"/>
    <x v="1"/>
    <s v="C5590"/>
    <x v="2"/>
    <x v="2"/>
    <n v="3"/>
    <n v="10544.34"/>
    <s v="Chennai"/>
    <x v="8"/>
    <n v="31633.02"/>
    <x v="2"/>
    <n v="1897.9811999999999"/>
    <x v="684"/>
    <n v="6326.6040000000003"/>
    <n v="18979.812000000002"/>
    <x v="684"/>
    <n v="0.36170212765957444"/>
  </r>
  <r>
    <n v="100685"/>
    <d v="2023-06-05T00:00:00"/>
    <x v="2"/>
    <x v="1"/>
    <s v="C4726"/>
    <x v="1"/>
    <x v="23"/>
    <n v="2"/>
    <n v="598.5"/>
    <s v="Pune"/>
    <x v="2"/>
    <n v="1197"/>
    <x v="1"/>
    <n v="47.88"/>
    <x v="685"/>
    <n v="359.09999999999997"/>
    <n v="718.19999999999993"/>
    <x v="685"/>
    <n v="0.375"/>
  </r>
  <r>
    <n v="100686"/>
    <d v="2023-09-04T00:00:00"/>
    <x v="9"/>
    <x v="1"/>
    <s v="C9883"/>
    <x v="2"/>
    <x v="2"/>
    <n v="5"/>
    <n v="12971.9"/>
    <s v="Bengaluru"/>
    <x v="7"/>
    <n v="64859.5"/>
    <x v="3"/>
    <n v="5188.76"/>
    <x v="686"/>
    <n v="7783.1399999999994"/>
    <n v="38915.699999999997"/>
    <x v="686"/>
    <n v="0.34782608695652178"/>
  </r>
  <r>
    <n v="100687"/>
    <d v="2023-07-31T00:00:00"/>
    <x v="7"/>
    <x v="1"/>
    <s v="C6062"/>
    <x v="2"/>
    <x v="22"/>
    <n v="1"/>
    <n v="13372.44"/>
    <s v="Indore"/>
    <x v="1"/>
    <n v="13372.44"/>
    <x v="0"/>
    <n v="267.44880000000001"/>
    <x v="687"/>
    <n v="8023.4639999999999"/>
    <n v="8023.4639999999999"/>
    <x v="687"/>
    <n v="0.38775510204081637"/>
  </r>
  <r>
    <n v="100688"/>
    <d v="2024-12-23T00:00:00"/>
    <x v="11"/>
    <x v="0"/>
    <s v="C3589"/>
    <x v="4"/>
    <x v="20"/>
    <n v="1"/>
    <n v="14768.1"/>
    <s v="Hyderabad"/>
    <x v="10"/>
    <n v="14768.1"/>
    <x v="0"/>
    <n v="295.36200000000002"/>
    <x v="688"/>
    <n v="8860.86"/>
    <n v="8860.86"/>
    <x v="688"/>
    <n v="0.38775510204081631"/>
  </r>
  <r>
    <n v="100689"/>
    <d v="2023-03-11T00:00:00"/>
    <x v="4"/>
    <x v="1"/>
    <s v="C1483"/>
    <x v="2"/>
    <x v="16"/>
    <n v="1"/>
    <n v="11295.8"/>
    <s v="Bhopal"/>
    <x v="1"/>
    <n v="11295.8"/>
    <x v="0"/>
    <n v="225.916"/>
    <x v="689"/>
    <n v="6777.48"/>
    <n v="6777.48"/>
    <x v="689"/>
    <n v="0.38775510204081637"/>
  </r>
  <r>
    <n v="100690"/>
    <d v="2023-11-23T00:00:00"/>
    <x v="5"/>
    <x v="1"/>
    <s v="C5485"/>
    <x v="4"/>
    <x v="18"/>
    <n v="5"/>
    <n v="5108.82"/>
    <s v="Bengaluru"/>
    <x v="7"/>
    <n v="25544.1"/>
    <x v="3"/>
    <n v="2043.528"/>
    <x v="690"/>
    <n v="3065.2919999999999"/>
    <n v="15326.46"/>
    <x v="690"/>
    <n v="0.34782608695652178"/>
  </r>
  <r>
    <n v="100691"/>
    <d v="2023-07-12T00:00:00"/>
    <x v="7"/>
    <x v="1"/>
    <s v="C4783"/>
    <x v="0"/>
    <x v="4"/>
    <n v="1"/>
    <n v="71460.08"/>
    <s v="Lucknow"/>
    <x v="3"/>
    <n v="71460.08"/>
    <x v="0"/>
    <n v="1429.2016000000001"/>
    <x v="691"/>
    <n v="42876.048000000003"/>
    <n v="42876.048000000003"/>
    <x v="691"/>
    <n v="0.38775510204081631"/>
  </r>
  <r>
    <n v="100692"/>
    <d v="2023-08-26T00:00:00"/>
    <x v="1"/>
    <x v="1"/>
    <s v="C9230"/>
    <x v="0"/>
    <x v="15"/>
    <n v="1"/>
    <n v="48296.28"/>
    <s v="Kochi"/>
    <x v="5"/>
    <n v="48296.28"/>
    <x v="0"/>
    <n v="965.92560000000003"/>
    <x v="692"/>
    <n v="28977.768"/>
    <n v="28977.768"/>
    <x v="692"/>
    <n v="0.38775510204081626"/>
  </r>
  <r>
    <n v="100693"/>
    <d v="2024-09-11T00:00:00"/>
    <x v="9"/>
    <x v="0"/>
    <s v="C3683"/>
    <x v="1"/>
    <x v="5"/>
    <n v="1"/>
    <n v="2042.66"/>
    <s v="Chennai"/>
    <x v="8"/>
    <n v="2042.66"/>
    <x v="0"/>
    <n v="40.853200000000001"/>
    <x v="693"/>
    <n v="1225.596"/>
    <n v="1225.596"/>
    <x v="693"/>
    <n v="0.38775510204081637"/>
  </r>
  <r>
    <n v="100694"/>
    <d v="2023-08-20T00:00:00"/>
    <x v="1"/>
    <x v="1"/>
    <s v="C4323"/>
    <x v="0"/>
    <x v="15"/>
    <n v="4"/>
    <n v="61046.15"/>
    <s v="Bhopal"/>
    <x v="1"/>
    <n v="244184.6"/>
    <x v="3"/>
    <n v="19534.768"/>
    <x v="694"/>
    <n v="36627.69"/>
    <n v="146510.76"/>
    <x v="694"/>
    <n v="0.34782608695652167"/>
  </r>
  <r>
    <n v="100695"/>
    <d v="2023-07-29T00:00:00"/>
    <x v="7"/>
    <x v="1"/>
    <s v="C8496"/>
    <x v="0"/>
    <x v="13"/>
    <n v="3"/>
    <n v="33219.279999999999"/>
    <s v="Nagpur"/>
    <x v="2"/>
    <n v="99657.84"/>
    <x v="2"/>
    <n v="5979.4703999999992"/>
    <x v="695"/>
    <n v="19931.567999999999"/>
    <n v="59794.703999999998"/>
    <x v="695"/>
    <n v="0.36170212765957444"/>
  </r>
  <r>
    <n v="100696"/>
    <d v="2023-09-10T00:00:00"/>
    <x v="9"/>
    <x v="1"/>
    <s v="C7457"/>
    <x v="1"/>
    <x v="1"/>
    <n v="2"/>
    <n v="4430.3100000000004"/>
    <s v="Lucknow"/>
    <x v="3"/>
    <n v="8860.6200000000008"/>
    <x v="1"/>
    <n v="354.42480000000006"/>
    <x v="696"/>
    <n v="2658.1860000000001"/>
    <n v="5316.3720000000003"/>
    <x v="696"/>
    <n v="0.375"/>
  </r>
  <r>
    <n v="100697"/>
    <d v="2024-08-08T00:00:00"/>
    <x v="1"/>
    <x v="0"/>
    <s v="C2791"/>
    <x v="2"/>
    <x v="22"/>
    <n v="2"/>
    <n v="9175.07"/>
    <s v="Ahmedabad"/>
    <x v="4"/>
    <n v="18350.14"/>
    <x v="1"/>
    <n v="734.00559999999996"/>
    <x v="697"/>
    <n v="5505.0419999999995"/>
    <n v="11010.083999999999"/>
    <x v="697"/>
    <n v="0.375"/>
  </r>
  <r>
    <n v="100698"/>
    <d v="2024-04-12T00:00:00"/>
    <x v="6"/>
    <x v="0"/>
    <s v="C1643"/>
    <x v="3"/>
    <x v="6"/>
    <n v="3"/>
    <n v="1069.32"/>
    <s v="Jaipur"/>
    <x v="6"/>
    <n v="3207.96"/>
    <x v="2"/>
    <n v="192.4776"/>
    <x v="698"/>
    <n v="641.59199999999998"/>
    <n v="1924.7759999999998"/>
    <x v="698"/>
    <n v="0.36170212765957449"/>
  </r>
  <r>
    <n v="100699"/>
    <d v="2024-02-01T00:00:00"/>
    <x v="10"/>
    <x v="0"/>
    <s v="C5684"/>
    <x v="1"/>
    <x v="1"/>
    <n v="1"/>
    <n v="2575.12"/>
    <s v="Ahmedabad"/>
    <x v="4"/>
    <n v="2575.12"/>
    <x v="0"/>
    <n v="51.502400000000002"/>
    <x v="699"/>
    <n v="1545.0719999999999"/>
    <n v="1545.0719999999999"/>
    <x v="699"/>
    <n v="0.38775510204081637"/>
  </r>
  <r>
    <n v="100700"/>
    <d v="2023-06-20T00:00:00"/>
    <x v="2"/>
    <x v="1"/>
    <s v="C8595"/>
    <x v="1"/>
    <x v="9"/>
    <n v="4"/>
    <n v="3935.93"/>
    <s v="Kochi"/>
    <x v="5"/>
    <n v="15743.72"/>
    <x v="3"/>
    <n v="1259.4975999999999"/>
    <x v="700"/>
    <n v="2361.558"/>
    <n v="9446.232"/>
    <x v="700"/>
    <n v="0.34782608695652167"/>
  </r>
  <r>
    <n v="100701"/>
    <d v="2024-10-23T00:00:00"/>
    <x v="0"/>
    <x v="0"/>
    <s v="C9952"/>
    <x v="1"/>
    <x v="9"/>
    <n v="1"/>
    <n v="4454.03"/>
    <s v="Bengaluru"/>
    <x v="7"/>
    <n v="4454.03"/>
    <x v="0"/>
    <n v="89.08059999999999"/>
    <x v="701"/>
    <n v="2672.4179999999997"/>
    <n v="2672.4179999999997"/>
    <x v="701"/>
    <n v="0.38775510204081631"/>
  </r>
  <r>
    <n v="100702"/>
    <d v="2024-02-07T00:00:00"/>
    <x v="10"/>
    <x v="0"/>
    <s v="C4308"/>
    <x v="1"/>
    <x v="23"/>
    <n v="1"/>
    <n v="2659.46"/>
    <s v="Nagpur"/>
    <x v="2"/>
    <n v="2659.46"/>
    <x v="0"/>
    <n v="53.1892"/>
    <x v="702"/>
    <n v="1595.6759999999999"/>
    <n v="1595.6759999999999"/>
    <x v="702"/>
    <n v="0.38775510204081642"/>
  </r>
  <r>
    <n v="100703"/>
    <d v="2024-04-10T00:00:00"/>
    <x v="6"/>
    <x v="0"/>
    <s v="C3024"/>
    <x v="0"/>
    <x v="0"/>
    <n v="2"/>
    <n v="69301.2"/>
    <s v="Delhi"/>
    <x v="0"/>
    <n v="138602.4"/>
    <x v="1"/>
    <n v="5544.0959999999995"/>
    <x v="703"/>
    <n v="41580.719999999994"/>
    <n v="83161.439999999988"/>
    <x v="703"/>
    <n v="0.37500000000000011"/>
  </r>
  <r>
    <n v="100704"/>
    <d v="2023-04-27T00:00:00"/>
    <x v="6"/>
    <x v="1"/>
    <s v="C9383"/>
    <x v="2"/>
    <x v="3"/>
    <n v="1"/>
    <n v="11423.99"/>
    <s v="Lucknow"/>
    <x v="3"/>
    <n v="11423.99"/>
    <x v="0"/>
    <n v="228.47980000000001"/>
    <x v="704"/>
    <n v="6854.3939999999993"/>
    <n v="6854.3939999999993"/>
    <x v="704"/>
    <n v="0.38775510204081642"/>
  </r>
  <r>
    <n v="100705"/>
    <d v="2023-06-13T00:00:00"/>
    <x v="2"/>
    <x v="1"/>
    <s v="C3459"/>
    <x v="1"/>
    <x v="23"/>
    <n v="1"/>
    <n v="968.86"/>
    <s v="Bengaluru"/>
    <x v="7"/>
    <n v="968.86"/>
    <x v="0"/>
    <n v="19.377200000000002"/>
    <x v="705"/>
    <n v="581.31600000000003"/>
    <n v="581.31600000000003"/>
    <x v="705"/>
    <n v="0.38775510204081631"/>
  </r>
  <r>
    <n v="100706"/>
    <d v="2023-05-29T00:00:00"/>
    <x v="8"/>
    <x v="1"/>
    <s v="C8311"/>
    <x v="0"/>
    <x v="15"/>
    <n v="1"/>
    <n v="24531.53"/>
    <s v="Kolkata"/>
    <x v="9"/>
    <n v="24531.53"/>
    <x v="0"/>
    <n v="490.63059999999996"/>
    <x v="706"/>
    <n v="14718.918"/>
    <n v="14718.918"/>
    <x v="706"/>
    <n v="0.38775510204081631"/>
  </r>
  <r>
    <n v="100707"/>
    <d v="2024-10-03T00:00:00"/>
    <x v="0"/>
    <x v="0"/>
    <s v="C1200"/>
    <x v="0"/>
    <x v="4"/>
    <n v="5"/>
    <n v="1880.7"/>
    <s v="Ahmedabad"/>
    <x v="4"/>
    <n v="9403.5"/>
    <x v="3"/>
    <n v="752.28"/>
    <x v="707"/>
    <n v="1128.42"/>
    <n v="5642.1"/>
    <x v="707"/>
    <n v="0.34782608695652167"/>
  </r>
  <r>
    <n v="100708"/>
    <d v="2024-05-24T00:00:00"/>
    <x v="8"/>
    <x v="0"/>
    <s v="C4553"/>
    <x v="4"/>
    <x v="7"/>
    <n v="3"/>
    <n v="9218.26"/>
    <s v="Lucknow"/>
    <x v="3"/>
    <n v="27654.78"/>
    <x v="2"/>
    <n v="1659.2867999999999"/>
    <x v="708"/>
    <n v="5530.9560000000001"/>
    <n v="16592.868000000002"/>
    <x v="708"/>
    <n v="0.36170212765957432"/>
  </r>
  <r>
    <n v="100709"/>
    <d v="2024-11-06T00:00:00"/>
    <x v="5"/>
    <x v="0"/>
    <s v="C9967"/>
    <x v="1"/>
    <x v="23"/>
    <n v="1"/>
    <n v="2628.2"/>
    <s v="Kolkata"/>
    <x v="9"/>
    <n v="2628.2"/>
    <x v="0"/>
    <n v="52.564"/>
    <x v="709"/>
    <n v="1576.9199999999998"/>
    <n v="1576.9199999999998"/>
    <x v="709"/>
    <n v="0.38775510204081637"/>
  </r>
  <r>
    <n v="100710"/>
    <d v="2024-09-26T00:00:00"/>
    <x v="9"/>
    <x v="0"/>
    <s v="C1601"/>
    <x v="2"/>
    <x v="21"/>
    <n v="1"/>
    <n v="2592.33"/>
    <s v="Bengaluru"/>
    <x v="7"/>
    <n v="2592.33"/>
    <x v="0"/>
    <n v="51.846600000000002"/>
    <x v="710"/>
    <n v="1555.3979999999999"/>
    <n v="1555.3979999999999"/>
    <x v="710"/>
    <n v="0.38775510204081637"/>
  </r>
  <r>
    <n v="100711"/>
    <d v="2023-02-03T00:00:00"/>
    <x v="10"/>
    <x v="1"/>
    <s v="C7831"/>
    <x v="2"/>
    <x v="22"/>
    <n v="1"/>
    <n v="11957.77"/>
    <s v="Bengaluru"/>
    <x v="7"/>
    <n v="11957.77"/>
    <x v="0"/>
    <n v="239.15540000000001"/>
    <x v="711"/>
    <n v="7174.6620000000003"/>
    <n v="7174.6620000000003"/>
    <x v="711"/>
    <n v="0.38775510204081637"/>
  </r>
  <r>
    <n v="100712"/>
    <d v="2023-06-15T00:00:00"/>
    <x v="2"/>
    <x v="1"/>
    <s v="C3906"/>
    <x v="2"/>
    <x v="22"/>
    <n v="2"/>
    <n v="10816.32"/>
    <s v="Ahmedabad"/>
    <x v="4"/>
    <n v="21632.639999999999"/>
    <x v="1"/>
    <n v="865.30560000000003"/>
    <x v="712"/>
    <n v="6489.7919999999995"/>
    <n v="12979.583999999999"/>
    <x v="712"/>
    <n v="0.37500000000000006"/>
  </r>
  <r>
    <n v="100713"/>
    <d v="2024-08-15T00:00:00"/>
    <x v="1"/>
    <x v="0"/>
    <s v="C7208"/>
    <x v="1"/>
    <x v="1"/>
    <n v="1"/>
    <n v="1571.12"/>
    <s v="Kochi"/>
    <x v="5"/>
    <n v="1571.12"/>
    <x v="0"/>
    <n v="31.4224"/>
    <x v="713"/>
    <n v="942.67199999999991"/>
    <n v="942.67199999999991"/>
    <x v="713"/>
    <n v="0.38775510204081637"/>
  </r>
  <r>
    <n v="100714"/>
    <d v="2023-03-11T00:00:00"/>
    <x v="4"/>
    <x v="1"/>
    <s v="C5496"/>
    <x v="3"/>
    <x v="11"/>
    <n v="1"/>
    <n v="1715.75"/>
    <s v="Hyderabad"/>
    <x v="10"/>
    <n v="1715.75"/>
    <x v="0"/>
    <n v="34.314999999999998"/>
    <x v="714"/>
    <n v="1029.45"/>
    <n v="1029.45"/>
    <x v="714"/>
    <n v="0.38775510204081626"/>
  </r>
  <r>
    <n v="100715"/>
    <d v="2024-06-23T00:00:00"/>
    <x v="2"/>
    <x v="0"/>
    <s v="C9666"/>
    <x v="1"/>
    <x v="8"/>
    <n v="2"/>
    <n v="2769.19"/>
    <s v="Delhi"/>
    <x v="0"/>
    <n v="5538.38"/>
    <x v="1"/>
    <n v="221.5352"/>
    <x v="715"/>
    <n v="1661.5139999999999"/>
    <n v="3323.0279999999998"/>
    <x v="715"/>
    <n v="0.375"/>
  </r>
  <r>
    <n v="100716"/>
    <d v="2024-05-10T00:00:00"/>
    <x v="8"/>
    <x v="0"/>
    <s v="C6185"/>
    <x v="2"/>
    <x v="22"/>
    <n v="4"/>
    <n v="13852.57"/>
    <s v="Kolkata"/>
    <x v="9"/>
    <n v="55410.28"/>
    <x v="3"/>
    <n v="4432.8224"/>
    <x v="716"/>
    <n v="8311.5419999999995"/>
    <n v="33246.167999999998"/>
    <x v="716"/>
    <n v="0.34782608695652178"/>
  </r>
  <r>
    <n v="100717"/>
    <d v="2024-06-22T00:00:00"/>
    <x v="2"/>
    <x v="0"/>
    <s v="C9514"/>
    <x v="2"/>
    <x v="22"/>
    <n v="1"/>
    <n v="2247.23"/>
    <s v="Indore"/>
    <x v="1"/>
    <n v="2247.23"/>
    <x v="0"/>
    <n v="44.944600000000001"/>
    <x v="717"/>
    <n v="1348.338"/>
    <n v="1348.338"/>
    <x v="717"/>
    <n v="0.38775510204081642"/>
  </r>
  <r>
    <n v="100718"/>
    <d v="2024-10-09T00:00:00"/>
    <x v="0"/>
    <x v="0"/>
    <s v="C4171"/>
    <x v="1"/>
    <x v="8"/>
    <n v="3"/>
    <n v="1233.3399999999999"/>
    <s v="Mumbai"/>
    <x v="2"/>
    <n v="3700.0199999999995"/>
    <x v="2"/>
    <n v="222.00119999999995"/>
    <x v="718"/>
    <n v="740.00399999999991"/>
    <n v="2220.0119999999997"/>
    <x v="718"/>
    <n v="0.36170212765957444"/>
  </r>
  <r>
    <n v="100719"/>
    <d v="2023-05-02T00:00:00"/>
    <x v="8"/>
    <x v="1"/>
    <s v="C7793"/>
    <x v="0"/>
    <x v="15"/>
    <n v="2"/>
    <n v="16245.34"/>
    <s v="Pune"/>
    <x v="2"/>
    <n v="32490.68"/>
    <x v="1"/>
    <n v="1299.6272000000001"/>
    <x v="719"/>
    <n v="9747.2039999999997"/>
    <n v="19494.407999999999"/>
    <x v="719"/>
    <n v="0.37500000000000006"/>
  </r>
  <r>
    <n v="100720"/>
    <d v="2023-02-16T00:00:00"/>
    <x v="10"/>
    <x v="1"/>
    <s v="C5614"/>
    <x v="1"/>
    <x v="9"/>
    <n v="3"/>
    <n v="1269.6099999999999"/>
    <s v="Kolkata"/>
    <x v="9"/>
    <n v="3808.83"/>
    <x v="2"/>
    <n v="228.52979999999999"/>
    <x v="720"/>
    <n v="761.76599999999996"/>
    <n v="2285.2979999999998"/>
    <x v="720"/>
    <n v="0.36170212765957455"/>
  </r>
  <r>
    <n v="100721"/>
    <d v="2023-03-11T00:00:00"/>
    <x v="4"/>
    <x v="1"/>
    <s v="C6460"/>
    <x v="1"/>
    <x v="9"/>
    <n v="1"/>
    <n v="3431.18"/>
    <s v="Hyderabad"/>
    <x v="10"/>
    <n v="3431.18"/>
    <x v="0"/>
    <n v="68.623599999999996"/>
    <x v="721"/>
    <n v="2058.7079999999996"/>
    <n v="2058.7079999999996"/>
    <x v="721"/>
    <n v="0.38775510204081642"/>
  </r>
  <r>
    <n v="100722"/>
    <d v="2024-02-10T00:00:00"/>
    <x v="10"/>
    <x v="0"/>
    <s v="C6536"/>
    <x v="2"/>
    <x v="22"/>
    <n v="5"/>
    <n v="11379.83"/>
    <s v="Nagpur"/>
    <x v="2"/>
    <n v="56899.15"/>
    <x v="3"/>
    <n v="4551.9319999999998"/>
    <x v="722"/>
    <n v="6827.8980000000001"/>
    <n v="34139.49"/>
    <x v="722"/>
    <n v="0.34782608695652178"/>
  </r>
  <r>
    <n v="100723"/>
    <d v="2024-11-19T00:00:00"/>
    <x v="5"/>
    <x v="0"/>
    <s v="C8546"/>
    <x v="1"/>
    <x v="23"/>
    <n v="2"/>
    <n v="3279.82"/>
    <s v="Nagpur"/>
    <x v="2"/>
    <n v="6559.64"/>
    <x v="1"/>
    <n v="262.38560000000001"/>
    <x v="723"/>
    <n v="1967.8920000000001"/>
    <n v="3935.7840000000001"/>
    <x v="723"/>
    <n v="0.37500000000000006"/>
  </r>
  <r>
    <n v="100724"/>
    <d v="2024-07-03T00:00:00"/>
    <x v="7"/>
    <x v="0"/>
    <s v="C9537"/>
    <x v="4"/>
    <x v="18"/>
    <n v="2"/>
    <n v="6848.72"/>
    <s v="Kolkata"/>
    <x v="9"/>
    <n v="13697.44"/>
    <x v="1"/>
    <n v="547.89760000000001"/>
    <x v="724"/>
    <n v="4109.232"/>
    <n v="8218.4639999999999"/>
    <x v="724"/>
    <n v="0.375"/>
  </r>
  <r>
    <n v="100725"/>
    <d v="2024-08-01T00:00:00"/>
    <x v="1"/>
    <x v="0"/>
    <s v="C6434"/>
    <x v="2"/>
    <x v="3"/>
    <n v="1"/>
    <n v="587.49"/>
    <s v="Bhopal"/>
    <x v="1"/>
    <n v="587.49"/>
    <x v="0"/>
    <n v="11.7498"/>
    <x v="725"/>
    <n v="352.49399999999997"/>
    <n v="352.49399999999997"/>
    <x v="725"/>
    <n v="0.38775510204081631"/>
  </r>
  <r>
    <n v="100726"/>
    <d v="2023-12-29T00:00:00"/>
    <x v="11"/>
    <x v="1"/>
    <s v="C9753"/>
    <x v="0"/>
    <x v="4"/>
    <n v="1"/>
    <n v="4162.8"/>
    <s v="Kochi"/>
    <x v="5"/>
    <n v="4162.8"/>
    <x v="0"/>
    <n v="83.256"/>
    <x v="726"/>
    <n v="2497.6799999999998"/>
    <n v="2497.6799999999998"/>
    <x v="726"/>
    <n v="0.38775510204081642"/>
  </r>
  <r>
    <n v="100727"/>
    <d v="2023-06-19T00:00:00"/>
    <x v="2"/>
    <x v="1"/>
    <s v="C6050"/>
    <x v="2"/>
    <x v="2"/>
    <n v="1"/>
    <n v="2187.4299999999998"/>
    <s v="Indore"/>
    <x v="1"/>
    <n v="2187.4299999999998"/>
    <x v="0"/>
    <n v="43.748599999999996"/>
    <x v="727"/>
    <n v="1312.4579999999999"/>
    <n v="1312.4579999999999"/>
    <x v="727"/>
    <n v="0.38775510204081637"/>
  </r>
  <r>
    <n v="100728"/>
    <d v="2023-11-19T00:00:00"/>
    <x v="5"/>
    <x v="1"/>
    <s v="C8404"/>
    <x v="2"/>
    <x v="3"/>
    <n v="1"/>
    <n v="7007.08"/>
    <s v="Kochi"/>
    <x v="5"/>
    <n v="7007.08"/>
    <x v="0"/>
    <n v="140.14160000000001"/>
    <x v="728"/>
    <n v="4204.2479999999996"/>
    <n v="4204.2479999999996"/>
    <x v="728"/>
    <n v="0.38775510204081637"/>
  </r>
  <r>
    <n v="100729"/>
    <d v="2023-11-06T00:00:00"/>
    <x v="5"/>
    <x v="1"/>
    <s v="C4311"/>
    <x v="0"/>
    <x v="0"/>
    <n v="1"/>
    <n v="23368.1"/>
    <s v="Nagpur"/>
    <x v="2"/>
    <n v="23368.1"/>
    <x v="0"/>
    <n v="467.36199999999997"/>
    <x v="729"/>
    <n v="14020.859999999999"/>
    <n v="14020.859999999999"/>
    <x v="729"/>
    <n v="0.38775510204081631"/>
  </r>
  <r>
    <n v="100730"/>
    <d v="2023-04-05T00:00:00"/>
    <x v="6"/>
    <x v="1"/>
    <s v="C6572"/>
    <x v="1"/>
    <x v="1"/>
    <n v="2"/>
    <n v="4071.35"/>
    <s v="Nagpur"/>
    <x v="2"/>
    <n v="8142.7"/>
    <x v="1"/>
    <n v="325.70800000000003"/>
    <x v="730"/>
    <n v="2442.81"/>
    <n v="4885.62"/>
    <x v="730"/>
    <n v="0.37500000000000006"/>
  </r>
  <r>
    <n v="100731"/>
    <d v="2024-05-10T00:00:00"/>
    <x v="8"/>
    <x v="0"/>
    <s v="C2609"/>
    <x v="3"/>
    <x v="11"/>
    <n v="1"/>
    <n v="1486.83"/>
    <s v="Kochi"/>
    <x v="5"/>
    <n v="1486.83"/>
    <x v="0"/>
    <n v="29.736599999999999"/>
    <x v="731"/>
    <n v="892.09799999999996"/>
    <n v="892.09799999999996"/>
    <x v="731"/>
    <n v="0.38775510204081637"/>
  </r>
  <r>
    <n v="100732"/>
    <d v="2024-06-12T00:00:00"/>
    <x v="2"/>
    <x v="0"/>
    <s v="C9558"/>
    <x v="2"/>
    <x v="21"/>
    <n v="1"/>
    <n v="808.12"/>
    <s v="Delhi"/>
    <x v="0"/>
    <n v="808.12"/>
    <x v="0"/>
    <n v="16.162400000000002"/>
    <x v="732"/>
    <n v="484.87199999999996"/>
    <n v="484.87199999999996"/>
    <x v="732"/>
    <n v="0.38775510204081637"/>
  </r>
  <r>
    <n v="100733"/>
    <d v="2023-01-05T00:00:00"/>
    <x v="3"/>
    <x v="1"/>
    <s v="C8649"/>
    <x v="1"/>
    <x v="1"/>
    <n v="2"/>
    <n v="2673.56"/>
    <s v="Nagpur"/>
    <x v="2"/>
    <n v="5347.12"/>
    <x v="1"/>
    <n v="213.88480000000001"/>
    <x v="733"/>
    <n v="1604.136"/>
    <n v="3208.2719999999999"/>
    <x v="733"/>
    <n v="0.375"/>
  </r>
  <r>
    <n v="100734"/>
    <d v="2023-02-17T00:00:00"/>
    <x v="10"/>
    <x v="1"/>
    <s v="C4438"/>
    <x v="0"/>
    <x v="0"/>
    <n v="1"/>
    <n v="55683.59"/>
    <s v="Hyderabad"/>
    <x v="10"/>
    <n v="55683.59"/>
    <x v="0"/>
    <n v="1113.6717999999998"/>
    <x v="734"/>
    <n v="33410.153999999995"/>
    <n v="33410.153999999995"/>
    <x v="734"/>
    <n v="0.38775510204081642"/>
  </r>
  <r>
    <n v="100735"/>
    <d v="2023-07-25T00:00:00"/>
    <x v="7"/>
    <x v="1"/>
    <s v="C5467"/>
    <x v="0"/>
    <x v="0"/>
    <n v="1"/>
    <n v="57230.51"/>
    <s v="Bengaluru"/>
    <x v="7"/>
    <n v="57230.51"/>
    <x v="0"/>
    <n v="1144.6102000000001"/>
    <x v="735"/>
    <n v="34338.305999999997"/>
    <n v="34338.305999999997"/>
    <x v="735"/>
    <n v="0.38775510204081637"/>
  </r>
  <r>
    <n v="100736"/>
    <d v="2023-06-11T00:00:00"/>
    <x v="2"/>
    <x v="1"/>
    <s v="C9888"/>
    <x v="0"/>
    <x v="15"/>
    <n v="4"/>
    <n v="35082.620000000003"/>
    <s v="Hyderabad"/>
    <x v="10"/>
    <n v="140330.48000000001"/>
    <x v="3"/>
    <n v="11226.438400000001"/>
    <x v="736"/>
    <n v="21049.572"/>
    <n v="84198.288"/>
    <x v="736"/>
    <n v="0.34782608695652178"/>
  </r>
  <r>
    <n v="100737"/>
    <d v="2024-07-16T00:00:00"/>
    <x v="7"/>
    <x v="0"/>
    <s v="C3806"/>
    <x v="1"/>
    <x v="8"/>
    <n v="4"/>
    <n v="4148.3999999999996"/>
    <s v="Delhi"/>
    <x v="0"/>
    <n v="16593.599999999999"/>
    <x v="3"/>
    <n v="1327.4879999999998"/>
    <x v="737"/>
    <n v="2489.0399999999995"/>
    <n v="9956.159999999998"/>
    <x v="737"/>
    <n v="0.34782608695652184"/>
  </r>
  <r>
    <n v="100738"/>
    <d v="2023-11-15T00:00:00"/>
    <x v="5"/>
    <x v="1"/>
    <s v="C1826"/>
    <x v="2"/>
    <x v="3"/>
    <n v="1"/>
    <n v="897.06"/>
    <s v="Delhi"/>
    <x v="0"/>
    <n v="897.06"/>
    <x v="0"/>
    <n v="17.941199999999998"/>
    <x v="738"/>
    <n v="538.23599999999999"/>
    <n v="538.23599999999999"/>
    <x v="738"/>
    <n v="0.38775510204081631"/>
  </r>
  <r>
    <n v="100739"/>
    <d v="2024-01-28T00:00:00"/>
    <x v="3"/>
    <x v="0"/>
    <s v="C8304"/>
    <x v="0"/>
    <x v="13"/>
    <n v="1"/>
    <n v="55612.61"/>
    <s v="Lucknow"/>
    <x v="3"/>
    <n v="55612.61"/>
    <x v="0"/>
    <n v="1112.2522000000001"/>
    <x v="739"/>
    <n v="33367.565999999999"/>
    <n v="33367.565999999999"/>
    <x v="739"/>
    <n v="0.38775510204081631"/>
  </r>
  <r>
    <n v="100740"/>
    <d v="2023-12-31T00:00:00"/>
    <x v="11"/>
    <x v="1"/>
    <s v="C8629"/>
    <x v="1"/>
    <x v="8"/>
    <n v="2"/>
    <n v="3453.53"/>
    <s v="Lucknow"/>
    <x v="3"/>
    <n v="6907.06"/>
    <x v="1"/>
    <n v="276.2824"/>
    <x v="740"/>
    <n v="2072.1179999999999"/>
    <n v="4144.2359999999999"/>
    <x v="740"/>
    <n v="0.37500000000000006"/>
  </r>
  <r>
    <n v="100741"/>
    <d v="2023-05-15T00:00:00"/>
    <x v="8"/>
    <x v="1"/>
    <s v="C8625"/>
    <x v="0"/>
    <x v="13"/>
    <n v="1"/>
    <n v="23748"/>
    <s v="Ahmedabad"/>
    <x v="4"/>
    <n v="23748"/>
    <x v="0"/>
    <n v="474.96000000000004"/>
    <x v="741"/>
    <n v="14248.8"/>
    <n v="14248.8"/>
    <x v="741"/>
    <n v="0.38775510204081637"/>
  </r>
  <r>
    <n v="100742"/>
    <d v="2023-08-26T00:00:00"/>
    <x v="1"/>
    <x v="1"/>
    <s v="C7423"/>
    <x v="4"/>
    <x v="20"/>
    <n v="3"/>
    <n v="10528.36"/>
    <s v="Bengaluru"/>
    <x v="7"/>
    <n v="31585.08"/>
    <x v="2"/>
    <n v="1895.1048000000001"/>
    <x v="742"/>
    <n v="6317.0160000000005"/>
    <n v="18951.048000000003"/>
    <x v="742"/>
    <n v="0.36170212765957438"/>
  </r>
  <r>
    <n v="100743"/>
    <d v="2024-12-17T00:00:00"/>
    <x v="11"/>
    <x v="0"/>
    <s v="C1495"/>
    <x v="4"/>
    <x v="19"/>
    <n v="2"/>
    <n v="13084.36"/>
    <s v="Delhi"/>
    <x v="0"/>
    <n v="26168.720000000001"/>
    <x v="1"/>
    <n v="1046.7488000000001"/>
    <x v="743"/>
    <n v="7850.616"/>
    <n v="15701.232"/>
    <x v="743"/>
    <n v="0.375"/>
  </r>
  <r>
    <n v="100744"/>
    <d v="2024-05-01T00:00:00"/>
    <x v="8"/>
    <x v="0"/>
    <s v="C3087"/>
    <x v="0"/>
    <x v="13"/>
    <n v="1"/>
    <n v="14260.95"/>
    <s v="Jaipur"/>
    <x v="6"/>
    <n v="14260.95"/>
    <x v="0"/>
    <n v="285.21899999999999"/>
    <x v="744"/>
    <n v="8556.57"/>
    <n v="8556.57"/>
    <x v="744"/>
    <n v="0.38775510204081642"/>
  </r>
  <r>
    <n v="100745"/>
    <d v="2023-04-16T00:00:00"/>
    <x v="6"/>
    <x v="1"/>
    <s v="C9728"/>
    <x v="1"/>
    <x v="1"/>
    <n v="1"/>
    <n v="3607.31"/>
    <s v="Ahmedabad"/>
    <x v="4"/>
    <n v="3607.31"/>
    <x v="0"/>
    <n v="72.146200000000007"/>
    <x v="745"/>
    <n v="2164.386"/>
    <n v="2164.386"/>
    <x v="745"/>
    <n v="0.38775510204081631"/>
  </r>
  <r>
    <n v="100746"/>
    <d v="2024-02-15T00:00:00"/>
    <x v="10"/>
    <x v="0"/>
    <s v="C7288"/>
    <x v="2"/>
    <x v="21"/>
    <n v="2"/>
    <n v="9541.5"/>
    <s v="Delhi"/>
    <x v="0"/>
    <n v="19083"/>
    <x v="1"/>
    <n v="763.32"/>
    <x v="746"/>
    <n v="5724.9"/>
    <n v="11449.8"/>
    <x v="746"/>
    <n v="0.37500000000000006"/>
  </r>
  <r>
    <n v="100747"/>
    <d v="2023-12-15T00:00:00"/>
    <x v="11"/>
    <x v="1"/>
    <s v="C6606"/>
    <x v="0"/>
    <x v="17"/>
    <n v="1"/>
    <n v="70028.149999999994"/>
    <s v="Jaipur"/>
    <x v="6"/>
    <n v="70028.149999999994"/>
    <x v="0"/>
    <n v="1400.5629999999999"/>
    <x v="747"/>
    <n v="42016.889999999992"/>
    <n v="42016.889999999992"/>
    <x v="747"/>
    <n v="0.38775510204081642"/>
  </r>
  <r>
    <n v="100748"/>
    <d v="2024-12-11T00:00:00"/>
    <x v="11"/>
    <x v="0"/>
    <s v="C2873"/>
    <x v="0"/>
    <x v="15"/>
    <n v="2"/>
    <n v="55343.82"/>
    <s v="Lucknow"/>
    <x v="3"/>
    <n v="110687.64"/>
    <x v="1"/>
    <n v="4427.5056000000004"/>
    <x v="748"/>
    <n v="33206.292000000001"/>
    <n v="66412.584000000003"/>
    <x v="748"/>
    <n v="0.37499999999999994"/>
  </r>
  <r>
    <n v="100749"/>
    <d v="2024-09-02T00:00:00"/>
    <x v="9"/>
    <x v="0"/>
    <s v="C7648"/>
    <x v="1"/>
    <x v="9"/>
    <n v="1"/>
    <n v="2201.5100000000002"/>
    <s v="Delhi"/>
    <x v="0"/>
    <n v="2201.5100000000002"/>
    <x v="0"/>
    <n v="44.030200000000008"/>
    <x v="749"/>
    <n v="1320.9060000000002"/>
    <n v="1320.9060000000002"/>
    <x v="749"/>
    <n v="0.38775510204081626"/>
  </r>
  <r>
    <n v="100750"/>
    <d v="2024-09-04T00:00:00"/>
    <x v="9"/>
    <x v="0"/>
    <s v="C2007"/>
    <x v="0"/>
    <x v="17"/>
    <n v="2"/>
    <n v="27408.41"/>
    <s v="Delhi"/>
    <x v="0"/>
    <n v="54816.82"/>
    <x v="1"/>
    <n v="2192.6727999999998"/>
    <x v="750"/>
    <n v="16445.045999999998"/>
    <n v="32890.091999999997"/>
    <x v="750"/>
    <n v="0.37500000000000006"/>
  </r>
  <r>
    <n v="100751"/>
    <d v="2023-08-11T00:00:00"/>
    <x v="1"/>
    <x v="1"/>
    <s v="C3403"/>
    <x v="3"/>
    <x v="11"/>
    <n v="4"/>
    <n v="2193.0700000000002"/>
    <s v="Surat"/>
    <x v="4"/>
    <n v="8772.2800000000007"/>
    <x v="3"/>
    <n v="701.78240000000005"/>
    <x v="751"/>
    <n v="1315.8420000000001"/>
    <n v="5263.3680000000004"/>
    <x v="751"/>
    <n v="0.34782608695652173"/>
  </r>
  <r>
    <n v="100752"/>
    <d v="2023-06-02T00:00:00"/>
    <x v="2"/>
    <x v="1"/>
    <s v="C6187"/>
    <x v="1"/>
    <x v="5"/>
    <n v="1"/>
    <n v="2701.63"/>
    <s v="Kolkata"/>
    <x v="9"/>
    <n v="2701.63"/>
    <x v="0"/>
    <n v="54.032600000000002"/>
    <x v="752"/>
    <n v="1620.9780000000001"/>
    <n v="1620.9780000000001"/>
    <x v="752"/>
    <n v="0.38775510204081631"/>
  </r>
  <r>
    <n v="100753"/>
    <d v="2024-08-06T00:00:00"/>
    <x v="1"/>
    <x v="0"/>
    <s v="C6640"/>
    <x v="3"/>
    <x v="10"/>
    <n v="4"/>
    <n v="3997.19"/>
    <s v="Delhi"/>
    <x v="0"/>
    <n v="15988.76"/>
    <x v="3"/>
    <n v="1279.1007999999999"/>
    <x v="753"/>
    <n v="2398.3139999999999"/>
    <n v="9593.2559999999994"/>
    <x v="753"/>
    <n v="0.34782608695652178"/>
  </r>
  <r>
    <n v="100754"/>
    <d v="2024-08-19T00:00:00"/>
    <x v="1"/>
    <x v="0"/>
    <s v="C7049"/>
    <x v="0"/>
    <x v="17"/>
    <n v="1"/>
    <n v="9605.4599999999991"/>
    <s v="Nagpur"/>
    <x v="2"/>
    <n v="9605.4599999999991"/>
    <x v="0"/>
    <n v="192.10919999999999"/>
    <x v="754"/>
    <n v="5763.2759999999989"/>
    <n v="5763.2759999999989"/>
    <x v="754"/>
    <n v="0.38775510204081631"/>
  </r>
  <r>
    <n v="100755"/>
    <d v="2024-07-16T00:00:00"/>
    <x v="7"/>
    <x v="0"/>
    <s v="C5623"/>
    <x v="4"/>
    <x v="12"/>
    <n v="2"/>
    <n v="11841.98"/>
    <s v="Kochi"/>
    <x v="5"/>
    <n v="23683.96"/>
    <x v="1"/>
    <n v="947.35839999999996"/>
    <x v="755"/>
    <n v="7105.1879999999992"/>
    <n v="14210.375999999998"/>
    <x v="755"/>
    <n v="0.375"/>
  </r>
  <r>
    <n v="100756"/>
    <d v="2023-02-01T00:00:00"/>
    <x v="10"/>
    <x v="1"/>
    <s v="C7251"/>
    <x v="0"/>
    <x v="17"/>
    <n v="1"/>
    <n v="22472.71"/>
    <s v="Pune"/>
    <x v="2"/>
    <n v="22472.71"/>
    <x v="0"/>
    <n v="449.45420000000001"/>
    <x v="756"/>
    <n v="13483.625999999998"/>
    <n v="13483.625999999998"/>
    <x v="756"/>
    <n v="0.38775510204081637"/>
  </r>
  <r>
    <n v="100757"/>
    <d v="2024-07-12T00:00:00"/>
    <x v="7"/>
    <x v="0"/>
    <s v="C6902"/>
    <x v="0"/>
    <x v="4"/>
    <n v="1"/>
    <n v="13895.21"/>
    <s v="Kochi"/>
    <x v="5"/>
    <n v="13895.21"/>
    <x v="0"/>
    <n v="277.9042"/>
    <x v="757"/>
    <n v="8337.1259999999984"/>
    <n v="8337.1259999999984"/>
    <x v="757"/>
    <n v="0.38775510204081637"/>
  </r>
  <r>
    <n v="100758"/>
    <d v="2024-03-03T00:00:00"/>
    <x v="4"/>
    <x v="0"/>
    <s v="C8974"/>
    <x v="0"/>
    <x v="4"/>
    <n v="1"/>
    <n v="5482.64"/>
    <s v="Surat"/>
    <x v="4"/>
    <n v="5482.64"/>
    <x v="0"/>
    <n v="109.65280000000001"/>
    <x v="758"/>
    <n v="3289.5840000000003"/>
    <n v="3289.5840000000003"/>
    <x v="758"/>
    <n v="0.38775510204081631"/>
  </r>
  <r>
    <n v="100759"/>
    <d v="2024-03-23T00:00:00"/>
    <x v="4"/>
    <x v="0"/>
    <s v="C8471"/>
    <x v="4"/>
    <x v="20"/>
    <n v="1"/>
    <n v="9494.1"/>
    <s v="Nagpur"/>
    <x v="2"/>
    <n v="9494.1"/>
    <x v="0"/>
    <n v="189.88200000000001"/>
    <x v="759"/>
    <n v="5696.46"/>
    <n v="5696.46"/>
    <x v="759"/>
    <n v="0.38775510204081637"/>
  </r>
  <r>
    <n v="100760"/>
    <d v="2024-12-13T00:00:00"/>
    <x v="11"/>
    <x v="0"/>
    <s v="C8373"/>
    <x v="2"/>
    <x v="2"/>
    <n v="2"/>
    <n v="6819.75"/>
    <s v="Pune"/>
    <x v="2"/>
    <n v="13639.5"/>
    <x v="1"/>
    <n v="545.58000000000004"/>
    <x v="760"/>
    <n v="4091.85"/>
    <n v="8183.7"/>
    <x v="760"/>
    <n v="0.375"/>
  </r>
  <r>
    <n v="100761"/>
    <d v="2023-12-30T00:00:00"/>
    <x v="11"/>
    <x v="1"/>
    <s v="C4878"/>
    <x v="0"/>
    <x v="13"/>
    <n v="2"/>
    <n v="45363.72"/>
    <s v="Indore"/>
    <x v="1"/>
    <n v="90727.44"/>
    <x v="1"/>
    <n v="3629.0976000000001"/>
    <x v="761"/>
    <n v="27218.232"/>
    <n v="54436.464"/>
    <x v="761"/>
    <n v="0.37500000000000006"/>
  </r>
  <r>
    <n v="100762"/>
    <d v="2024-05-28T00:00:00"/>
    <x v="8"/>
    <x v="0"/>
    <s v="C8917"/>
    <x v="0"/>
    <x v="17"/>
    <n v="1"/>
    <n v="3266.4"/>
    <s v="Indore"/>
    <x v="1"/>
    <n v="3266.4"/>
    <x v="0"/>
    <n v="65.328000000000003"/>
    <x v="762"/>
    <n v="1959.84"/>
    <n v="1959.84"/>
    <x v="762"/>
    <n v="0.38775510204081637"/>
  </r>
  <r>
    <n v="100763"/>
    <d v="2024-01-13T00:00:00"/>
    <x v="3"/>
    <x v="0"/>
    <s v="C9624"/>
    <x v="0"/>
    <x v="13"/>
    <n v="5"/>
    <n v="7466.63"/>
    <s v="Kochi"/>
    <x v="5"/>
    <n v="37333.15"/>
    <x v="3"/>
    <n v="2986.652"/>
    <x v="763"/>
    <n v="4479.9780000000001"/>
    <n v="22399.89"/>
    <x v="763"/>
    <n v="0.34782608695652173"/>
  </r>
  <r>
    <n v="100764"/>
    <d v="2023-10-14T00:00:00"/>
    <x v="0"/>
    <x v="1"/>
    <s v="C2279"/>
    <x v="1"/>
    <x v="1"/>
    <n v="1"/>
    <n v="2888.32"/>
    <s v="Surat"/>
    <x v="4"/>
    <n v="2888.32"/>
    <x v="0"/>
    <n v="57.766400000000004"/>
    <x v="764"/>
    <n v="1732.992"/>
    <n v="1732.992"/>
    <x v="764"/>
    <n v="0.38775510204081637"/>
  </r>
  <r>
    <n v="100765"/>
    <d v="2024-10-10T00:00:00"/>
    <x v="0"/>
    <x v="0"/>
    <s v="C1176"/>
    <x v="1"/>
    <x v="9"/>
    <n v="1"/>
    <n v="431.09"/>
    <s v="Ahmedabad"/>
    <x v="4"/>
    <n v="431.09"/>
    <x v="0"/>
    <n v="8.6218000000000004"/>
    <x v="765"/>
    <n v="258.654"/>
    <n v="258.654"/>
    <x v="765"/>
    <n v="0.38775510204081631"/>
  </r>
  <r>
    <n v="100766"/>
    <d v="2024-04-09T00:00:00"/>
    <x v="6"/>
    <x v="0"/>
    <s v="C5827"/>
    <x v="1"/>
    <x v="23"/>
    <n v="1"/>
    <n v="1711.27"/>
    <s v="Kolkata"/>
    <x v="9"/>
    <n v="1711.27"/>
    <x v="0"/>
    <n v="34.2254"/>
    <x v="766"/>
    <n v="1026.7619999999999"/>
    <n v="1026.7619999999999"/>
    <x v="766"/>
    <n v="0.38775510204081631"/>
  </r>
  <r>
    <n v="100767"/>
    <d v="2023-06-21T00:00:00"/>
    <x v="2"/>
    <x v="1"/>
    <s v="C2006"/>
    <x v="0"/>
    <x v="17"/>
    <n v="2"/>
    <n v="52277.95"/>
    <s v="Surat"/>
    <x v="4"/>
    <n v="104555.9"/>
    <x v="1"/>
    <n v="4182.2359999999999"/>
    <x v="767"/>
    <n v="31366.769999999997"/>
    <n v="62733.539999999994"/>
    <x v="767"/>
    <n v="0.375"/>
  </r>
  <r>
    <n v="100768"/>
    <d v="2024-04-29T00:00:00"/>
    <x v="6"/>
    <x v="0"/>
    <s v="C1447"/>
    <x v="2"/>
    <x v="22"/>
    <n v="1"/>
    <n v="16234.17"/>
    <s v="Kolkata"/>
    <x v="9"/>
    <n v="16234.17"/>
    <x v="0"/>
    <n v="324.68340000000001"/>
    <x v="768"/>
    <n v="9740.5020000000004"/>
    <n v="9740.5020000000004"/>
    <x v="768"/>
    <n v="0.38775510204081631"/>
  </r>
  <r>
    <n v="100769"/>
    <d v="2024-05-11T00:00:00"/>
    <x v="8"/>
    <x v="0"/>
    <s v="C5603"/>
    <x v="0"/>
    <x v="17"/>
    <n v="1"/>
    <n v="51082.63"/>
    <s v="Kolkata"/>
    <x v="9"/>
    <n v="51082.63"/>
    <x v="0"/>
    <n v="1021.6526"/>
    <x v="769"/>
    <n v="30649.577999999998"/>
    <n v="30649.577999999998"/>
    <x v="769"/>
    <n v="0.38775510204081631"/>
  </r>
  <r>
    <n v="100770"/>
    <d v="2023-09-21T00:00:00"/>
    <x v="9"/>
    <x v="1"/>
    <s v="C8317"/>
    <x v="0"/>
    <x v="15"/>
    <n v="2"/>
    <n v="68421"/>
    <s v="Hyderabad"/>
    <x v="10"/>
    <n v="136842"/>
    <x v="1"/>
    <n v="5473.68"/>
    <x v="770"/>
    <n v="41052.6"/>
    <n v="82105.2"/>
    <x v="770"/>
    <n v="0.37500000000000006"/>
  </r>
  <r>
    <n v="100771"/>
    <d v="2023-06-29T00:00:00"/>
    <x v="2"/>
    <x v="1"/>
    <s v="C6617"/>
    <x v="0"/>
    <x v="4"/>
    <n v="1"/>
    <n v="62366.73"/>
    <s v="Delhi"/>
    <x v="0"/>
    <n v="62366.73"/>
    <x v="0"/>
    <n v="1247.3346000000001"/>
    <x v="771"/>
    <n v="37420.038"/>
    <n v="37420.038"/>
    <x v="771"/>
    <n v="0.38775510204081631"/>
  </r>
  <r>
    <n v="100772"/>
    <d v="2023-05-29T00:00:00"/>
    <x v="8"/>
    <x v="1"/>
    <s v="C7277"/>
    <x v="2"/>
    <x v="21"/>
    <n v="3"/>
    <n v="11067.8"/>
    <s v="Chennai"/>
    <x v="8"/>
    <n v="33203.399999999994"/>
    <x v="2"/>
    <n v="1992.2039999999995"/>
    <x v="772"/>
    <n v="6640.6799999999994"/>
    <n v="19922.039999999997"/>
    <x v="772"/>
    <n v="0.36170212765957449"/>
  </r>
  <r>
    <n v="100773"/>
    <d v="2024-11-07T00:00:00"/>
    <x v="5"/>
    <x v="0"/>
    <s v="C5331"/>
    <x v="1"/>
    <x v="8"/>
    <n v="1"/>
    <n v="3550.85"/>
    <s v="Bhopal"/>
    <x v="1"/>
    <n v="3550.85"/>
    <x v="0"/>
    <n v="71.016999999999996"/>
    <x v="773"/>
    <n v="2130.5099999999998"/>
    <n v="2130.5099999999998"/>
    <x v="773"/>
    <n v="0.38775510204081642"/>
  </r>
  <r>
    <n v="100774"/>
    <d v="2023-04-29T00:00:00"/>
    <x v="6"/>
    <x v="1"/>
    <s v="C9724"/>
    <x v="0"/>
    <x v="13"/>
    <n v="1"/>
    <n v="23778.85"/>
    <s v="Chennai"/>
    <x v="8"/>
    <n v="23778.85"/>
    <x v="0"/>
    <n v="475.577"/>
    <x v="774"/>
    <n v="14267.31"/>
    <n v="14267.31"/>
    <x v="774"/>
    <n v="0.38775510204081626"/>
  </r>
  <r>
    <n v="100775"/>
    <d v="2024-01-24T00:00:00"/>
    <x v="3"/>
    <x v="0"/>
    <s v="C1194"/>
    <x v="2"/>
    <x v="2"/>
    <n v="1"/>
    <n v="2702.93"/>
    <s v="Kolkata"/>
    <x v="9"/>
    <n v="2702.93"/>
    <x v="0"/>
    <n v="54.058599999999998"/>
    <x v="775"/>
    <n v="1621.7579999999998"/>
    <n v="1621.7579999999998"/>
    <x v="775"/>
    <n v="0.38775510204081642"/>
  </r>
  <r>
    <n v="100776"/>
    <d v="2024-04-04T00:00:00"/>
    <x v="6"/>
    <x v="0"/>
    <s v="C9704"/>
    <x v="1"/>
    <x v="5"/>
    <n v="5"/>
    <n v="2998.07"/>
    <s v="Surat"/>
    <x v="4"/>
    <n v="14990.35"/>
    <x v="3"/>
    <n v="1199.2280000000001"/>
    <x v="776"/>
    <n v="1798.8420000000001"/>
    <n v="8994.2100000000009"/>
    <x v="776"/>
    <n v="0.34782608695652162"/>
  </r>
  <r>
    <n v="100777"/>
    <d v="2023-12-29T00:00:00"/>
    <x v="11"/>
    <x v="1"/>
    <s v="C5429"/>
    <x v="4"/>
    <x v="18"/>
    <n v="2"/>
    <n v="9210.0300000000007"/>
    <s v="Kolkata"/>
    <x v="9"/>
    <n v="18420.060000000001"/>
    <x v="1"/>
    <n v="736.80240000000003"/>
    <x v="777"/>
    <n v="5526.018"/>
    <n v="11052.036"/>
    <x v="777"/>
    <n v="0.375"/>
  </r>
  <r>
    <n v="100778"/>
    <d v="2023-04-11T00:00:00"/>
    <x v="6"/>
    <x v="1"/>
    <s v="C4193"/>
    <x v="0"/>
    <x v="17"/>
    <n v="1"/>
    <n v="58530.55"/>
    <s v="Jaipur"/>
    <x v="6"/>
    <n v="58530.55"/>
    <x v="0"/>
    <n v="1170.6110000000001"/>
    <x v="778"/>
    <n v="35118.33"/>
    <n v="35118.33"/>
    <x v="778"/>
    <n v="0.38775510204081637"/>
  </r>
  <r>
    <n v="100779"/>
    <d v="2023-12-12T00:00:00"/>
    <x v="11"/>
    <x v="1"/>
    <s v="C2113"/>
    <x v="2"/>
    <x v="21"/>
    <n v="1"/>
    <n v="387.48"/>
    <s v="Mumbai"/>
    <x v="2"/>
    <n v="387.48"/>
    <x v="0"/>
    <n v="7.7496000000000009"/>
    <x v="779"/>
    <n v="232.488"/>
    <n v="232.488"/>
    <x v="779"/>
    <n v="0.38775510204081637"/>
  </r>
  <r>
    <n v="100780"/>
    <d v="2024-02-26T00:00:00"/>
    <x v="10"/>
    <x v="0"/>
    <s v="C5127"/>
    <x v="0"/>
    <x v="15"/>
    <n v="2"/>
    <n v="27307.37"/>
    <s v="Chennai"/>
    <x v="8"/>
    <n v="54614.74"/>
    <x v="1"/>
    <n v="2184.5895999999998"/>
    <x v="780"/>
    <n v="16384.421999999999"/>
    <n v="32768.843999999997"/>
    <x v="780"/>
    <n v="0.37500000000000006"/>
  </r>
  <r>
    <n v="100781"/>
    <d v="2023-02-04T00:00:00"/>
    <x v="10"/>
    <x v="1"/>
    <s v="C4552"/>
    <x v="0"/>
    <x v="15"/>
    <n v="1"/>
    <n v="47185.93"/>
    <s v="Lucknow"/>
    <x v="3"/>
    <n v="47185.93"/>
    <x v="0"/>
    <n v="943.71860000000004"/>
    <x v="781"/>
    <n v="28311.558000000001"/>
    <n v="28311.558000000001"/>
    <x v="781"/>
    <n v="0.38775510204081631"/>
  </r>
  <r>
    <n v="100782"/>
    <d v="2024-10-15T00:00:00"/>
    <x v="0"/>
    <x v="0"/>
    <s v="C4027"/>
    <x v="0"/>
    <x v="15"/>
    <n v="1"/>
    <n v="41323.78"/>
    <s v="Nagpur"/>
    <x v="2"/>
    <n v="41323.78"/>
    <x v="0"/>
    <n v="826.47559999999999"/>
    <x v="782"/>
    <n v="24794.268"/>
    <n v="24794.268"/>
    <x v="782"/>
    <n v="0.38775510204081631"/>
  </r>
  <r>
    <n v="100783"/>
    <d v="2023-04-24T00:00:00"/>
    <x v="6"/>
    <x v="1"/>
    <s v="C8429"/>
    <x v="2"/>
    <x v="3"/>
    <n v="1"/>
    <n v="8734.14"/>
    <s v="Nagpur"/>
    <x v="2"/>
    <n v="8734.14"/>
    <x v="0"/>
    <n v="174.68279999999999"/>
    <x v="783"/>
    <n v="5240.4839999999995"/>
    <n v="5240.4839999999995"/>
    <x v="783"/>
    <n v="0.38775510204081631"/>
  </r>
  <r>
    <n v="100784"/>
    <d v="2023-10-11T00:00:00"/>
    <x v="0"/>
    <x v="1"/>
    <s v="C2022"/>
    <x v="3"/>
    <x v="10"/>
    <n v="1"/>
    <n v="2933.8"/>
    <s v="Pune"/>
    <x v="2"/>
    <n v="2933.8"/>
    <x v="0"/>
    <n v="58.676000000000002"/>
    <x v="784"/>
    <n v="1760.28"/>
    <n v="1760.28"/>
    <x v="784"/>
    <n v="0.38775510204081637"/>
  </r>
  <r>
    <n v="100785"/>
    <d v="2024-02-02T00:00:00"/>
    <x v="10"/>
    <x v="0"/>
    <s v="C2137"/>
    <x v="1"/>
    <x v="1"/>
    <n v="1"/>
    <n v="3704.25"/>
    <s v="Ahmedabad"/>
    <x v="4"/>
    <n v="3704.25"/>
    <x v="0"/>
    <n v="74.085000000000008"/>
    <x v="785"/>
    <n v="2222.5499999999997"/>
    <n v="2222.5499999999997"/>
    <x v="785"/>
    <n v="0.38775510204081637"/>
  </r>
  <r>
    <n v="100786"/>
    <d v="2023-07-25T00:00:00"/>
    <x v="7"/>
    <x v="1"/>
    <s v="C8065"/>
    <x v="2"/>
    <x v="21"/>
    <n v="2"/>
    <n v="1916"/>
    <s v="Chennai"/>
    <x v="8"/>
    <n v="3832"/>
    <x v="1"/>
    <n v="153.28"/>
    <x v="786"/>
    <n v="1149.5999999999999"/>
    <n v="2299.1999999999998"/>
    <x v="786"/>
    <n v="0.375"/>
  </r>
  <r>
    <n v="100787"/>
    <d v="2024-09-20T00:00:00"/>
    <x v="9"/>
    <x v="0"/>
    <s v="C5105"/>
    <x v="2"/>
    <x v="2"/>
    <n v="2"/>
    <n v="1584.48"/>
    <s v="Bhopal"/>
    <x v="1"/>
    <n v="3168.96"/>
    <x v="1"/>
    <n v="126.75840000000001"/>
    <x v="787"/>
    <n v="950.68799999999999"/>
    <n v="1901.376"/>
    <x v="787"/>
    <n v="0.375"/>
  </r>
  <r>
    <n v="100788"/>
    <d v="2024-04-01T00:00:00"/>
    <x v="6"/>
    <x v="0"/>
    <s v="C7397"/>
    <x v="0"/>
    <x v="13"/>
    <n v="1"/>
    <n v="51254.17"/>
    <s v="Kolkata"/>
    <x v="9"/>
    <n v="51254.17"/>
    <x v="0"/>
    <n v="1025.0834"/>
    <x v="788"/>
    <n v="30752.501999999997"/>
    <n v="30752.501999999997"/>
    <x v="788"/>
    <n v="0.38775510204081631"/>
  </r>
  <r>
    <n v="100789"/>
    <d v="2023-06-05T00:00:00"/>
    <x v="2"/>
    <x v="1"/>
    <s v="C9039"/>
    <x v="2"/>
    <x v="2"/>
    <n v="1"/>
    <n v="8914.44"/>
    <s v="Ahmedabad"/>
    <x v="4"/>
    <n v="8914.44"/>
    <x v="0"/>
    <n v="178.28880000000001"/>
    <x v="789"/>
    <n v="5348.6639999999998"/>
    <n v="5348.6639999999998"/>
    <x v="789"/>
    <n v="0.38775510204081637"/>
  </r>
  <r>
    <n v="100790"/>
    <d v="2024-03-22T00:00:00"/>
    <x v="4"/>
    <x v="0"/>
    <s v="C8898"/>
    <x v="1"/>
    <x v="1"/>
    <n v="1"/>
    <n v="244.16"/>
    <s v="Delhi"/>
    <x v="0"/>
    <n v="244.16"/>
    <x v="0"/>
    <n v="4.8832000000000004"/>
    <x v="790"/>
    <n v="146.49599999999998"/>
    <n v="146.49599999999998"/>
    <x v="790"/>
    <n v="0.38775510204081642"/>
  </r>
  <r>
    <n v="100791"/>
    <d v="2024-08-03T00:00:00"/>
    <x v="1"/>
    <x v="0"/>
    <s v="C2485"/>
    <x v="1"/>
    <x v="5"/>
    <n v="1"/>
    <n v="1432.05"/>
    <s v="Hyderabad"/>
    <x v="10"/>
    <n v="1432.05"/>
    <x v="0"/>
    <n v="28.640999999999998"/>
    <x v="791"/>
    <n v="859.2299999999999"/>
    <n v="859.2299999999999"/>
    <x v="791"/>
    <n v="0.38775510204081637"/>
  </r>
  <r>
    <n v="100792"/>
    <d v="2024-07-01T00:00:00"/>
    <x v="7"/>
    <x v="0"/>
    <s v="C4327"/>
    <x v="4"/>
    <x v="19"/>
    <n v="1"/>
    <n v="7619.82"/>
    <s v="Bengaluru"/>
    <x v="7"/>
    <n v="7619.82"/>
    <x v="0"/>
    <n v="152.3964"/>
    <x v="792"/>
    <n v="4571.8919999999998"/>
    <n v="4571.8919999999998"/>
    <x v="792"/>
    <n v="0.38775510204081637"/>
  </r>
  <r>
    <n v="100793"/>
    <d v="2024-07-21T00:00:00"/>
    <x v="7"/>
    <x v="0"/>
    <s v="C2749"/>
    <x v="0"/>
    <x v="13"/>
    <n v="2"/>
    <n v="21248.21"/>
    <s v="Surat"/>
    <x v="4"/>
    <n v="42496.42"/>
    <x v="1"/>
    <n v="1699.8568"/>
    <x v="793"/>
    <n v="12748.925999999999"/>
    <n v="25497.851999999999"/>
    <x v="793"/>
    <n v="0.375"/>
  </r>
  <r>
    <n v="100794"/>
    <d v="2024-12-06T00:00:00"/>
    <x v="11"/>
    <x v="0"/>
    <s v="C1584"/>
    <x v="1"/>
    <x v="1"/>
    <n v="3"/>
    <n v="2086.9299999999998"/>
    <s v="Chennai"/>
    <x v="8"/>
    <n v="6260.7899999999991"/>
    <x v="2"/>
    <n v="375.64739999999995"/>
    <x v="794"/>
    <n v="1252.1579999999999"/>
    <n v="3756.4739999999997"/>
    <x v="794"/>
    <n v="0.36170212765957444"/>
  </r>
  <r>
    <n v="100795"/>
    <d v="2023-01-26T00:00:00"/>
    <x v="3"/>
    <x v="1"/>
    <s v="C6041"/>
    <x v="2"/>
    <x v="22"/>
    <n v="1"/>
    <n v="6542.03"/>
    <s v="Ahmedabad"/>
    <x v="4"/>
    <n v="6542.03"/>
    <x v="0"/>
    <n v="130.84059999999999"/>
    <x v="795"/>
    <n v="3925.2179999999998"/>
    <n v="3925.2179999999998"/>
    <x v="795"/>
    <n v="0.38775510204081626"/>
  </r>
  <r>
    <n v="100796"/>
    <d v="2024-06-30T00:00:00"/>
    <x v="2"/>
    <x v="0"/>
    <s v="C6533"/>
    <x v="4"/>
    <x v="18"/>
    <n v="5"/>
    <n v="514.29999999999995"/>
    <s v="Bhopal"/>
    <x v="1"/>
    <n v="2571.5"/>
    <x v="3"/>
    <n v="205.72"/>
    <x v="796"/>
    <n v="308.58"/>
    <n v="1542.8999999999999"/>
    <x v="796"/>
    <n v="0.34782608695652184"/>
  </r>
  <r>
    <n v="100797"/>
    <d v="2023-02-13T00:00:00"/>
    <x v="10"/>
    <x v="1"/>
    <s v="C9791"/>
    <x v="1"/>
    <x v="8"/>
    <n v="3"/>
    <n v="3359.63"/>
    <s v="Bengaluru"/>
    <x v="7"/>
    <n v="10078.89"/>
    <x v="2"/>
    <n v="604.73339999999996"/>
    <x v="797"/>
    <n v="2015.778"/>
    <n v="6047.3339999999998"/>
    <x v="797"/>
    <n v="0.36170212765957449"/>
  </r>
  <r>
    <n v="100798"/>
    <d v="2024-08-16T00:00:00"/>
    <x v="1"/>
    <x v="0"/>
    <s v="C8720"/>
    <x v="0"/>
    <x v="15"/>
    <n v="1"/>
    <n v="11715.78"/>
    <s v="Nagpur"/>
    <x v="2"/>
    <n v="11715.78"/>
    <x v="0"/>
    <n v="234.31560000000002"/>
    <x v="798"/>
    <n v="7029.4679999999998"/>
    <n v="7029.4679999999998"/>
    <x v="798"/>
    <n v="0.38775510204081637"/>
  </r>
  <r>
    <n v="100799"/>
    <d v="2024-09-25T00:00:00"/>
    <x v="9"/>
    <x v="0"/>
    <s v="C2594"/>
    <x v="0"/>
    <x v="4"/>
    <n v="1"/>
    <n v="50280.5"/>
    <s v="Ahmedabad"/>
    <x v="4"/>
    <n v="50280.5"/>
    <x v="0"/>
    <n v="1005.61"/>
    <x v="799"/>
    <n v="30168.3"/>
    <n v="30168.3"/>
    <x v="799"/>
    <n v="0.38775510204081631"/>
  </r>
  <r>
    <n v="100800"/>
    <d v="2024-09-17T00:00:00"/>
    <x v="9"/>
    <x v="0"/>
    <s v="C4613"/>
    <x v="0"/>
    <x v="17"/>
    <n v="1"/>
    <n v="50841.7"/>
    <s v="Delhi"/>
    <x v="0"/>
    <n v="50841.7"/>
    <x v="0"/>
    <n v="1016.8339999999999"/>
    <x v="800"/>
    <n v="30505.019999999997"/>
    <n v="30505.019999999997"/>
    <x v="800"/>
    <n v="0.38775510204081631"/>
  </r>
  <r>
    <n v="100801"/>
    <d v="2023-07-27T00:00:00"/>
    <x v="7"/>
    <x v="1"/>
    <s v="C3250"/>
    <x v="1"/>
    <x v="23"/>
    <n v="1"/>
    <n v="4994.3900000000003"/>
    <s v="Hyderabad"/>
    <x v="10"/>
    <n v="4994.3900000000003"/>
    <x v="0"/>
    <n v="99.887800000000013"/>
    <x v="801"/>
    <n v="2996.634"/>
    <n v="2996.634"/>
    <x v="801"/>
    <n v="0.38775510204081631"/>
  </r>
  <r>
    <n v="100802"/>
    <d v="2023-08-07T00:00:00"/>
    <x v="1"/>
    <x v="1"/>
    <s v="C7801"/>
    <x v="3"/>
    <x v="11"/>
    <n v="1"/>
    <n v="322.13"/>
    <s v="Bengaluru"/>
    <x v="7"/>
    <n v="322.13"/>
    <x v="0"/>
    <n v="6.4425999999999997"/>
    <x v="802"/>
    <n v="193.27799999999999"/>
    <n v="193.27799999999999"/>
    <x v="802"/>
    <n v="0.38775510204081631"/>
  </r>
  <r>
    <n v="100803"/>
    <d v="2024-12-14T00:00:00"/>
    <x v="11"/>
    <x v="0"/>
    <s v="C2637"/>
    <x v="1"/>
    <x v="8"/>
    <n v="1"/>
    <n v="4002.58"/>
    <s v="Bhopal"/>
    <x v="1"/>
    <n v="4002.58"/>
    <x v="0"/>
    <n v="80.051599999999993"/>
    <x v="803"/>
    <n v="2401.5479999999998"/>
    <n v="2401.5479999999998"/>
    <x v="803"/>
    <n v="0.38775510204081642"/>
  </r>
  <r>
    <n v="100804"/>
    <d v="2024-10-09T00:00:00"/>
    <x v="0"/>
    <x v="0"/>
    <s v="C3939"/>
    <x v="2"/>
    <x v="21"/>
    <n v="1"/>
    <n v="6353.01"/>
    <s v="Nagpur"/>
    <x v="2"/>
    <n v="6353.01"/>
    <x v="0"/>
    <n v="127.06020000000001"/>
    <x v="804"/>
    <n v="3811.806"/>
    <n v="3811.806"/>
    <x v="804"/>
    <n v="0.38775510204081637"/>
  </r>
  <r>
    <n v="100805"/>
    <d v="2023-04-02T00:00:00"/>
    <x v="6"/>
    <x v="1"/>
    <s v="C8798"/>
    <x v="2"/>
    <x v="22"/>
    <n v="3"/>
    <n v="7009.31"/>
    <s v="Indore"/>
    <x v="1"/>
    <n v="21027.93"/>
    <x v="2"/>
    <n v="1261.6758"/>
    <x v="805"/>
    <n v="4205.5860000000002"/>
    <n v="12616.758000000002"/>
    <x v="805"/>
    <n v="0.36170212765957438"/>
  </r>
  <r>
    <n v="100806"/>
    <d v="2023-05-10T00:00:00"/>
    <x v="8"/>
    <x v="1"/>
    <s v="C1616"/>
    <x v="0"/>
    <x v="0"/>
    <n v="1"/>
    <n v="33630.699999999997"/>
    <s v="Lucknow"/>
    <x v="3"/>
    <n v="33630.699999999997"/>
    <x v="0"/>
    <n v="672.61399999999992"/>
    <x v="806"/>
    <n v="20178.419999999998"/>
    <n v="20178.419999999998"/>
    <x v="806"/>
    <n v="0.38775510204081631"/>
  </r>
  <r>
    <n v="100807"/>
    <d v="2023-07-04T00:00:00"/>
    <x v="7"/>
    <x v="1"/>
    <s v="C6699"/>
    <x v="2"/>
    <x v="22"/>
    <n v="4"/>
    <n v="10325.67"/>
    <s v="Pune"/>
    <x v="2"/>
    <n v="41302.68"/>
    <x v="3"/>
    <n v="3304.2144000000003"/>
    <x v="807"/>
    <n v="6195.402"/>
    <n v="24781.608"/>
    <x v="807"/>
    <n v="0.34782608695652178"/>
  </r>
  <r>
    <n v="100808"/>
    <d v="2023-01-05T00:00:00"/>
    <x v="3"/>
    <x v="1"/>
    <s v="C6929"/>
    <x v="2"/>
    <x v="21"/>
    <n v="1"/>
    <n v="7111.3"/>
    <s v="Kochi"/>
    <x v="5"/>
    <n v="7111.3"/>
    <x v="0"/>
    <n v="142.226"/>
    <x v="808"/>
    <n v="4266.78"/>
    <n v="4266.78"/>
    <x v="808"/>
    <n v="0.38775510204081642"/>
  </r>
  <r>
    <n v="100809"/>
    <d v="2024-07-06T00:00:00"/>
    <x v="7"/>
    <x v="0"/>
    <s v="C4173"/>
    <x v="1"/>
    <x v="23"/>
    <n v="2"/>
    <n v="3138.16"/>
    <s v="Delhi"/>
    <x v="0"/>
    <n v="6276.32"/>
    <x v="1"/>
    <n v="251.05279999999999"/>
    <x v="809"/>
    <n v="1882.8959999999997"/>
    <n v="3765.7919999999995"/>
    <x v="809"/>
    <n v="0.375"/>
  </r>
  <r>
    <n v="100810"/>
    <d v="2023-06-02T00:00:00"/>
    <x v="2"/>
    <x v="1"/>
    <s v="C1885"/>
    <x v="2"/>
    <x v="2"/>
    <n v="1"/>
    <n v="2983.17"/>
    <s v="Surat"/>
    <x v="4"/>
    <n v="2983.17"/>
    <x v="0"/>
    <n v="59.663400000000003"/>
    <x v="810"/>
    <n v="1789.902"/>
    <n v="1789.902"/>
    <x v="810"/>
    <n v="0.38775510204081637"/>
  </r>
  <r>
    <n v="100811"/>
    <d v="2024-01-08T00:00:00"/>
    <x v="3"/>
    <x v="0"/>
    <s v="C8424"/>
    <x v="0"/>
    <x v="13"/>
    <n v="1"/>
    <n v="48872.17"/>
    <s v="Mumbai"/>
    <x v="2"/>
    <n v="48872.17"/>
    <x v="0"/>
    <n v="977.4434"/>
    <x v="811"/>
    <n v="29323.302"/>
    <n v="29323.302"/>
    <x v="811"/>
    <n v="0.38775510204081637"/>
  </r>
  <r>
    <n v="100812"/>
    <d v="2023-04-17T00:00:00"/>
    <x v="6"/>
    <x v="1"/>
    <s v="C2901"/>
    <x v="3"/>
    <x v="11"/>
    <n v="1"/>
    <n v="3148.25"/>
    <s v="Delhi"/>
    <x v="0"/>
    <n v="3148.25"/>
    <x v="0"/>
    <n v="62.965000000000003"/>
    <x v="812"/>
    <n v="1888.9499999999998"/>
    <n v="1888.9499999999998"/>
    <x v="812"/>
    <n v="0.38775510204081637"/>
  </r>
  <r>
    <n v="100813"/>
    <d v="2023-08-29T00:00:00"/>
    <x v="1"/>
    <x v="1"/>
    <s v="C6336"/>
    <x v="2"/>
    <x v="22"/>
    <n v="1"/>
    <n v="6938.07"/>
    <s v="Chennai"/>
    <x v="8"/>
    <n v="6938.07"/>
    <x v="0"/>
    <n v="138.76140000000001"/>
    <x v="813"/>
    <n v="4162.8419999999996"/>
    <n v="4162.8419999999996"/>
    <x v="813"/>
    <n v="0.38775510204081631"/>
  </r>
  <r>
    <n v="100814"/>
    <d v="2023-04-23T00:00:00"/>
    <x v="6"/>
    <x v="1"/>
    <s v="C4615"/>
    <x v="1"/>
    <x v="1"/>
    <n v="1"/>
    <n v="1983.28"/>
    <s v="Delhi"/>
    <x v="0"/>
    <n v="1983.28"/>
    <x v="0"/>
    <n v="39.665599999999998"/>
    <x v="814"/>
    <n v="1189.9679999999998"/>
    <n v="1189.9679999999998"/>
    <x v="814"/>
    <n v="0.38775510204081637"/>
  </r>
  <r>
    <n v="100815"/>
    <d v="2024-04-27T00:00:00"/>
    <x v="6"/>
    <x v="0"/>
    <s v="C8454"/>
    <x v="2"/>
    <x v="16"/>
    <n v="3"/>
    <n v="2741.52"/>
    <s v="Bengaluru"/>
    <x v="7"/>
    <n v="8224.56"/>
    <x v="2"/>
    <n v="493.47359999999998"/>
    <x v="815"/>
    <n v="1644.912"/>
    <n v="4934.7359999999999"/>
    <x v="815"/>
    <n v="0.36170212765957444"/>
  </r>
  <r>
    <n v="100816"/>
    <d v="2024-02-01T00:00:00"/>
    <x v="10"/>
    <x v="0"/>
    <s v="C4313"/>
    <x v="1"/>
    <x v="23"/>
    <n v="2"/>
    <n v="3693.9"/>
    <s v="Hyderabad"/>
    <x v="10"/>
    <n v="7387.8"/>
    <x v="1"/>
    <n v="295.512"/>
    <x v="816"/>
    <n v="2216.34"/>
    <n v="4432.68"/>
    <x v="816"/>
    <n v="0.375"/>
  </r>
  <r>
    <n v="100817"/>
    <d v="2023-05-11T00:00:00"/>
    <x v="8"/>
    <x v="1"/>
    <s v="C8513"/>
    <x v="0"/>
    <x v="17"/>
    <n v="1"/>
    <n v="11995.01"/>
    <s v="Pune"/>
    <x v="2"/>
    <n v="11995.01"/>
    <x v="0"/>
    <n v="239.90020000000001"/>
    <x v="817"/>
    <n v="7197.0060000000003"/>
    <n v="7197.0060000000003"/>
    <x v="817"/>
    <n v="0.38775510204081631"/>
  </r>
  <r>
    <n v="100818"/>
    <d v="2023-06-25T00:00:00"/>
    <x v="2"/>
    <x v="1"/>
    <s v="C3784"/>
    <x v="3"/>
    <x v="14"/>
    <n v="3"/>
    <n v="2666.27"/>
    <s v="Lucknow"/>
    <x v="3"/>
    <n v="7998.8099999999995"/>
    <x v="2"/>
    <n v="479.92859999999996"/>
    <x v="818"/>
    <n v="1599.7619999999999"/>
    <n v="4799.2860000000001"/>
    <x v="818"/>
    <n v="0.36170212765957438"/>
  </r>
  <r>
    <n v="100819"/>
    <d v="2024-07-20T00:00:00"/>
    <x v="7"/>
    <x v="0"/>
    <s v="C4546"/>
    <x v="4"/>
    <x v="12"/>
    <n v="1"/>
    <n v="8834.91"/>
    <s v="Lucknow"/>
    <x v="3"/>
    <n v="8834.91"/>
    <x v="0"/>
    <n v="176.69820000000001"/>
    <x v="819"/>
    <n v="5300.9459999999999"/>
    <n v="5300.9459999999999"/>
    <x v="819"/>
    <n v="0.38775510204081626"/>
  </r>
  <r>
    <n v="100820"/>
    <d v="2024-04-29T00:00:00"/>
    <x v="6"/>
    <x v="0"/>
    <s v="C5060"/>
    <x v="3"/>
    <x v="10"/>
    <n v="1"/>
    <n v="1966.33"/>
    <s v="Hyderabad"/>
    <x v="10"/>
    <n v="1966.33"/>
    <x v="0"/>
    <n v="39.326599999999999"/>
    <x v="820"/>
    <n v="1179.798"/>
    <n v="1179.798"/>
    <x v="820"/>
    <n v="0.38775510204081626"/>
  </r>
  <r>
    <n v="100821"/>
    <d v="2024-03-20T00:00:00"/>
    <x v="4"/>
    <x v="0"/>
    <s v="C7844"/>
    <x v="2"/>
    <x v="22"/>
    <n v="4"/>
    <n v="15371.73"/>
    <s v="Mumbai"/>
    <x v="2"/>
    <n v="61486.92"/>
    <x v="3"/>
    <n v="4918.9535999999998"/>
    <x v="821"/>
    <n v="9223.0379999999986"/>
    <n v="36892.151999999995"/>
    <x v="821"/>
    <n v="0.34782608695652178"/>
  </r>
  <r>
    <n v="100822"/>
    <d v="2023-02-11T00:00:00"/>
    <x v="10"/>
    <x v="1"/>
    <s v="C2605"/>
    <x v="4"/>
    <x v="7"/>
    <n v="1"/>
    <n v="8056.07"/>
    <s v="Ahmedabad"/>
    <x v="4"/>
    <n v="8056.07"/>
    <x v="0"/>
    <n v="161.12139999999999"/>
    <x v="822"/>
    <n v="4833.6419999999998"/>
    <n v="4833.6419999999998"/>
    <x v="822"/>
    <n v="0.38775510204081631"/>
  </r>
  <r>
    <n v="100823"/>
    <d v="2024-05-22T00:00:00"/>
    <x v="8"/>
    <x v="0"/>
    <s v="C4571"/>
    <x v="0"/>
    <x v="17"/>
    <n v="2"/>
    <n v="47609.26"/>
    <s v="Bengaluru"/>
    <x v="7"/>
    <n v="95218.52"/>
    <x v="1"/>
    <n v="3808.7408"/>
    <x v="823"/>
    <n v="28565.556"/>
    <n v="57131.112000000001"/>
    <x v="823"/>
    <n v="0.375"/>
  </r>
  <r>
    <n v="100824"/>
    <d v="2024-01-03T00:00:00"/>
    <x v="3"/>
    <x v="0"/>
    <s v="C8524"/>
    <x v="0"/>
    <x v="15"/>
    <n v="1"/>
    <n v="42526.99"/>
    <s v="Kochi"/>
    <x v="5"/>
    <n v="42526.99"/>
    <x v="0"/>
    <n v="850.53980000000001"/>
    <x v="824"/>
    <n v="25516.194"/>
    <n v="25516.194"/>
    <x v="824"/>
    <n v="0.38775510204081631"/>
  </r>
  <r>
    <n v="100825"/>
    <d v="2024-08-07T00:00:00"/>
    <x v="1"/>
    <x v="0"/>
    <s v="C7641"/>
    <x v="3"/>
    <x v="6"/>
    <n v="5"/>
    <n v="1700.85"/>
    <s v="Bengaluru"/>
    <x v="7"/>
    <n v="8504.25"/>
    <x v="3"/>
    <n v="680.34"/>
    <x v="825"/>
    <n v="1020.5099999999999"/>
    <n v="5102.5499999999993"/>
    <x v="825"/>
    <n v="0.34782608695652184"/>
  </r>
  <r>
    <n v="100826"/>
    <d v="2024-01-15T00:00:00"/>
    <x v="3"/>
    <x v="0"/>
    <s v="C6454"/>
    <x v="2"/>
    <x v="16"/>
    <n v="3"/>
    <n v="1496.23"/>
    <s v="Jaipur"/>
    <x v="6"/>
    <n v="4488.6900000000005"/>
    <x v="2"/>
    <n v="269.32140000000004"/>
    <x v="826"/>
    <n v="897.73799999999994"/>
    <n v="2693.2139999999999"/>
    <x v="826"/>
    <n v="0.3617021276595746"/>
  </r>
  <r>
    <n v="100827"/>
    <d v="2023-02-03T00:00:00"/>
    <x v="10"/>
    <x v="1"/>
    <s v="C4393"/>
    <x v="0"/>
    <x v="0"/>
    <n v="2"/>
    <n v="44437.09"/>
    <s v="Bhopal"/>
    <x v="1"/>
    <n v="88874.18"/>
    <x v="1"/>
    <n v="3554.9671999999996"/>
    <x v="827"/>
    <n v="26662.253999999997"/>
    <n v="53324.507999999994"/>
    <x v="827"/>
    <n v="0.375"/>
  </r>
  <r>
    <n v="100828"/>
    <d v="2024-12-02T00:00:00"/>
    <x v="11"/>
    <x v="0"/>
    <s v="C6963"/>
    <x v="0"/>
    <x v="0"/>
    <n v="2"/>
    <n v="5956.6"/>
    <s v="Nagpur"/>
    <x v="2"/>
    <n v="11913.2"/>
    <x v="1"/>
    <n v="476.52800000000002"/>
    <x v="828"/>
    <n v="3573.96"/>
    <n v="7147.92"/>
    <x v="828"/>
    <n v="0.375"/>
  </r>
  <r>
    <n v="100829"/>
    <d v="2023-02-22T00:00:00"/>
    <x v="10"/>
    <x v="1"/>
    <s v="C2097"/>
    <x v="0"/>
    <x v="0"/>
    <n v="1"/>
    <n v="4127.59"/>
    <s v="Jaipur"/>
    <x v="6"/>
    <n v="4127.59"/>
    <x v="0"/>
    <n v="82.5518"/>
    <x v="829"/>
    <n v="2476.5540000000001"/>
    <n v="2476.5540000000001"/>
    <x v="829"/>
    <n v="0.38775510204081631"/>
  </r>
  <r>
    <n v="100830"/>
    <d v="2024-12-27T00:00:00"/>
    <x v="11"/>
    <x v="0"/>
    <s v="C8839"/>
    <x v="3"/>
    <x v="14"/>
    <n v="5"/>
    <n v="910.3"/>
    <s v="Indore"/>
    <x v="1"/>
    <n v="4551.5"/>
    <x v="3"/>
    <n v="364.12"/>
    <x v="830"/>
    <n v="546.17999999999995"/>
    <n v="2730.8999999999996"/>
    <x v="830"/>
    <n v="0.34782608695652184"/>
  </r>
  <r>
    <n v="100831"/>
    <d v="2024-08-17T00:00:00"/>
    <x v="1"/>
    <x v="0"/>
    <s v="C5380"/>
    <x v="4"/>
    <x v="20"/>
    <n v="2"/>
    <n v="10865.48"/>
    <s v="Jaipur"/>
    <x v="6"/>
    <n v="21730.959999999999"/>
    <x v="1"/>
    <n v="869.23839999999996"/>
    <x v="831"/>
    <n v="6519.2879999999996"/>
    <n v="13038.575999999999"/>
    <x v="831"/>
    <n v="0.37500000000000006"/>
  </r>
  <r>
    <n v="100832"/>
    <d v="2024-11-27T00:00:00"/>
    <x v="5"/>
    <x v="0"/>
    <s v="C9629"/>
    <x v="1"/>
    <x v="1"/>
    <n v="1"/>
    <n v="1848.42"/>
    <s v="Kochi"/>
    <x v="5"/>
    <n v="1848.42"/>
    <x v="0"/>
    <n v="36.968400000000003"/>
    <x v="832"/>
    <n v="1109.0519999999999"/>
    <n v="1109.0519999999999"/>
    <x v="832"/>
    <n v="0.38775510204081642"/>
  </r>
  <r>
    <n v="100833"/>
    <d v="2023-05-06T00:00:00"/>
    <x v="8"/>
    <x v="1"/>
    <s v="C7031"/>
    <x v="1"/>
    <x v="9"/>
    <n v="2"/>
    <n v="2584.91"/>
    <s v="Bhopal"/>
    <x v="1"/>
    <n v="5169.82"/>
    <x v="1"/>
    <n v="206.7928"/>
    <x v="833"/>
    <n v="1550.9459999999999"/>
    <n v="3101.8919999999998"/>
    <x v="833"/>
    <n v="0.375"/>
  </r>
  <r>
    <n v="100834"/>
    <d v="2024-11-20T00:00:00"/>
    <x v="5"/>
    <x v="0"/>
    <s v="C7400"/>
    <x v="4"/>
    <x v="12"/>
    <n v="1"/>
    <n v="11647.66"/>
    <s v="Nagpur"/>
    <x v="2"/>
    <n v="11647.66"/>
    <x v="0"/>
    <n v="232.95320000000001"/>
    <x v="834"/>
    <n v="6988.5959999999995"/>
    <n v="6988.5959999999995"/>
    <x v="834"/>
    <n v="0.38775510204081637"/>
  </r>
  <r>
    <n v="100835"/>
    <d v="2023-07-03T00:00:00"/>
    <x v="7"/>
    <x v="1"/>
    <s v="C9131"/>
    <x v="0"/>
    <x v="15"/>
    <n v="1"/>
    <n v="21608.35"/>
    <s v="Bengaluru"/>
    <x v="7"/>
    <n v="21608.35"/>
    <x v="0"/>
    <n v="432.16699999999997"/>
    <x v="835"/>
    <n v="12965.009999999998"/>
    <n v="12965.009999999998"/>
    <x v="835"/>
    <n v="0.38775510204081631"/>
  </r>
  <r>
    <n v="100836"/>
    <d v="2023-07-29T00:00:00"/>
    <x v="7"/>
    <x v="1"/>
    <s v="C3163"/>
    <x v="1"/>
    <x v="1"/>
    <n v="1"/>
    <n v="4913.28"/>
    <s v="Ahmedabad"/>
    <x v="4"/>
    <n v="4913.28"/>
    <x v="0"/>
    <n v="98.265599999999992"/>
    <x v="836"/>
    <n v="2947.9679999999998"/>
    <n v="2947.9679999999998"/>
    <x v="836"/>
    <n v="0.38775510204081637"/>
  </r>
  <r>
    <n v="100837"/>
    <d v="2023-12-22T00:00:00"/>
    <x v="11"/>
    <x v="1"/>
    <s v="C4806"/>
    <x v="1"/>
    <x v="1"/>
    <n v="1"/>
    <n v="557.05999999999995"/>
    <s v="Kochi"/>
    <x v="5"/>
    <n v="557.05999999999995"/>
    <x v="0"/>
    <n v="11.1412"/>
    <x v="837"/>
    <n v="334.23599999999993"/>
    <n v="334.23599999999993"/>
    <x v="837"/>
    <n v="0.38775510204081637"/>
  </r>
  <r>
    <n v="100838"/>
    <d v="2024-06-16T00:00:00"/>
    <x v="2"/>
    <x v="0"/>
    <s v="C8965"/>
    <x v="2"/>
    <x v="2"/>
    <n v="1"/>
    <n v="10793.88"/>
    <s v="Lucknow"/>
    <x v="3"/>
    <n v="10793.88"/>
    <x v="0"/>
    <n v="215.8776"/>
    <x v="838"/>
    <n v="6476.3279999999995"/>
    <n v="6476.3279999999995"/>
    <x v="838"/>
    <n v="0.38775510204081631"/>
  </r>
  <r>
    <n v="100839"/>
    <d v="2024-11-12T00:00:00"/>
    <x v="5"/>
    <x v="0"/>
    <s v="C6021"/>
    <x v="2"/>
    <x v="22"/>
    <n v="1"/>
    <n v="4242.45"/>
    <s v="Bengaluru"/>
    <x v="7"/>
    <n v="4242.45"/>
    <x v="0"/>
    <n v="84.849000000000004"/>
    <x v="839"/>
    <n v="2545.4699999999998"/>
    <n v="2545.4699999999998"/>
    <x v="839"/>
    <n v="0.38775510204081631"/>
  </r>
  <r>
    <n v="100840"/>
    <d v="2023-09-24T00:00:00"/>
    <x v="9"/>
    <x v="1"/>
    <s v="C6785"/>
    <x v="0"/>
    <x v="0"/>
    <n v="5"/>
    <n v="46863.48"/>
    <s v="Kolkata"/>
    <x v="9"/>
    <n v="234317.40000000002"/>
    <x v="3"/>
    <n v="18745.392000000003"/>
    <x v="840"/>
    <n v="28118.088"/>
    <n v="140590.44"/>
    <x v="840"/>
    <n v="0.34782608695652184"/>
  </r>
  <r>
    <n v="100841"/>
    <d v="2024-04-11T00:00:00"/>
    <x v="6"/>
    <x v="0"/>
    <s v="C3873"/>
    <x v="4"/>
    <x v="7"/>
    <n v="4"/>
    <n v="10069.25"/>
    <s v="Kochi"/>
    <x v="5"/>
    <n v="40277"/>
    <x v="3"/>
    <n v="3222.16"/>
    <x v="841"/>
    <n v="6041.55"/>
    <n v="24166.2"/>
    <x v="841"/>
    <n v="0.34782608695652167"/>
  </r>
  <r>
    <n v="100842"/>
    <d v="2024-12-26T00:00:00"/>
    <x v="11"/>
    <x v="0"/>
    <s v="C3072"/>
    <x v="2"/>
    <x v="21"/>
    <n v="1"/>
    <n v="2316.56"/>
    <s v="Ahmedabad"/>
    <x v="4"/>
    <n v="2316.56"/>
    <x v="0"/>
    <n v="46.331200000000003"/>
    <x v="842"/>
    <n v="1389.9359999999999"/>
    <n v="1389.9359999999999"/>
    <x v="842"/>
    <n v="0.38775510204081631"/>
  </r>
  <r>
    <n v="100843"/>
    <d v="2023-09-24T00:00:00"/>
    <x v="9"/>
    <x v="1"/>
    <s v="C6633"/>
    <x v="1"/>
    <x v="8"/>
    <n v="1"/>
    <n v="345.44"/>
    <s v="Bengaluru"/>
    <x v="7"/>
    <n v="345.44"/>
    <x v="0"/>
    <n v="6.9088000000000003"/>
    <x v="843"/>
    <n v="207.26399999999998"/>
    <n v="207.26399999999998"/>
    <x v="843"/>
    <n v="0.38775510204081642"/>
  </r>
  <r>
    <n v="100844"/>
    <d v="2024-01-17T00:00:00"/>
    <x v="3"/>
    <x v="0"/>
    <s v="C9182"/>
    <x v="1"/>
    <x v="8"/>
    <n v="1"/>
    <n v="670.68"/>
    <s v="Bhopal"/>
    <x v="1"/>
    <n v="670.68"/>
    <x v="0"/>
    <n v="13.413599999999999"/>
    <x v="844"/>
    <n v="402.40799999999996"/>
    <n v="402.40799999999996"/>
    <x v="844"/>
    <n v="0.38775510204081637"/>
  </r>
  <r>
    <n v="100845"/>
    <d v="2023-05-29T00:00:00"/>
    <x v="8"/>
    <x v="1"/>
    <s v="C9313"/>
    <x v="4"/>
    <x v="19"/>
    <n v="1"/>
    <n v="14761.78"/>
    <s v="Hyderabad"/>
    <x v="10"/>
    <n v="14761.78"/>
    <x v="0"/>
    <n v="295.23560000000003"/>
    <x v="845"/>
    <n v="8857.0679999999993"/>
    <n v="8857.0679999999993"/>
    <x v="845"/>
    <n v="0.38775510204081642"/>
  </r>
  <r>
    <n v="100846"/>
    <d v="2024-10-24T00:00:00"/>
    <x v="0"/>
    <x v="0"/>
    <s v="C3409"/>
    <x v="2"/>
    <x v="2"/>
    <n v="3"/>
    <n v="15661.78"/>
    <s v="Bhopal"/>
    <x v="1"/>
    <n v="46985.340000000004"/>
    <x v="2"/>
    <n v="2819.1204000000002"/>
    <x v="846"/>
    <n v="9397.0679999999993"/>
    <n v="28191.203999999998"/>
    <x v="846"/>
    <n v="0.36170212765957455"/>
  </r>
  <r>
    <n v="100847"/>
    <d v="2024-08-01T00:00:00"/>
    <x v="1"/>
    <x v="0"/>
    <s v="C1656"/>
    <x v="2"/>
    <x v="2"/>
    <n v="1"/>
    <n v="1937.74"/>
    <s v="Bengaluru"/>
    <x v="7"/>
    <n v="1937.74"/>
    <x v="0"/>
    <n v="38.754800000000003"/>
    <x v="847"/>
    <n v="1162.644"/>
    <n v="1162.644"/>
    <x v="847"/>
    <n v="0.38775510204081637"/>
  </r>
  <r>
    <n v="100848"/>
    <d v="2024-11-25T00:00:00"/>
    <x v="5"/>
    <x v="0"/>
    <s v="C6855"/>
    <x v="2"/>
    <x v="3"/>
    <n v="1"/>
    <n v="8589.9599999999991"/>
    <s v="Delhi"/>
    <x v="0"/>
    <n v="8589.9599999999991"/>
    <x v="0"/>
    <n v="171.79919999999998"/>
    <x v="848"/>
    <n v="5153.9759999999997"/>
    <n v="5153.9759999999997"/>
    <x v="848"/>
    <n v="0.38775510204081637"/>
  </r>
  <r>
    <n v="100849"/>
    <d v="2023-12-01T00:00:00"/>
    <x v="11"/>
    <x v="1"/>
    <s v="C5553"/>
    <x v="0"/>
    <x v="4"/>
    <n v="1"/>
    <n v="18901.73"/>
    <s v="Chennai"/>
    <x v="8"/>
    <n v="18901.73"/>
    <x v="0"/>
    <n v="378.03460000000001"/>
    <x v="849"/>
    <n v="11341.037999999999"/>
    <n v="11341.037999999999"/>
    <x v="849"/>
    <n v="0.38775510204081642"/>
  </r>
  <r>
    <n v="100850"/>
    <d v="2023-01-24T00:00:00"/>
    <x v="3"/>
    <x v="1"/>
    <s v="C7462"/>
    <x v="0"/>
    <x v="13"/>
    <n v="2"/>
    <n v="76675.47"/>
    <s v="Chennai"/>
    <x v="8"/>
    <n v="153350.94"/>
    <x v="1"/>
    <n v="6134.0376000000006"/>
    <x v="850"/>
    <n v="46005.281999999999"/>
    <n v="92010.563999999998"/>
    <x v="850"/>
    <n v="0.375"/>
  </r>
  <r>
    <n v="100851"/>
    <d v="2024-05-17T00:00:00"/>
    <x v="8"/>
    <x v="0"/>
    <s v="C7513"/>
    <x v="1"/>
    <x v="9"/>
    <n v="1"/>
    <n v="491.45"/>
    <s v="Bengaluru"/>
    <x v="7"/>
    <n v="491.45"/>
    <x v="0"/>
    <n v="9.8290000000000006"/>
    <x v="851"/>
    <n v="294.87"/>
    <n v="294.87"/>
    <x v="851"/>
    <n v="0.38775510204081631"/>
  </r>
  <r>
    <n v="100852"/>
    <d v="2024-03-13T00:00:00"/>
    <x v="4"/>
    <x v="0"/>
    <s v="C8300"/>
    <x v="1"/>
    <x v="5"/>
    <n v="1"/>
    <n v="1747.84"/>
    <s v="Kochi"/>
    <x v="5"/>
    <n v="1747.84"/>
    <x v="0"/>
    <n v="34.956800000000001"/>
    <x v="852"/>
    <n v="1048.704"/>
    <n v="1048.704"/>
    <x v="852"/>
    <n v="0.38775510204081637"/>
  </r>
  <r>
    <n v="100853"/>
    <d v="2024-07-28T00:00:00"/>
    <x v="7"/>
    <x v="0"/>
    <s v="C3683"/>
    <x v="0"/>
    <x v="13"/>
    <n v="2"/>
    <n v="29452.34"/>
    <s v="Bhopal"/>
    <x v="1"/>
    <n v="58904.68"/>
    <x v="1"/>
    <n v="2356.1871999999998"/>
    <x v="853"/>
    <n v="17671.403999999999"/>
    <n v="35342.807999999997"/>
    <x v="853"/>
    <n v="0.37500000000000006"/>
  </r>
  <r>
    <n v="100854"/>
    <d v="2024-03-10T00:00:00"/>
    <x v="4"/>
    <x v="0"/>
    <s v="C4404"/>
    <x v="2"/>
    <x v="2"/>
    <n v="1"/>
    <n v="7821.58"/>
    <s v="Kolkata"/>
    <x v="9"/>
    <n v="7821.58"/>
    <x v="0"/>
    <n v="156.4316"/>
    <x v="854"/>
    <n v="4692.9479999999994"/>
    <n v="4692.9479999999994"/>
    <x v="854"/>
    <n v="0.38775510204081642"/>
  </r>
  <r>
    <n v="100855"/>
    <d v="2024-05-01T00:00:00"/>
    <x v="8"/>
    <x v="0"/>
    <s v="C7156"/>
    <x v="4"/>
    <x v="7"/>
    <n v="5"/>
    <n v="1446.32"/>
    <s v="Delhi"/>
    <x v="0"/>
    <n v="7231.5999999999995"/>
    <x v="3"/>
    <n v="578.52800000000002"/>
    <x v="855"/>
    <n v="867.79199999999992"/>
    <n v="4338.9599999999991"/>
    <x v="855"/>
    <n v="0.34782608695652178"/>
  </r>
  <r>
    <n v="100856"/>
    <d v="2023-01-07T00:00:00"/>
    <x v="3"/>
    <x v="1"/>
    <s v="C3243"/>
    <x v="1"/>
    <x v="5"/>
    <n v="1"/>
    <n v="3047.74"/>
    <s v="Chennai"/>
    <x v="8"/>
    <n v="3047.74"/>
    <x v="0"/>
    <n v="60.954799999999999"/>
    <x v="856"/>
    <n v="1828.6439999999998"/>
    <n v="1828.6439999999998"/>
    <x v="856"/>
    <n v="0.38775510204081637"/>
  </r>
  <r>
    <n v="100857"/>
    <d v="2023-07-10T00:00:00"/>
    <x v="7"/>
    <x v="1"/>
    <s v="C5979"/>
    <x v="3"/>
    <x v="10"/>
    <n v="1"/>
    <n v="289.52"/>
    <s v="Ahmedabad"/>
    <x v="4"/>
    <n v="289.52"/>
    <x v="0"/>
    <n v="5.7904"/>
    <x v="857"/>
    <n v="173.71199999999999"/>
    <n v="173.71199999999999"/>
    <x v="857"/>
    <n v="0.38775510204081637"/>
  </r>
  <r>
    <n v="100858"/>
    <d v="2024-07-26T00:00:00"/>
    <x v="7"/>
    <x v="0"/>
    <s v="C8742"/>
    <x v="3"/>
    <x v="14"/>
    <n v="1"/>
    <n v="100.81"/>
    <s v="Delhi"/>
    <x v="0"/>
    <n v="100.81"/>
    <x v="0"/>
    <n v="2.0162"/>
    <x v="858"/>
    <n v="60.485999999999997"/>
    <n v="60.485999999999997"/>
    <x v="858"/>
    <n v="0.38775510204081637"/>
  </r>
  <r>
    <n v="100859"/>
    <d v="2024-10-31T00:00:00"/>
    <x v="0"/>
    <x v="0"/>
    <s v="C5009"/>
    <x v="2"/>
    <x v="3"/>
    <n v="1"/>
    <n v="7954.05"/>
    <s v="Mumbai"/>
    <x v="2"/>
    <n v="7954.05"/>
    <x v="0"/>
    <n v="159.08100000000002"/>
    <x v="859"/>
    <n v="4772.43"/>
    <n v="4772.43"/>
    <x v="859"/>
    <n v="0.38775510204081631"/>
  </r>
  <r>
    <n v="100860"/>
    <d v="2023-05-03T00:00:00"/>
    <x v="8"/>
    <x v="1"/>
    <s v="C8872"/>
    <x v="3"/>
    <x v="24"/>
    <n v="5"/>
    <n v="385.69"/>
    <s v="Lucknow"/>
    <x v="3"/>
    <n v="1928.45"/>
    <x v="3"/>
    <n v="154.27600000000001"/>
    <x v="860"/>
    <n v="231.41399999999999"/>
    <n v="1157.07"/>
    <x v="860"/>
    <n v="0.34782608695652178"/>
  </r>
  <r>
    <n v="100861"/>
    <d v="2024-03-22T00:00:00"/>
    <x v="4"/>
    <x v="0"/>
    <s v="C1287"/>
    <x v="4"/>
    <x v="18"/>
    <n v="5"/>
    <n v="11858.79"/>
    <s v="Kochi"/>
    <x v="5"/>
    <n v="59293.950000000004"/>
    <x v="3"/>
    <n v="4743.5160000000005"/>
    <x v="861"/>
    <n v="7115.2740000000003"/>
    <n v="35576.370000000003"/>
    <x v="861"/>
    <n v="0.34782608695652173"/>
  </r>
  <r>
    <n v="100862"/>
    <d v="2023-09-23T00:00:00"/>
    <x v="9"/>
    <x v="1"/>
    <s v="C6855"/>
    <x v="0"/>
    <x v="15"/>
    <n v="1"/>
    <n v="34999.74"/>
    <s v="Bengaluru"/>
    <x v="7"/>
    <n v="34999.74"/>
    <x v="0"/>
    <n v="699.99479999999994"/>
    <x v="862"/>
    <n v="20999.843999999997"/>
    <n v="20999.843999999997"/>
    <x v="862"/>
    <n v="0.38775510204081637"/>
  </r>
  <r>
    <n v="100863"/>
    <d v="2023-02-24T00:00:00"/>
    <x v="10"/>
    <x v="1"/>
    <s v="C5778"/>
    <x v="0"/>
    <x v="13"/>
    <n v="2"/>
    <n v="57867.1"/>
    <s v="Jaipur"/>
    <x v="6"/>
    <n v="115734.2"/>
    <x v="1"/>
    <n v="4629.3680000000004"/>
    <x v="863"/>
    <n v="34720.259999999995"/>
    <n v="69440.51999999999"/>
    <x v="863"/>
    <n v="0.37500000000000006"/>
  </r>
  <r>
    <n v="100864"/>
    <d v="2024-10-16T00:00:00"/>
    <x v="0"/>
    <x v="0"/>
    <s v="C3738"/>
    <x v="4"/>
    <x v="7"/>
    <n v="1"/>
    <n v="10287.870000000001"/>
    <s v="Jaipur"/>
    <x v="6"/>
    <n v="10287.870000000001"/>
    <x v="0"/>
    <n v="205.75740000000002"/>
    <x v="864"/>
    <n v="6172.7220000000007"/>
    <n v="6172.7220000000007"/>
    <x v="864"/>
    <n v="0.38775510204081626"/>
  </r>
  <r>
    <n v="100865"/>
    <d v="2023-11-27T00:00:00"/>
    <x v="5"/>
    <x v="1"/>
    <s v="C9755"/>
    <x v="4"/>
    <x v="19"/>
    <n v="1"/>
    <n v="10123.629999999999"/>
    <s v="Lucknow"/>
    <x v="3"/>
    <n v="10123.629999999999"/>
    <x v="0"/>
    <n v="202.4726"/>
    <x v="865"/>
    <n v="6074.177999999999"/>
    <n v="6074.177999999999"/>
    <x v="865"/>
    <n v="0.38775510204081642"/>
  </r>
  <r>
    <n v="100866"/>
    <d v="2023-12-27T00:00:00"/>
    <x v="11"/>
    <x v="1"/>
    <s v="C7750"/>
    <x v="3"/>
    <x v="6"/>
    <n v="1"/>
    <n v="1296.6099999999999"/>
    <s v="Hyderabad"/>
    <x v="10"/>
    <n v="1296.6099999999999"/>
    <x v="0"/>
    <n v="25.932199999999998"/>
    <x v="866"/>
    <n v="777.96599999999989"/>
    <n v="777.96599999999989"/>
    <x v="866"/>
    <n v="0.38775510204081637"/>
  </r>
  <r>
    <n v="100867"/>
    <d v="2023-06-16T00:00:00"/>
    <x v="2"/>
    <x v="1"/>
    <s v="C9612"/>
    <x v="0"/>
    <x v="4"/>
    <n v="1"/>
    <n v="63638.62"/>
    <s v="Kochi"/>
    <x v="5"/>
    <n v="63638.62"/>
    <x v="0"/>
    <n v="1272.7724000000001"/>
    <x v="867"/>
    <n v="38183.171999999999"/>
    <n v="38183.171999999999"/>
    <x v="867"/>
    <n v="0.38775510204081637"/>
  </r>
  <r>
    <n v="100868"/>
    <d v="2024-06-28T00:00:00"/>
    <x v="2"/>
    <x v="0"/>
    <s v="C3150"/>
    <x v="2"/>
    <x v="16"/>
    <n v="1"/>
    <n v="12181.31"/>
    <s v="Nagpur"/>
    <x v="2"/>
    <n v="12181.31"/>
    <x v="0"/>
    <n v="243.62619999999998"/>
    <x v="868"/>
    <n v="7308.7859999999991"/>
    <n v="7308.7859999999991"/>
    <x v="868"/>
    <n v="0.38775510204081631"/>
  </r>
  <r>
    <n v="100869"/>
    <d v="2023-01-18T00:00:00"/>
    <x v="3"/>
    <x v="1"/>
    <s v="C9570"/>
    <x v="1"/>
    <x v="5"/>
    <n v="2"/>
    <n v="851.18"/>
    <s v="Bhopal"/>
    <x v="1"/>
    <n v="1702.36"/>
    <x v="1"/>
    <n v="68.094399999999993"/>
    <x v="869"/>
    <n v="510.70799999999997"/>
    <n v="1021.4159999999999"/>
    <x v="869"/>
    <n v="0.375"/>
  </r>
  <r>
    <n v="100870"/>
    <d v="2023-12-17T00:00:00"/>
    <x v="11"/>
    <x v="1"/>
    <s v="C3332"/>
    <x v="0"/>
    <x v="0"/>
    <n v="1"/>
    <n v="52525.8"/>
    <s v="Indore"/>
    <x v="1"/>
    <n v="52525.8"/>
    <x v="0"/>
    <n v="1050.5160000000001"/>
    <x v="870"/>
    <n v="31515.48"/>
    <n v="31515.48"/>
    <x v="870"/>
    <n v="0.38775510204081631"/>
  </r>
  <r>
    <n v="100871"/>
    <d v="2023-08-21T00:00:00"/>
    <x v="1"/>
    <x v="1"/>
    <s v="C2830"/>
    <x v="1"/>
    <x v="8"/>
    <n v="1"/>
    <n v="609.29"/>
    <s v="Delhi"/>
    <x v="0"/>
    <n v="609.29"/>
    <x v="0"/>
    <n v="12.1858"/>
    <x v="871"/>
    <n v="365.57399999999996"/>
    <n v="365.57399999999996"/>
    <x v="871"/>
    <n v="0.38775510204081637"/>
  </r>
  <r>
    <n v="100872"/>
    <d v="2023-01-20T00:00:00"/>
    <x v="3"/>
    <x v="1"/>
    <s v="C9412"/>
    <x v="3"/>
    <x v="24"/>
    <n v="1"/>
    <n v="565.16"/>
    <s v="Lucknow"/>
    <x v="3"/>
    <n v="565.16"/>
    <x v="0"/>
    <n v="11.3032"/>
    <x v="872"/>
    <n v="339.09599999999995"/>
    <n v="339.09599999999995"/>
    <x v="872"/>
    <n v="0.38775510204081642"/>
  </r>
  <r>
    <n v="100873"/>
    <d v="2023-03-02T00:00:00"/>
    <x v="4"/>
    <x v="1"/>
    <s v="C2581"/>
    <x v="1"/>
    <x v="5"/>
    <n v="1"/>
    <n v="1404.94"/>
    <s v="Bhopal"/>
    <x v="1"/>
    <n v="1404.94"/>
    <x v="0"/>
    <n v="28.098800000000001"/>
    <x v="873"/>
    <n v="842.96400000000006"/>
    <n v="842.96400000000006"/>
    <x v="873"/>
    <n v="0.38775510204081631"/>
  </r>
  <r>
    <n v="100874"/>
    <d v="2023-05-07T00:00:00"/>
    <x v="8"/>
    <x v="1"/>
    <s v="C1479"/>
    <x v="4"/>
    <x v="20"/>
    <n v="1"/>
    <n v="3405.15"/>
    <s v="Delhi"/>
    <x v="0"/>
    <n v="3405.15"/>
    <x v="0"/>
    <n v="68.103000000000009"/>
    <x v="874"/>
    <n v="2043.09"/>
    <n v="2043.09"/>
    <x v="874"/>
    <n v="0.38775510204081637"/>
  </r>
  <r>
    <n v="100875"/>
    <d v="2023-05-30T00:00:00"/>
    <x v="8"/>
    <x v="1"/>
    <s v="C9202"/>
    <x v="3"/>
    <x v="10"/>
    <n v="4"/>
    <n v="1307.3399999999999"/>
    <s v="Bhopal"/>
    <x v="1"/>
    <n v="5229.3599999999997"/>
    <x v="3"/>
    <n v="418.34879999999998"/>
    <x v="875"/>
    <n v="784.40399999999988"/>
    <n v="3137.6159999999995"/>
    <x v="875"/>
    <n v="0.34782608695652184"/>
  </r>
  <r>
    <n v="100876"/>
    <d v="2024-09-19T00:00:00"/>
    <x v="9"/>
    <x v="0"/>
    <s v="C9664"/>
    <x v="0"/>
    <x v="17"/>
    <n v="1"/>
    <n v="62193.83"/>
    <s v="Chennai"/>
    <x v="8"/>
    <n v="62193.83"/>
    <x v="0"/>
    <n v="1243.8766000000001"/>
    <x v="876"/>
    <n v="37316.298000000003"/>
    <n v="37316.298000000003"/>
    <x v="876"/>
    <n v="0.38775510204081626"/>
  </r>
  <r>
    <n v="100877"/>
    <d v="2023-07-16T00:00:00"/>
    <x v="7"/>
    <x v="1"/>
    <s v="C2616"/>
    <x v="4"/>
    <x v="20"/>
    <n v="4"/>
    <n v="9359.02"/>
    <s v="Nagpur"/>
    <x v="2"/>
    <n v="37436.080000000002"/>
    <x v="3"/>
    <n v="2994.8864000000003"/>
    <x v="877"/>
    <n v="5615.4120000000003"/>
    <n v="22461.648000000001"/>
    <x v="877"/>
    <n v="0.34782608695652167"/>
  </r>
  <r>
    <n v="100878"/>
    <d v="2023-08-08T00:00:00"/>
    <x v="1"/>
    <x v="1"/>
    <s v="C2758"/>
    <x v="4"/>
    <x v="18"/>
    <n v="1"/>
    <n v="8800.66"/>
    <s v="Bengaluru"/>
    <x v="7"/>
    <n v="8800.66"/>
    <x v="0"/>
    <n v="176.01320000000001"/>
    <x v="878"/>
    <n v="5280.3959999999997"/>
    <n v="5280.3959999999997"/>
    <x v="878"/>
    <n v="0.38775510204081637"/>
  </r>
  <r>
    <n v="100879"/>
    <d v="2023-12-30T00:00:00"/>
    <x v="11"/>
    <x v="1"/>
    <s v="C6149"/>
    <x v="4"/>
    <x v="18"/>
    <n v="1"/>
    <n v="3220.81"/>
    <s v="Delhi"/>
    <x v="0"/>
    <n v="3220.81"/>
    <x v="0"/>
    <n v="64.416200000000003"/>
    <x v="879"/>
    <n v="1932.4859999999999"/>
    <n v="1932.4859999999999"/>
    <x v="879"/>
    <n v="0.38775510204081631"/>
  </r>
  <r>
    <n v="100880"/>
    <d v="2024-04-22T00:00:00"/>
    <x v="6"/>
    <x v="0"/>
    <s v="C1665"/>
    <x v="0"/>
    <x v="4"/>
    <n v="1"/>
    <n v="24578.57"/>
    <s v="Delhi"/>
    <x v="0"/>
    <n v="24578.57"/>
    <x v="0"/>
    <n v="491.57139999999998"/>
    <x v="880"/>
    <n v="14747.142"/>
    <n v="14747.142"/>
    <x v="880"/>
    <n v="0.38775510204081631"/>
  </r>
  <r>
    <n v="100881"/>
    <d v="2023-12-02T00:00:00"/>
    <x v="11"/>
    <x v="1"/>
    <s v="C8273"/>
    <x v="1"/>
    <x v="23"/>
    <n v="1"/>
    <n v="2907.12"/>
    <s v="Chennai"/>
    <x v="8"/>
    <n v="2907.12"/>
    <x v="0"/>
    <n v="58.142400000000002"/>
    <x v="881"/>
    <n v="1744.2719999999999"/>
    <n v="1744.2719999999999"/>
    <x v="881"/>
    <n v="0.38775510204081631"/>
  </r>
  <r>
    <n v="100882"/>
    <d v="2024-07-21T00:00:00"/>
    <x v="7"/>
    <x v="0"/>
    <s v="C8793"/>
    <x v="1"/>
    <x v="23"/>
    <n v="1"/>
    <n v="587.66999999999996"/>
    <s v="Surat"/>
    <x v="4"/>
    <n v="587.66999999999996"/>
    <x v="0"/>
    <n v="11.753399999999999"/>
    <x v="882"/>
    <n v="352.60199999999998"/>
    <n v="352.60199999999998"/>
    <x v="882"/>
    <n v="0.38775510204081637"/>
  </r>
  <r>
    <n v="100883"/>
    <d v="2024-01-12T00:00:00"/>
    <x v="3"/>
    <x v="0"/>
    <s v="C2392"/>
    <x v="0"/>
    <x v="13"/>
    <n v="2"/>
    <n v="28846.12"/>
    <s v="Delhi"/>
    <x v="0"/>
    <n v="57692.24"/>
    <x v="1"/>
    <n v="2307.6896000000002"/>
    <x v="883"/>
    <n v="17307.671999999999"/>
    <n v="34615.343999999997"/>
    <x v="883"/>
    <n v="0.37500000000000006"/>
  </r>
  <r>
    <n v="100884"/>
    <d v="2023-05-27T00:00:00"/>
    <x v="8"/>
    <x v="1"/>
    <s v="C3764"/>
    <x v="1"/>
    <x v="9"/>
    <n v="5"/>
    <n v="4200.28"/>
    <s v="Delhi"/>
    <x v="0"/>
    <n v="21001.399999999998"/>
    <x v="3"/>
    <n v="1680.1119999999999"/>
    <x v="884"/>
    <n v="2520.1679999999997"/>
    <n v="12600.839999999998"/>
    <x v="884"/>
    <n v="0.34782608695652173"/>
  </r>
  <r>
    <n v="100885"/>
    <d v="2024-01-08T00:00:00"/>
    <x v="3"/>
    <x v="0"/>
    <s v="C4815"/>
    <x v="4"/>
    <x v="19"/>
    <n v="1"/>
    <n v="12341.39"/>
    <s v="Kochi"/>
    <x v="5"/>
    <n v="12341.39"/>
    <x v="0"/>
    <n v="246.8278"/>
    <x v="885"/>
    <n v="7404.8339999999989"/>
    <n v="7404.8339999999989"/>
    <x v="885"/>
    <n v="0.38775510204081642"/>
  </r>
  <r>
    <n v="100886"/>
    <d v="2024-03-10T00:00:00"/>
    <x v="4"/>
    <x v="0"/>
    <s v="C7557"/>
    <x v="2"/>
    <x v="3"/>
    <n v="2"/>
    <n v="11883.53"/>
    <s v="Hyderabad"/>
    <x v="10"/>
    <n v="23767.06"/>
    <x v="1"/>
    <n v="950.68240000000003"/>
    <x v="886"/>
    <n v="7130.1180000000004"/>
    <n v="14260.236000000001"/>
    <x v="886"/>
    <n v="0.37499999999999994"/>
  </r>
  <r>
    <n v="100887"/>
    <d v="2024-05-02T00:00:00"/>
    <x v="8"/>
    <x v="0"/>
    <s v="C8448"/>
    <x v="2"/>
    <x v="2"/>
    <n v="5"/>
    <n v="6989.87"/>
    <s v="Delhi"/>
    <x v="0"/>
    <n v="34949.35"/>
    <x v="3"/>
    <n v="2795.9479999999999"/>
    <x v="887"/>
    <n v="4193.9219999999996"/>
    <n v="20969.609999999997"/>
    <x v="887"/>
    <n v="0.34782608695652178"/>
  </r>
  <r>
    <n v="100888"/>
    <d v="2023-05-06T00:00:00"/>
    <x v="8"/>
    <x v="1"/>
    <s v="C1865"/>
    <x v="0"/>
    <x v="13"/>
    <n v="1"/>
    <n v="56735.43"/>
    <s v="Kochi"/>
    <x v="5"/>
    <n v="56735.43"/>
    <x v="0"/>
    <n v="1134.7085999999999"/>
    <x v="888"/>
    <n v="34041.258000000002"/>
    <n v="34041.258000000002"/>
    <x v="888"/>
    <n v="0.38775510204081631"/>
  </r>
  <r>
    <n v="100889"/>
    <d v="2023-03-11T00:00:00"/>
    <x v="4"/>
    <x v="1"/>
    <s v="C3502"/>
    <x v="1"/>
    <x v="1"/>
    <n v="5"/>
    <n v="2145.08"/>
    <s v="Kolkata"/>
    <x v="9"/>
    <n v="10725.4"/>
    <x v="3"/>
    <n v="858.03200000000004"/>
    <x v="889"/>
    <n v="1287.048"/>
    <n v="6435.24"/>
    <x v="889"/>
    <n v="0.34782608695652178"/>
  </r>
  <r>
    <n v="100890"/>
    <d v="2024-09-28T00:00:00"/>
    <x v="9"/>
    <x v="0"/>
    <s v="C8635"/>
    <x v="2"/>
    <x v="16"/>
    <n v="2"/>
    <n v="7923.64"/>
    <s v="Chennai"/>
    <x v="8"/>
    <n v="15847.28"/>
    <x v="1"/>
    <n v="633.89120000000003"/>
    <x v="890"/>
    <n v="4754.1840000000002"/>
    <n v="9508.3680000000004"/>
    <x v="890"/>
    <n v="0.375"/>
  </r>
  <r>
    <n v="100891"/>
    <d v="2023-10-28T00:00:00"/>
    <x v="0"/>
    <x v="1"/>
    <s v="C9856"/>
    <x v="2"/>
    <x v="2"/>
    <n v="1"/>
    <n v="9040.93"/>
    <s v="Jaipur"/>
    <x v="6"/>
    <n v="9040.93"/>
    <x v="0"/>
    <n v="180.8186"/>
    <x v="891"/>
    <n v="5424.558"/>
    <n v="5424.558"/>
    <x v="891"/>
    <n v="0.38775510204081631"/>
  </r>
  <r>
    <n v="100892"/>
    <d v="2023-01-19T00:00:00"/>
    <x v="3"/>
    <x v="1"/>
    <s v="C8374"/>
    <x v="4"/>
    <x v="12"/>
    <n v="5"/>
    <n v="11724.41"/>
    <s v="Hyderabad"/>
    <x v="10"/>
    <n v="58622.05"/>
    <x v="3"/>
    <n v="4689.7640000000001"/>
    <x v="892"/>
    <n v="7034.6459999999997"/>
    <n v="35173.229999999996"/>
    <x v="892"/>
    <n v="0.34782608695652184"/>
  </r>
  <r>
    <n v="100893"/>
    <d v="2024-01-21T00:00:00"/>
    <x v="3"/>
    <x v="0"/>
    <s v="C5965"/>
    <x v="1"/>
    <x v="1"/>
    <n v="1"/>
    <n v="3181.38"/>
    <s v="Nagpur"/>
    <x v="2"/>
    <n v="3181.38"/>
    <x v="0"/>
    <n v="63.627600000000001"/>
    <x v="893"/>
    <n v="1908.828"/>
    <n v="1908.828"/>
    <x v="893"/>
    <n v="0.38775510204081637"/>
  </r>
  <r>
    <n v="100894"/>
    <d v="2024-12-24T00:00:00"/>
    <x v="11"/>
    <x v="0"/>
    <s v="C2792"/>
    <x v="0"/>
    <x v="13"/>
    <n v="1"/>
    <n v="50336.88"/>
    <s v="Lucknow"/>
    <x v="3"/>
    <n v="50336.88"/>
    <x v="0"/>
    <n v="1006.7375999999999"/>
    <x v="894"/>
    <n v="30202.127999999997"/>
    <n v="30202.127999999997"/>
    <x v="894"/>
    <n v="0.38775510204081637"/>
  </r>
  <r>
    <n v="100895"/>
    <d v="2024-11-22T00:00:00"/>
    <x v="5"/>
    <x v="0"/>
    <s v="C3560"/>
    <x v="1"/>
    <x v="9"/>
    <n v="2"/>
    <n v="2924.32"/>
    <s v="Jaipur"/>
    <x v="6"/>
    <n v="5848.64"/>
    <x v="1"/>
    <n v="233.94560000000001"/>
    <x v="895"/>
    <n v="1754.5920000000001"/>
    <n v="3509.1840000000002"/>
    <x v="895"/>
    <n v="0.375"/>
  </r>
  <r>
    <n v="100896"/>
    <d v="2023-02-27T00:00:00"/>
    <x v="10"/>
    <x v="1"/>
    <s v="C5660"/>
    <x v="1"/>
    <x v="23"/>
    <n v="1"/>
    <n v="2118.98"/>
    <s v="Hyderabad"/>
    <x v="10"/>
    <n v="2118.98"/>
    <x v="0"/>
    <n v="42.379600000000003"/>
    <x v="896"/>
    <n v="1271.3879999999999"/>
    <n v="1271.3879999999999"/>
    <x v="896"/>
    <n v="0.38775510204081631"/>
  </r>
  <r>
    <n v="100897"/>
    <d v="2023-03-04T00:00:00"/>
    <x v="4"/>
    <x v="1"/>
    <s v="C1440"/>
    <x v="0"/>
    <x v="15"/>
    <n v="1"/>
    <n v="29069.24"/>
    <s v="Bhopal"/>
    <x v="1"/>
    <n v="29069.24"/>
    <x v="0"/>
    <n v="581.38480000000004"/>
    <x v="897"/>
    <n v="17441.544000000002"/>
    <n v="17441.544000000002"/>
    <x v="897"/>
    <n v="0.38775510204081631"/>
  </r>
  <r>
    <n v="100898"/>
    <d v="2024-10-02T00:00:00"/>
    <x v="0"/>
    <x v="0"/>
    <s v="C1924"/>
    <x v="1"/>
    <x v="1"/>
    <n v="1"/>
    <n v="4829.28"/>
    <s v="Surat"/>
    <x v="4"/>
    <n v="4829.28"/>
    <x v="0"/>
    <n v="96.585599999999999"/>
    <x v="898"/>
    <n v="2897.5679999999998"/>
    <n v="2897.5679999999998"/>
    <x v="898"/>
    <n v="0.38775510204081631"/>
  </r>
  <r>
    <n v="100899"/>
    <d v="2023-09-08T00:00:00"/>
    <x v="9"/>
    <x v="1"/>
    <s v="C5995"/>
    <x v="0"/>
    <x v="0"/>
    <n v="1"/>
    <n v="55537.29"/>
    <s v="Delhi"/>
    <x v="0"/>
    <n v="55537.29"/>
    <x v="0"/>
    <n v="1110.7458000000001"/>
    <x v="899"/>
    <n v="33322.373999999996"/>
    <n v="33322.373999999996"/>
    <x v="899"/>
    <n v="0.38775510204081642"/>
  </r>
  <r>
    <n v="100900"/>
    <d v="2023-12-12T00:00:00"/>
    <x v="11"/>
    <x v="1"/>
    <s v="C9433"/>
    <x v="0"/>
    <x v="17"/>
    <n v="1"/>
    <n v="36677.519999999997"/>
    <s v="Nagpur"/>
    <x v="2"/>
    <n v="36677.519999999997"/>
    <x v="0"/>
    <n v="733.55039999999997"/>
    <x v="900"/>
    <n v="22006.511999999999"/>
    <n v="22006.511999999999"/>
    <x v="900"/>
    <n v="0.38775510204081631"/>
  </r>
  <r>
    <n v="100901"/>
    <d v="2024-03-07T00:00:00"/>
    <x v="4"/>
    <x v="0"/>
    <s v="C7394"/>
    <x v="0"/>
    <x v="13"/>
    <n v="1"/>
    <n v="66493.149999999994"/>
    <s v="Hyderabad"/>
    <x v="10"/>
    <n v="66493.149999999994"/>
    <x v="0"/>
    <n v="1329.8629999999998"/>
    <x v="901"/>
    <n v="39895.889999999992"/>
    <n v="39895.889999999992"/>
    <x v="901"/>
    <n v="0.38775510204081642"/>
  </r>
  <r>
    <n v="100902"/>
    <d v="2024-08-09T00:00:00"/>
    <x v="1"/>
    <x v="0"/>
    <s v="C9237"/>
    <x v="0"/>
    <x v="13"/>
    <n v="1"/>
    <n v="45395.59"/>
    <s v="Bhopal"/>
    <x v="1"/>
    <n v="45395.59"/>
    <x v="0"/>
    <n v="907.91179999999997"/>
    <x v="902"/>
    <n v="27237.353999999996"/>
    <n v="27237.353999999996"/>
    <x v="902"/>
    <n v="0.38775510204081637"/>
  </r>
  <r>
    <n v="100903"/>
    <d v="2024-11-14T00:00:00"/>
    <x v="5"/>
    <x v="0"/>
    <s v="C2234"/>
    <x v="1"/>
    <x v="9"/>
    <n v="1"/>
    <n v="4418.1099999999997"/>
    <s v="Kochi"/>
    <x v="5"/>
    <n v="4418.1099999999997"/>
    <x v="0"/>
    <n v="88.362200000000001"/>
    <x v="903"/>
    <n v="2650.8659999999995"/>
    <n v="2650.8659999999995"/>
    <x v="903"/>
    <n v="0.38775510204081642"/>
  </r>
  <r>
    <n v="100904"/>
    <d v="2024-07-02T00:00:00"/>
    <x v="7"/>
    <x v="0"/>
    <s v="C4700"/>
    <x v="0"/>
    <x v="0"/>
    <n v="1"/>
    <n v="67691.77"/>
    <s v="Lucknow"/>
    <x v="3"/>
    <n v="67691.77"/>
    <x v="0"/>
    <n v="1353.8354000000002"/>
    <x v="904"/>
    <n v="40615.061999999998"/>
    <n v="40615.061999999998"/>
    <x v="904"/>
    <n v="0.38775510204081642"/>
  </r>
  <r>
    <n v="100905"/>
    <d v="2023-04-05T00:00:00"/>
    <x v="6"/>
    <x v="1"/>
    <s v="C9700"/>
    <x v="2"/>
    <x v="22"/>
    <n v="1"/>
    <n v="4568.8999999999996"/>
    <s v="Ahmedabad"/>
    <x v="4"/>
    <n v="4568.8999999999996"/>
    <x v="0"/>
    <n v="91.378"/>
    <x v="905"/>
    <n v="2741.3399999999997"/>
    <n v="2741.3399999999997"/>
    <x v="905"/>
    <n v="0.38775510204081637"/>
  </r>
  <r>
    <n v="100906"/>
    <d v="2024-03-13T00:00:00"/>
    <x v="4"/>
    <x v="0"/>
    <s v="C8092"/>
    <x v="0"/>
    <x v="15"/>
    <n v="2"/>
    <n v="24199.86"/>
    <s v="Surat"/>
    <x v="4"/>
    <n v="48399.72"/>
    <x v="1"/>
    <n v="1935.9888000000001"/>
    <x v="906"/>
    <n v="14519.915999999999"/>
    <n v="29039.831999999999"/>
    <x v="906"/>
    <n v="0.37500000000000006"/>
  </r>
  <r>
    <n v="100907"/>
    <d v="2024-07-06T00:00:00"/>
    <x v="7"/>
    <x v="0"/>
    <s v="C9971"/>
    <x v="1"/>
    <x v="23"/>
    <n v="1"/>
    <n v="3153.95"/>
    <s v="Bengaluru"/>
    <x v="7"/>
    <n v="3153.95"/>
    <x v="0"/>
    <n v="63.079000000000001"/>
    <x v="907"/>
    <n v="1892.37"/>
    <n v="1892.37"/>
    <x v="907"/>
    <n v="0.38775510204081631"/>
  </r>
  <r>
    <n v="100908"/>
    <d v="2023-01-20T00:00:00"/>
    <x v="3"/>
    <x v="1"/>
    <s v="C8656"/>
    <x v="2"/>
    <x v="22"/>
    <n v="3"/>
    <n v="8022.64"/>
    <s v="Kolkata"/>
    <x v="9"/>
    <n v="24067.920000000002"/>
    <x v="2"/>
    <n v="1444.0752"/>
    <x v="908"/>
    <n v="4813.5839999999998"/>
    <n v="14440.752"/>
    <x v="908"/>
    <n v="0.36170212765957455"/>
  </r>
  <r>
    <n v="100909"/>
    <d v="2024-10-15T00:00:00"/>
    <x v="0"/>
    <x v="0"/>
    <s v="C1981"/>
    <x v="1"/>
    <x v="9"/>
    <n v="3"/>
    <n v="5145.32"/>
    <s v="Jaipur"/>
    <x v="6"/>
    <n v="15435.96"/>
    <x v="2"/>
    <n v="926.15759999999989"/>
    <x v="909"/>
    <n v="3087.1919999999996"/>
    <n v="9261.5759999999991"/>
    <x v="909"/>
    <n v="0.36170212765957449"/>
  </r>
  <r>
    <n v="100910"/>
    <d v="2023-07-25T00:00:00"/>
    <x v="7"/>
    <x v="1"/>
    <s v="C8133"/>
    <x v="1"/>
    <x v="8"/>
    <n v="1"/>
    <n v="4083.14"/>
    <s v="Pune"/>
    <x v="2"/>
    <n v="4083.14"/>
    <x v="0"/>
    <n v="81.662800000000004"/>
    <x v="910"/>
    <n v="2449.884"/>
    <n v="2449.884"/>
    <x v="910"/>
    <n v="0.38775510204081631"/>
  </r>
  <r>
    <n v="100911"/>
    <d v="2023-11-23T00:00:00"/>
    <x v="5"/>
    <x v="1"/>
    <s v="C5702"/>
    <x v="4"/>
    <x v="12"/>
    <n v="2"/>
    <n v="11844.3"/>
    <s v="Surat"/>
    <x v="4"/>
    <n v="23688.6"/>
    <x v="1"/>
    <n v="947.54399999999998"/>
    <x v="911"/>
    <n v="7106.579999999999"/>
    <n v="14213.159999999998"/>
    <x v="911"/>
    <n v="0.375"/>
  </r>
  <r>
    <n v="100912"/>
    <d v="2023-06-14T00:00:00"/>
    <x v="2"/>
    <x v="1"/>
    <s v="C1453"/>
    <x v="0"/>
    <x v="17"/>
    <n v="1"/>
    <n v="15963.12"/>
    <s v="Chennai"/>
    <x v="8"/>
    <n v="15963.12"/>
    <x v="0"/>
    <n v="319.26240000000001"/>
    <x v="912"/>
    <n v="9577.8719999999994"/>
    <n v="9577.8719999999994"/>
    <x v="912"/>
    <n v="0.38775510204081642"/>
  </r>
  <r>
    <n v="100913"/>
    <d v="2023-11-14T00:00:00"/>
    <x v="5"/>
    <x v="1"/>
    <s v="C4309"/>
    <x v="1"/>
    <x v="9"/>
    <n v="5"/>
    <n v="2495.4299999999998"/>
    <s v="Bengaluru"/>
    <x v="7"/>
    <n v="12477.15"/>
    <x v="3"/>
    <n v="998.17200000000003"/>
    <x v="913"/>
    <n v="1497.2579999999998"/>
    <n v="7486.2899999999991"/>
    <x v="913"/>
    <n v="0.34782608695652178"/>
  </r>
  <r>
    <n v="100914"/>
    <d v="2023-10-07T00:00:00"/>
    <x v="0"/>
    <x v="1"/>
    <s v="C1691"/>
    <x v="0"/>
    <x v="0"/>
    <n v="2"/>
    <n v="20839.64"/>
    <s v="Indore"/>
    <x v="1"/>
    <n v="41679.279999999999"/>
    <x v="1"/>
    <n v="1667.1712"/>
    <x v="914"/>
    <n v="12503.784"/>
    <n v="25007.567999999999"/>
    <x v="914"/>
    <n v="0.37500000000000006"/>
  </r>
  <r>
    <n v="100915"/>
    <d v="2024-05-12T00:00:00"/>
    <x v="8"/>
    <x v="0"/>
    <s v="C2041"/>
    <x v="3"/>
    <x v="6"/>
    <n v="3"/>
    <n v="439.32"/>
    <s v="Nagpur"/>
    <x v="2"/>
    <n v="1317.96"/>
    <x v="2"/>
    <n v="79.077600000000004"/>
    <x v="915"/>
    <n v="263.59199999999998"/>
    <n v="790.77599999999995"/>
    <x v="915"/>
    <n v="0.36170212765957449"/>
  </r>
  <r>
    <n v="100916"/>
    <d v="2024-02-21T00:00:00"/>
    <x v="10"/>
    <x v="0"/>
    <s v="C4867"/>
    <x v="4"/>
    <x v="12"/>
    <n v="1"/>
    <n v="13944.35"/>
    <s v="Delhi"/>
    <x v="0"/>
    <n v="13944.35"/>
    <x v="0"/>
    <n v="278.887"/>
    <x v="916"/>
    <n v="8366.61"/>
    <n v="8366.61"/>
    <x v="916"/>
    <n v="0.38775510204081626"/>
  </r>
  <r>
    <n v="100917"/>
    <d v="2024-08-07T00:00:00"/>
    <x v="1"/>
    <x v="0"/>
    <s v="C9605"/>
    <x v="3"/>
    <x v="6"/>
    <n v="1"/>
    <n v="3781.53"/>
    <s v="Kolkata"/>
    <x v="9"/>
    <n v="3781.53"/>
    <x v="0"/>
    <n v="75.630600000000001"/>
    <x v="917"/>
    <n v="2268.9180000000001"/>
    <n v="2268.9180000000001"/>
    <x v="917"/>
    <n v="0.38775510204081631"/>
  </r>
  <r>
    <n v="100918"/>
    <d v="2024-05-23T00:00:00"/>
    <x v="8"/>
    <x v="0"/>
    <s v="C7388"/>
    <x v="4"/>
    <x v="20"/>
    <n v="1"/>
    <n v="11011.94"/>
    <s v="Bhopal"/>
    <x v="1"/>
    <n v="11011.94"/>
    <x v="0"/>
    <n v="220.23880000000003"/>
    <x v="918"/>
    <n v="6607.1639999999998"/>
    <n v="6607.1639999999998"/>
    <x v="918"/>
    <n v="0.38775510204081642"/>
  </r>
  <r>
    <n v="100919"/>
    <d v="2023-08-30T00:00:00"/>
    <x v="1"/>
    <x v="1"/>
    <s v="C8200"/>
    <x v="4"/>
    <x v="20"/>
    <n v="1"/>
    <n v="3278.91"/>
    <s v="Pune"/>
    <x v="2"/>
    <n v="3278.91"/>
    <x v="0"/>
    <n v="65.578199999999995"/>
    <x v="919"/>
    <n v="1967.3459999999998"/>
    <n v="1967.3459999999998"/>
    <x v="919"/>
    <n v="0.38775510204081637"/>
  </r>
  <r>
    <n v="100920"/>
    <d v="2023-09-18T00:00:00"/>
    <x v="9"/>
    <x v="1"/>
    <s v="C6185"/>
    <x v="4"/>
    <x v="12"/>
    <n v="1"/>
    <n v="6588.88"/>
    <s v="Jaipur"/>
    <x v="6"/>
    <n v="6588.88"/>
    <x v="0"/>
    <n v="131.77760000000001"/>
    <x v="920"/>
    <n v="3953.328"/>
    <n v="3953.328"/>
    <x v="920"/>
    <n v="0.38775510204081631"/>
  </r>
  <r>
    <n v="100921"/>
    <d v="2024-03-09T00:00:00"/>
    <x v="4"/>
    <x v="0"/>
    <s v="C6947"/>
    <x v="1"/>
    <x v="8"/>
    <n v="5"/>
    <n v="4999.74"/>
    <s v="Ahmedabad"/>
    <x v="4"/>
    <n v="24998.699999999997"/>
    <x v="3"/>
    <n v="1999.8959999999997"/>
    <x v="921"/>
    <n v="2999.8439999999996"/>
    <n v="14999.219999999998"/>
    <x v="921"/>
    <n v="0.34782608695652173"/>
  </r>
  <r>
    <n v="100922"/>
    <d v="2024-01-12T00:00:00"/>
    <x v="3"/>
    <x v="0"/>
    <s v="C1895"/>
    <x v="3"/>
    <x v="6"/>
    <n v="2"/>
    <n v="3122.88"/>
    <s v="Indore"/>
    <x v="1"/>
    <n v="6245.76"/>
    <x v="1"/>
    <n v="249.83040000000003"/>
    <x v="922"/>
    <n v="1873.7280000000001"/>
    <n v="3747.4560000000001"/>
    <x v="922"/>
    <n v="0.375"/>
  </r>
  <r>
    <n v="100923"/>
    <d v="2024-11-18T00:00:00"/>
    <x v="5"/>
    <x v="0"/>
    <s v="C2999"/>
    <x v="0"/>
    <x v="17"/>
    <n v="1"/>
    <n v="47992.47"/>
    <s v="Jaipur"/>
    <x v="6"/>
    <n v="47992.47"/>
    <x v="0"/>
    <n v="959.84940000000006"/>
    <x v="923"/>
    <n v="28795.482"/>
    <n v="28795.482"/>
    <x v="923"/>
    <n v="0.38775510204081637"/>
  </r>
  <r>
    <n v="100924"/>
    <d v="2023-08-31T00:00:00"/>
    <x v="1"/>
    <x v="1"/>
    <s v="C5186"/>
    <x v="4"/>
    <x v="18"/>
    <n v="1"/>
    <n v="16271.65"/>
    <s v="Kolkata"/>
    <x v="9"/>
    <n v="16271.65"/>
    <x v="0"/>
    <n v="325.43299999999999"/>
    <x v="924"/>
    <n v="9762.99"/>
    <n v="9762.99"/>
    <x v="924"/>
    <n v="0.38775510204081637"/>
  </r>
  <r>
    <n v="100925"/>
    <d v="2023-04-03T00:00:00"/>
    <x v="6"/>
    <x v="1"/>
    <s v="C8190"/>
    <x v="4"/>
    <x v="20"/>
    <n v="1"/>
    <n v="11614.2"/>
    <s v="Surat"/>
    <x v="4"/>
    <n v="11614.2"/>
    <x v="0"/>
    <n v="232.28400000000002"/>
    <x v="925"/>
    <n v="6968.52"/>
    <n v="6968.52"/>
    <x v="925"/>
    <n v="0.38775510204081637"/>
  </r>
  <r>
    <n v="100926"/>
    <d v="2023-11-21T00:00:00"/>
    <x v="5"/>
    <x v="1"/>
    <s v="C9055"/>
    <x v="4"/>
    <x v="18"/>
    <n v="2"/>
    <n v="3782.22"/>
    <s v="Ahmedabad"/>
    <x v="4"/>
    <n v="7564.44"/>
    <x v="1"/>
    <n v="302.57760000000002"/>
    <x v="926"/>
    <n v="2269.3319999999999"/>
    <n v="4538.6639999999998"/>
    <x v="926"/>
    <n v="0.37500000000000006"/>
  </r>
  <r>
    <n v="100927"/>
    <d v="2024-02-27T00:00:00"/>
    <x v="10"/>
    <x v="0"/>
    <s v="C3627"/>
    <x v="4"/>
    <x v="19"/>
    <n v="2"/>
    <n v="14454.33"/>
    <s v="Indore"/>
    <x v="1"/>
    <n v="28908.66"/>
    <x v="1"/>
    <n v="1156.3464000000001"/>
    <x v="927"/>
    <n v="8672.598"/>
    <n v="17345.196"/>
    <x v="927"/>
    <n v="0.37500000000000006"/>
  </r>
  <r>
    <n v="100928"/>
    <d v="2023-09-25T00:00:00"/>
    <x v="9"/>
    <x v="1"/>
    <s v="C6353"/>
    <x v="1"/>
    <x v="5"/>
    <n v="1"/>
    <n v="3752.28"/>
    <s v="Ahmedabad"/>
    <x v="4"/>
    <n v="3752.28"/>
    <x v="0"/>
    <n v="75.045600000000007"/>
    <x v="928"/>
    <n v="2251.3679999999999"/>
    <n v="2251.3679999999999"/>
    <x v="928"/>
    <n v="0.38775510204081637"/>
  </r>
  <r>
    <n v="100929"/>
    <d v="2024-12-12T00:00:00"/>
    <x v="11"/>
    <x v="0"/>
    <s v="C3229"/>
    <x v="0"/>
    <x v="15"/>
    <n v="2"/>
    <n v="13847"/>
    <s v="Mumbai"/>
    <x v="2"/>
    <n v="27694"/>
    <x v="1"/>
    <n v="1107.76"/>
    <x v="929"/>
    <n v="8308.1999999999989"/>
    <n v="16616.399999999998"/>
    <x v="929"/>
    <n v="0.37500000000000011"/>
  </r>
  <r>
    <n v="100930"/>
    <d v="2024-02-15T00:00:00"/>
    <x v="10"/>
    <x v="0"/>
    <s v="C9460"/>
    <x v="0"/>
    <x v="0"/>
    <n v="1"/>
    <n v="6400.68"/>
    <s v="Indore"/>
    <x v="1"/>
    <n v="6400.68"/>
    <x v="0"/>
    <n v="128.0136"/>
    <x v="930"/>
    <n v="3840.4079999999999"/>
    <n v="3840.4079999999999"/>
    <x v="930"/>
    <n v="0.38775510204081637"/>
  </r>
  <r>
    <n v="100931"/>
    <d v="2024-10-26T00:00:00"/>
    <x v="0"/>
    <x v="0"/>
    <s v="C8837"/>
    <x v="3"/>
    <x v="11"/>
    <n v="2"/>
    <n v="3017.45"/>
    <s v="Kochi"/>
    <x v="5"/>
    <n v="6034.9"/>
    <x v="1"/>
    <n v="241.39599999999999"/>
    <x v="931"/>
    <n v="1810.4699999999998"/>
    <n v="3620.9399999999996"/>
    <x v="931"/>
    <n v="0.37500000000000006"/>
  </r>
  <r>
    <n v="100932"/>
    <d v="2023-05-17T00:00:00"/>
    <x v="8"/>
    <x v="1"/>
    <s v="C7791"/>
    <x v="0"/>
    <x v="17"/>
    <n v="3"/>
    <n v="51181.06"/>
    <s v="Hyderabad"/>
    <x v="10"/>
    <n v="153543.18"/>
    <x v="2"/>
    <n v="9212.5907999999999"/>
    <x v="932"/>
    <n v="30708.635999999999"/>
    <n v="92125.907999999996"/>
    <x v="932"/>
    <n v="0.36170212765957444"/>
  </r>
  <r>
    <n v="100933"/>
    <d v="2023-07-06T00:00:00"/>
    <x v="7"/>
    <x v="1"/>
    <s v="C1376"/>
    <x v="1"/>
    <x v="23"/>
    <n v="4"/>
    <n v="4076.54"/>
    <s v="Nagpur"/>
    <x v="2"/>
    <n v="16306.16"/>
    <x v="3"/>
    <n v="1304.4928"/>
    <x v="933"/>
    <n v="2445.924"/>
    <n v="9783.6959999999999"/>
    <x v="933"/>
    <n v="0.34782608695652173"/>
  </r>
  <r>
    <n v="100934"/>
    <d v="2024-07-25T00:00:00"/>
    <x v="7"/>
    <x v="0"/>
    <s v="C3764"/>
    <x v="2"/>
    <x v="21"/>
    <n v="4"/>
    <n v="13295.4"/>
    <s v="Mumbai"/>
    <x v="2"/>
    <n v="53181.599999999999"/>
    <x v="3"/>
    <n v="4254.5280000000002"/>
    <x v="934"/>
    <n v="7977.24"/>
    <n v="31908.959999999999"/>
    <x v="934"/>
    <n v="0.34782608695652178"/>
  </r>
  <r>
    <n v="100935"/>
    <d v="2024-02-15T00:00:00"/>
    <x v="10"/>
    <x v="0"/>
    <s v="C2922"/>
    <x v="2"/>
    <x v="22"/>
    <n v="1"/>
    <n v="1544.48"/>
    <s v="Mumbai"/>
    <x v="2"/>
    <n v="1544.48"/>
    <x v="0"/>
    <n v="30.889600000000002"/>
    <x v="935"/>
    <n v="926.68799999999999"/>
    <n v="926.68799999999999"/>
    <x v="935"/>
    <n v="0.38775510204081637"/>
  </r>
  <r>
    <n v="100936"/>
    <d v="2024-06-22T00:00:00"/>
    <x v="2"/>
    <x v="0"/>
    <s v="C4328"/>
    <x v="1"/>
    <x v="23"/>
    <n v="3"/>
    <n v="2358.42"/>
    <s v="Chennai"/>
    <x v="8"/>
    <n v="7075.26"/>
    <x v="2"/>
    <n v="424.51560000000001"/>
    <x v="936"/>
    <n v="1415.0519999999999"/>
    <n v="4245.1559999999999"/>
    <x v="936"/>
    <n v="0.36170212765957455"/>
  </r>
  <r>
    <n v="100937"/>
    <d v="2023-09-30T00:00:00"/>
    <x v="9"/>
    <x v="1"/>
    <s v="C4531"/>
    <x v="0"/>
    <x v="13"/>
    <n v="1"/>
    <n v="28312.15"/>
    <s v="Kochi"/>
    <x v="5"/>
    <n v="28312.15"/>
    <x v="0"/>
    <n v="566.24300000000005"/>
    <x v="937"/>
    <n v="16987.29"/>
    <n v="16987.29"/>
    <x v="937"/>
    <n v="0.38775510204081637"/>
  </r>
  <r>
    <n v="100938"/>
    <d v="2023-10-17T00:00:00"/>
    <x v="0"/>
    <x v="1"/>
    <s v="C5754"/>
    <x v="2"/>
    <x v="21"/>
    <n v="1"/>
    <n v="5634.68"/>
    <s v="Kolkata"/>
    <x v="9"/>
    <n v="5634.68"/>
    <x v="0"/>
    <n v="112.6936"/>
    <x v="938"/>
    <n v="3380.808"/>
    <n v="3380.808"/>
    <x v="938"/>
    <n v="0.38775510204081642"/>
  </r>
  <r>
    <n v="100939"/>
    <d v="2023-08-30T00:00:00"/>
    <x v="1"/>
    <x v="1"/>
    <s v="C1169"/>
    <x v="2"/>
    <x v="21"/>
    <n v="1"/>
    <n v="10227.73"/>
    <s v="Ahmedabad"/>
    <x v="4"/>
    <n v="10227.73"/>
    <x v="0"/>
    <n v="204.55459999999999"/>
    <x v="939"/>
    <n v="6136.6379999999999"/>
    <n v="6136.6379999999999"/>
    <x v="939"/>
    <n v="0.38775510204081631"/>
  </r>
  <r>
    <n v="100940"/>
    <d v="2023-05-17T00:00:00"/>
    <x v="8"/>
    <x v="1"/>
    <s v="C5198"/>
    <x v="4"/>
    <x v="18"/>
    <n v="2"/>
    <n v="11459.49"/>
    <s v="Delhi"/>
    <x v="0"/>
    <n v="22918.98"/>
    <x v="1"/>
    <n v="916.75919999999996"/>
    <x v="940"/>
    <n v="6875.6939999999995"/>
    <n v="13751.387999999999"/>
    <x v="940"/>
    <n v="0.375"/>
  </r>
  <r>
    <n v="100941"/>
    <d v="2023-04-08T00:00:00"/>
    <x v="6"/>
    <x v="1"/>
    <s v="C1745"/>
    <x v="2"/>
    <x v="16"/>
    <n v="1"/>
    <n v="4210.57"/>
    <s v="Mumbai"/>
    <x v="2"/>
    <n v="4210.57"/>
    <x v="0"/>
    <n v="84.211399999999998"/>
    <x v="941"/>
    <n v="2526.3419999999996"/>
    <n v="2526.3419999999996"/>
    <x v="941"/>
    <n v="0.38775510204081637"/>
  </r>
  <r>
    <n v="100942"/>
    <d v="2023-09-17T00:00:00"/>
    <x v="9"/>
    <x v="1"/>
    <s v="C1673"/>
    <x v="1"/>
    <x v="23"/>
    <n v="1"/>
    <n v="2012.46"/>
    <s v="Lucknow"/>
    <x v="3"/>
    <n v="2012.46"/>
    <x v="0"/>
    <n v="40.249200000000002"/>
    <x v="942"/>
    <n v="1207.4759999999999"/>
    <n v="1207.4759999999999"/>
    <x v="942"/>
    <n v="0.38775510204081642"/>
  </r>
  <r>
    <n v="100943"/>
    <d v="2023-07-03T00:00:00"/>
    <x v="7"/>
    <x v="1"/>
    <s v="C2468"/>
    <x v="0"/>
    <x v="17"/>
    <n v="1"/>
    <n v="24496.799999999999"/>
    <s v="Hyderabad"/>
    <x v="10"/>
    <n v="24496.799999999999"/>
    <x v="0"/>
    <n v="489.93599999999998"/>
    <x v="943"/>
    <n v="14698.08"/>
    <n v="14698.08"/>
    <x v="943"/>
    <n v="0.38775510204081626"/>
  </r>
  <r>
    <n v="100944"/>
    <d v="2024-12-28T00:00:00"/>
    <x v="11"/>
    <x v="0"/>
    <s v="C9179"/>
    <x v="1"/>
    <x v="8"/>
    <n v="1"/>
    <n v="1947.12"/>
    <s v="Kochi"/>
    <x v="5"/>
    <n v="1947.12"/>
    <x v="0"/>
    <n v="38.942399999999999"/>
    <x v="944"/>
    <n v="1168.2719999999999"/>
    <n v="1168.2719999999999"/>
    <x v="944"/>
    <n v="0.38775510204081637"/>
  </r>
  <r>
    <n v="100945"/>
    <d v="2023-10-15T00:00:00"/>
    <x v="0"/>
    <x v="1"/>
    <s v="C5321"/>
    <x v="3"/>
    <x v="24"/>
    <n v="1"/>
    <n v="3638.27"/>
    <s v="Jaipur"/>
    <x v="6"/>
    <n v="3638.27"/>
    <x v="0"/>
    <n v="72.7654"/>
    <x v="945"/>
    <n v="2182.962"/>
    <n v="2182.962"/>
    <x v="945"/>
    <n v="0.38775510204081637"/>
  </r>
  <r>
    <n v="100946"/>
    <d v="2023-11-17T00:00:00"/>
    <x v="5"/>
    <x v="1"/>
    <s v="C3478"/>
    <x v="1"/>
    <x v="8"/>
    <n v="1"/>
    <n v="5366.28"/>
    <s v="Jaipur"/>
    <x v="6"/>
    <n v="5366.28"/>
    <x v="0"/>
    <n v="107.32559999999999"/>
    <x v="946"/>
    <n v="3219.7679999999996"/>
    <n v="3219.7679999999996"/>
    <x v="946"/>
    <n v="0.38775510204081637"/>
  </r>
  <r>
    <n v="100947"/>
    <d v="2024-11-04T00:00:00"/>
    <x v="5"/>
    <x v="0"/>
    <s v="C1587"/>
    <x v="2"/>
    <x v="2"/>
    <n v="1"/>
    <n v="2282.44"/>
    <s v="Ahmedabad"/>
    <x v="4"/>
    <n v="2282.44"/>
    <x v="0"/>
    <n v="45.648800000000001"/>
    <x v="947"/>
    <n v="1369.4639999999999"/>
    <n v="1369.4639999999999"/>
    <x v="947"/>
    <n v="0.38775510204081637"/>
  </r>
  <r>
    <n v="100948"/>
    <d v="2023-09-24T00:00:00"/>
    <x v="9"/>
    <x v="1"/>
    <s v="C1668"/>
    <x v="0"/>
    <x v="13"/>
    <n v="1"/>
    <n v="78600.53"/>
    <s v="Ahmedabad"/>
    <x v="4"/>
    <n v="78600.53"/>
    <x v="0"/>
    <n v="1572.0106000000001"/>
    <x v="948"/>
    <n v="47160.317999999999"/>
    <n v="47160.317999999999"/>
    <x v="948"/>
    <n v="0.38775510204081637"/>
  </r>
  <r>
    <n v="100949"/>
    <d v="2024-01-01T00:00:00"/>
    <x v="3"/>
    <x v="0"/>
    <s v="C3425"/>
    <x v="4"/>
    <x v="7"/>
    <n v="1"/>
    <n v="8328.83"/>
    <s v="Delhi"/>
    <x v="0"/>
    <n v="8328.83"/>
    <x v="0"/>
    <n v="166.57660000000001"/>
    <x v="949"/>
    <n v="4997.2979999999998"/>
    <n v="4997.2979999999998"/>
    <x v="949"/>
    <n v="0.38775510204081631"/>
  </r>
  <r>
    <n v="100950"/>
    <d v="2023-12-24T00:00:00"/>
    <x v="11"/>
    <x v="1"/>
    <s v="C5469"/>
    <x v="0"/>
    <x v="0"/>
    <n v="1"/>
    <n v="13062.36"/>
    <s v="Lucknow"/>
    <x v="3"/>
    <n v="13062.36"/>
    <x v="0"/>
    <n v="261.24720000000002"/>
    <x v="950"/>
    <n v="7837.4160000000002"/>
    <n v="7837.4160000000002"/>
    <x v="950"/>
    <n v="0.38775510204081637"/>
  </r>
  <r>
    <n v="100951"/>
    <d v="2024-11-10T00:00:00"/>
    <x v="5"/>
    <x v="0"/>
    <s v="C3958"/>
    <x v="2"/>
    <x v="22"/>
    <n v="5"/>
    <n v="388.44"/>
    <s v="Pune"/>
    <x v="2"/>
    <n v="1942.2"/>
    <x v="3"/>
    <n v="155.376"/>
    <x v="951"/>
    <n v="233.06399999999999"/>
    <n v="1165.32"/>
    <x v="951"/>
    <n v="0.34782608695652178"/>
  </r>
  <r>
    <n v="100952"/>
    <d v="2023-03-20T00:00:00"/>
    <x v="4"/>
    <x v="1"/>
    <s v="C2998"/>
    <x v="0"/>
    <x v="13"/>
    <n v="2"/>
    <n v="53427.1"/>
    <s v="Pune"/>
    <x v="2"/>
    <n v="106854.2"/>
    <x v="1"/>
    <n v="4274.1679999999997"/>
    <x v="952"/>
    <n v="32056.26"/>
    <n v="64112.52"/>
    <x v="952"/>
    <n v="0.375"/>
  </r>
  <r>
    <n v="100953"/>
    <d v="2024-01-18T00:00:00"/>
    <x v="3"/>
    <x v="0"/>
    <s v="C8861"/>
    <x v="2"/>
    <x v="16"/>
    <n v="3"/>
    <n v="2237.8200000000002"/>
    <s v="Ahmedabad"/>
    <x v="4"/>
    <n v="6713.4600000000009"/>
    <x v="2"/>
    <n v="402.80760000000004"/>
    <x v="953"/>
    <n v="1342.692"/>
    <n v="4028.076"/>
    <x v="953"/>
    <n v="0.36170212765957455"/>
  </r>
  <r>
    <n v="100954"/>
    <d v="2024-10-05T00:00:00"/>
    <x v="0"/>
    <x v="0"/>
    <s v="C8423"/>
    <x v="4"/>
    <x v="7"/>
    <n v="2"/>
    <n v="4437.9799999999996"/>
    <s v="Hyderabad"/>
    <x v="10"/>
    <n v="8875.9599999999991"/>
    <x v="1"/>
    <n v="355.03839999999997"/>
    <x v="954"/>
    <n v="2662.7879999999996"/>
    <n v="5325.5759999999991"/>
    <x v="954"/>
    <n v="0.37500000000000006"/>
  </r>
  <r>
    <n v="100955"/>
    <d v="2024-08-05T00:00:00"/>
    <x v="1"/>
    <x v="0"/>
    <s v="C2158"/>
    <x v="0"/>
    <x v="15"/>
    <n v="3"/>
    <n v="22750.15"/>
    <s v="Jaipur"/>
    <x v="6"/>
    <n v="68250.450000000012"/>
    <x v="2"/>
    <n v="4095.0270000000005"/>
    <x v="955"/>
    <n v="13650.09"/>
    <n v="40950.270000000004"/>
    <x v="955"/>
    <n v="0.36170212765957449"/>
  </r>
  <r>
    <n v="100956"/>
    <d v="2024-09-08T00:00:00"/>
    <x v="9"/>
    <x v="0"/>
    <s v="C7535"/>
    <x v="1"/>
    <x v="23"/>
    <n v="1"/>
    <n v="1461.2"/>
    <s v="Delhi"/>
    <x v="0"/>
    <n v="1461.2"/>
    <x v="0"/>
    <n v="29.224"/>
    <x v="956"/>
    <n v="876.72"/>
    <n v="876.72"/>
    <x v="956"/>
    <n v="0.38775510204081637"/>
  </r>
  <r>
    <n v="100957"/>
    <d v="2023-01-22T00:00:00"/>
    <x v="3"/>
    <x v="1"/>
    <s v="C3525"/>
    <x v="4"/>
    <x v="20"/>
    <n v="1"/>
    <n v="6488.58"/>
    <s v="Delhi"/>
    <x v="0"/>
    <n v="6488.58"/>
    <x v="0"/>
    <n v="129.77160000000001"/>
    <x v="957"/>
    <n v="3893.1479999999997"/>
    <n v="3893.1479999999997"/>
    <x v="957"/>
    <n v="0.38775510204081637"/>
  </r>
  <r>
    <n v="100958"/>
    <d v="2023-11-02T00:00:00"/>
    <x v="5"/>
    <x v="1"/>
    <s v="C3151"/>
    <x v="1"/>
    <x v="23"/>
    <n v="2"/>
    <n v="5183.12"/>
    <s v="Hyderabad"/>
    <x v="10"/>
    <n v="10366.24"/>
    <x v="1"/>
    <n v="414.64960000000002"/>
    <x v="958"/>
    <n v="3109.8719999999998"/>
    <n v="6219.7439999999997"/>
    <x v="958"/>
    <n v="0.375"/>
  </r>
  <r>
    <n v="100959"/>
    <d v="2024-11-12T00:00:00"/>
    <x v="5"/>
    <x v="0"/>
    <s v="C8805"/>
    <x v="0"/>
    <x v="0"/>
    <n v="1"/>
    <n v="39090.550000000003"/>
    <s v="Kolkata"/>
    <x v="9"/>
    <n v="39090.550000000003"/>
    <x v="0"/>
    <n v="781.81100000000004"/>
    <x v="959"/>
    <n v="23454.33"/>
    <n v="23454.33"/>
    <x v="959"/>
    <n v="0.38775510204081631"/>
  </r>
  <r>
    <n v="100960"/>
    <d v="2024-07-30T00:00:00"/>
    <x v="7"/>
    <x v="0"/>
    <s v="C8112"/>
    <x v="2"/>
    <x v="16"/>
    <n v="2"/>
    <n v="12638.08"/>
    <s v="Surat"/>
    <x v="4"/>
    <n v="25276.16"/>
    <x v="1"/>
    <n v="1011.0464000000001"/>
    <x v="960"/>
    <n v="7582.848"/>
    <n v="15165.696"/>
    <x v="960"/>
    <n v="0.375"/>
  </r>
  <r>
    <n v="100961"/>
    <d v="2024-03-12T00:00:00"/>
    <x v="4"/>
    <x v="0"/>
    <s v="C3540"/>
    <x v="0"/>
    <x v="17"/>
    <n v="1"/>
    <n v="30500.53"/>
    <s v="Nagpur"/>
    <x v="2"/>
    <n v="30500.53"/>
    <x v="0"/>
    <n v="610.01059999999995"/>
    <x v="961"/>
    <n v="18300.317999999999"/>
    <n v="18300.317999999999"/>
    <x v="961"/>
    <n v="0.38775510204081631"/>
  </r>
  <r>
    <n v="100962"/>
    <d v="2024-05-22T00:00:00"/>
    <x v="8"/>
    <x v="0"/>
    <s v="C8825"/>
    <x v="1"/>
    <x v="9"/>
    <n v="1"/>
    <n v="2137.6"/>
    <s v="Kolkata"/>
    <x v="9"/>
    <n v="2137.6"/>
    <x v="0"/>
    <n v="42.752000000000002"/>
    <x v="962"/>
    <n v="1282.56"/>
    <n v="1282.56"/>
    <x v="962"/>
    <n v="0.38775510204081631"/>
  </r>
  <r>
    <n v="100963"/>
    <d v="2023-06-02T00:00:00"/>
    <x v="2"/>
    <x v="1"/>
    <s v="C1781"/>
    <x v="4"/>
    <x v="19"/>
    <n v="3"/>
    <n v="7498.31"/>
    <s v="Jaipur"/>
    <x v="6"/>
    <n v="22494.93"/>
    <x v="2"/>
    <n v="1349.6958"/>
    <x v="963"/>
    <n v="4498.9859999999999"/>
    <n v="13496.957999999999"/>
    <x v="963"/>
    <n v="0.36170212765957449"/>
  </r>
  <r>
    <n v="100964"/>
    <d v="2023-03-20T00:00:00"/>
    <x v="4"/>
    <x v="1"/>
    <s v="C5151"/>
    <x v="4"/>
    <x v="7"/>
    <n v="1"/>
    <n v="5748.97"/>
    <s v="Hyderabad"/>
    <x v="10"/>
    <n v="5748.97"/>
    <x v="0"/>
    <n v="114.97940000000001"/>
    <x v="964"/>
    <n v="3449.3820000000001"/>
    <n v="3449.3820000000001"/>
    <x v="964"/>
    <n v="0.38775510204081631"/>
  </r>
  <r>
    <n v="100965"/>
    <d v="2023-09-18T00:00:00"/>
    <x v="9"/>
    <x v="1"/>
    <s v="C3985"/>
    <x v="2"/>
    <x v="22"/>
    <n v="1"/>
    <n v="11060.03"/>
    <s v="Kochi"/>
    <x v="5"/>
    <n v="11060.03"/>
    <x v="0"/>
    <n v="221.20060000000001"/>
    <x v="965"/>
    <n v="6636.018"/>
    <n v="6636.018"/>
    <x v="965"/>
    <n v="0.38775510204081637"/>
  </r>
  <r>
    <n v="100966"/>
    <d v="2024-02-07T00:00:00"/>
    <x v="10"/>
    <x v="0"/>
    <s v="C8454"/>
    <x v="0"/>
    <x v="13"/>
    <n v="3"/>
    <n v="22461.52"/>
    <s v="Bhopal"/>
    <x v="1"/>
    <n v="67384.56"/>
    <x v="2"/>
    <n v="4043.0735999999997"/>
    <x v="966"/>
    <n v="13476.912"/>
    <n v="40430.736000000004"/>
    <x v="966"/>
    <n v="0.36170212765957432"/>
  </r>
  <r>
    <n v="100967"/>
    <d v="2024-11-17T00:00:00"/>
    <x v="5"/>
    <x v="0"/>
    <s v="C4458"/>
    <x v="1"/>
    <x v="5"/>
    <n v="1"/>
    <n v="5034.3"/>
    <s v="Bengaluru"/>
    <x v="7"/>
    <n v="5034.3"/>
    <x v="0"/>
    <n v="100.68600000000001"/>
    <x v="967"/>
    <n v="3020.58"/>
    <n v="3020.58"/>
    <x v="967"/>
    <n v="0.38775510204081642"/>
  </r>
  <r>
    <n v="100968"/>
    <d v="2023-03-22T00:00:00"/>
    <x v="4"/>
    <x v="1"/>
    <s v="C1293"/>
    <x v="3"/>
    <x v="11"/>
    <n v="1"/>
    <n v="2671.16"/>
    <s v="Mumbai"/>
    <x v="2"/>
    <n v="2671.16"/>
    <x v="0"/>
    <n v="53.423200000000001"/>
    <x v="968"/>
    <n v="1602.6959999999999"/>
    <n v="1602.6959999999999"/>
    <x v="968"/>
    <n v="0.38775510204081626"/>
  </r>
  <r>
    <n v="100969"/>
    <d v="2024-02-09T00:00:00"/>
    <x v="10"/>
    <x v="0"/>
    <s v="C8974"/>
    <x v="0"/>
    <x v="4"/>
    <n v="2"/>
    <n v="32080.97"/>
    <s v="Kolkata"/>
    <x v="9"/>
    <n v="64161.94"/>
    <x v="1"/>
    <n v="2566.4776000000002"/>
    <x v="969"/>
    <n v="19248.581999999999"/>
    <n v="38497.163999999997"/>
    <x v="969"/>
    <n v="0.37500000000000011"/>
  </r>
  <r>
    <n v="100970"/>
    <d v="2024-09-25T00:00:00"/>
    <x v="9"/>
    <x v="0"/>
    <s v="C7471"/>
    <x v="3"/>
    <x v="11"/>
    <n v="1"/>
    <n v="2882.5"/>
    <s v="Bhopal"/>
    <x v="1"/>
    <n v="2882.5"/>
    <x v="0"/>
    <n v="57.65"/>
    <x v="970"/>
    <n v="1729.5"/>
    <n v="1729.5"/>
    <x v="970"/>
    <n v="0.38775510204081631"/>
  </r>
  <r>
    <n v="100971"/>
    <d v="2023-11-06T00:00:00"/>
    <x v="5"/>
    <x v="1"/>
    <s v="C4083"/>
    <x v="0"/>
    <x v="4"/>
    <n v="1"/>
    <n v="7834.79"/>
    <s v="Kochi"/>
    <x v="5"/>
    <n v="7834.79"/>
    <x v="0"/>
    <n v="156.69579999999999"/>
    <x v="971"/>
    <n v="4700.8739999999998"/>
    <n v="4700.8739999999998"/>
    <x v="971"/>
    <n v="0.38775510204081631"/>
  </r>
  <r>
    <n v="100972"/>
    <d v="2023-01-28T00:00:00"/>
    <x v="3"/>
    <x v="1"/>
    <s v="C9824"/>
    <x v="0"/>
    <x v="4"/>
    <n v="2"/>
    <n v="32537.15"/>
    <s v="Chennai"/>
    <x v="8"/>
    <n v="65074.3"/>
    <x v="1"/>
    <n v="2602.9720000000002"/>
    <x v="972"/>
    <n v="19522.29"/>
    <n v="39044.58"/>
    <x v="972"/>
    <n v="0.375"/>
  </r>
  <r>
    <n v="100973"/>
    <d v="2023-03-30T00:00:00"/>
    <x v="4"/>
    <x v="1"/>
    <s v="C3497"/>
    <x v="1"/>
    <x v="23"/>
    <n v="1"/>
    <n v="1968.12"/>
    <s v="Indore"/>
    <x v="1"/>
    <n v="1968.12"/>
    <x v="0"/>
    <n v="39.362400000000001"/>
    <x v="973"/>
    <n v="1180.8719999999998"/>
    <n v="1180.8719999999998"/>
    <x v="973"/>
    <n v="0.38775510204081637"/>
  </r>
  <r>
    <n v="100974"/>
    <d v="2024-12-20T00:00:00"/>
    <x v="11"/>
    <x v="0"/>
    <s v="C4298"/>
    <x v="1"/>
    <x v="23"/>
    <n v="1"/>
    <n v="4436.63"/>
    <s v="Kolkata"/>
    <x v="9"/>
    <n v="4436.63"/>
    <x v="0"/>
    <n v="88.732600000000005"/>
    <x v="974"/>
    <n v="2661.9780000000001"/>
    <n v="2661.9780000000001"/>
    <x v="974"/>
    <n v="0.38775510204081631"/>
  </r>
  <r>
    <n v="100975"/>
    <d v="2024-08-06T00:00:00"/>
    <x v="1"/>
    <x v="0"/>
    <s v="C8074"/>
    <x v="3"/>
    <x v="24"/>
    <n v="1"/>
    <n v="134.78"/>
    <s v="Pune"/>
    <x v="2"/>
    <n v="134.78"/>
    <x v="0"/>
    <n v="2.6956000000000002"/>
    <x v="975"/>
    <n v="80.867999999999995"/>
    <n v="80.867999999999995"/>
    <x v="975"/>
    <n v="0.38775510204081631"/>
  </r>
  <r>
    <n v="100976"/>
    <d v="2024-05-22T00:00:00"/>
    <x v="8"/>
    <x v="0"/>
    <s v="C7548"/>
    <x v="3"/>
    <x v="11"/>
    <n v="2"/>
    <n v="3440.29"/>
    <s v="Ahmedabad"/>
    <x v="4"/>
    <n v="6880.58"/>
    <x v="1"/>
    <n v="275.22320000000002"/>
    <x v="976"/>
    <n v="2064.174"/>
    <n v="4128.348"/>
    <x v="976"/>
    <n v="0.37499999999999994"/>
  </r>
  <r>
    <n v="100977"/>
    <d v="2024-06-09T00:00:00"/>
    <x v="2"/>
    <x v="0"/>
    <s v="C4799"/>
    <x v="2"/>
    <x v="22"/>
    <n v="4"/>
    <n v="15103.92"/>
    <s v="Indore"/>
    <x v="1"/>
    <n v="60415.68"/>
    <x v="3"/>
    <n v="4833.2543999999998"/>
    <x v="977"/>
    <n v="9062.351999999999"/>
    <n v="36249.407999999996"/>
    <x v="977"/>
    <n v="0.34782608695652184"/>
  </r>
  <r>
    <n v="100978"/>
    <d v="2023-03-04T00:00:00"/>
    <x v="4"/>
    <x v="1"/>
    <s v="C7834"/>
    <x v="1"/>
    <x v="23"/>
    <n v="1"/>
    <n v="2655.82"/>
    <s v="Nagpur"/>
    <x v="2"/>
    <n v="2655.82"/>
    <x v="0"/>
    <n v="53.116400000000006"/>
    <x v="978"/>
    <n v="1593.492"/>
    <n v="1593.492"/>
    <x v="978"/>
    <n v="0.38775510204081642"/>
  </r>
  <r>
    <n v="100979"/>
    <d v="2024-04-29T00:00:00"/>
    <x v="6"/>
    <x v="0"/>
    <s v="C1340"/>
    <x v="0"/>
    <x v="17"/>
    <n v="4"/>
    <n v="26749.71"/>
    <s v="Bengaluru"/>
    <x v="7"/>
    <n v="106998.84"/>
    <x v="3"/>
    <n v="8559.9071999999996"/>
    <x v="979"/>
    <n v="16049.825999999999"/>
    <n v="64199.303999999996"/>
    <x v="979"/>
    <n v="0.34782608695652173"/>
  </r>
  <r>
    <n v="100980"/>
    <d v="2023-10-22T00:00:00"/>
    <x v="0"/>
    <x v="1"/>
    <s v="C6556"/>
    <x v="2"/>
    <x v="2"/>
    <n v="1"/>
    <n v="3398.87"/>
    <s v="Nagpur"/>
    <x v="2"/>
    <n v="3398.87"/>
    <x v="0"/>
    <n v="67.977400000000003"/>
    <x v="980"/>
    <n v="2039.3219999999999"/>
    <n v="2039.3219999999999"/>
    <x v="980"/>
    <n v="0.38775510204081631"/>
  </r>
  <r>
    <n v="100981"/>
    <d v="2024-09-08T00:00:00"/>
    <x v="9"/>
    <x v="0"/>
    <s v="C7829"/>
    <x v="4"/>
    <x v="18"/>
    <n v="1"/>
    <n v="4904.3599999999997"/>
    <s v="Kochi"/>
    <x v="5"/>
    <n v="4904.3599999999997"/>
    <x v="0"/>
    <n v="98.087199999999996"/>
    <x v="981"/>
    <n v="2942.6159999999995"/>
    <n v="2942.6159999999995"/>
    <x v="981"/>
    <n v="0.38775510204081637"/>
  </r>
  <r>
    <n v="100982"/>
    <d v="2024-11-20T00:00:00"/>
    <x v="5"/>
    <x v="0"/>
    <s v="C4394"/>
    <x v="2"/>
    <x v="3"/>
    <n v="2"/>
    <n v="13301.44"/>
    <s v="Kolkata"/>
    <x v="9"/>
    <n v="26602.880000000001"/>
    <x v="1"/>
    <n v="1064.1152"/>
    <x v="982"/>
    <n v="7980.8639999999996"/>
    <n v="15961.727999999999"/>
    <x v="982"/>
    <n v="0.37500000000000006"/>
  </r>
  <r>
    <n v="100983"/>
    <d v="2024-12-08T00:00:00"/>
    <x v="11"/>
    <x v="0"/>
    <s v="C2653"/>
    <x v="3"/>
    <x v="24"/>
    <n v="1"/>
    <n v="904.81"/>
    <s v="Bhopal"/>
    <x v="1"/>
    <n v="904.81"/>
    <x v="0"/>
    <n v="18.0962"/>
    <x v="983"/>
    <n v="542.88599999999997"/>
    <n v="542.88599999999997"/>
    <x v="983"/>
    <n v="0.38775510204081637"/>
  </r>
  <r>
    <n v="100984"/>
    <d v="2024-03-01T00:00:00"/>
    <x v="4"/>
    <x v="0"/>
    <s v="C1297"/>
    <x v="4"/>
    <x v="18"/>
    <n v="1"/>
    <n v="2918.69"/>
    <s v="Hyderabad"/>
    <x v="10"/>
    <n v="2918.69"/>
    <x v="0"/>
    <n v="58.373800000000003"/>
    <x v="984"/>
    <n v="1751.2139999999999"/>
    <n v="1751.2139999999999"/>
    <x v="984"/>
    <n v="0.38775510204081637"/>
  </r>
  <r>
    <n v="100985"/>
    <d v="2023-09-25T00:00:00"/>
    <x v="9"/>
    <x v="1"/>
    <s v="C2043"/>
    <x v="1"/>
    <x v="8"/>
    <n v="1"/>
    <n v="4328.93"/>
    <s v="Hyderabad"/>
    <x v="10"/>
    <n v="4328.93"/>
    <x v="0"/>
    <n v="86.578600000000009"/>
    <x v="985"/>
    <n v="2597.3580000000002"/>
    <n v="2597.3580000000002"/>
    <x v="985"/>
    <n v="0.38775510204081637"/>
  </r>
  <r>
    <n v="100986"/>
    <d v="2024-03-16T00:00:00"/>
    <x v="4"/>
    <x v="0"/>
    <s v="C6575"/>
    <x v="0"/>
    <x v="4"/>
    <n v="1"/>
    <n v="15626.3"/>
    <s v="Bhopal"/>
    <x v="1"/>
    <n v="15626.3"/>
    <x v="0"/>
    <n v="312.52600000000001"/>
    <x v="986"/>
    <n v="9375.7799999999988"/>
    <n v="9375.7799999999988"/>
    <x v="986"/>
    <n v="0.38775510204081637"/>
  </r>
  <r>
    <n v="100987"/>
    <d v="2023-12-30T00:00:00"/>
    <x v="11"/>
    <x v="1"/>
    <s v="C9444"/>
    <x v="3"/>
    <x v="11"/>
    <n v="1"/>
    <n v="727.88"/>
    <s v="Lucknow"/>
    <x v="3"/>
    <n v="727.88"/>
    <x v="0"/>
    <n v="14.557600000000001"/>
    <x v="987"/>
    <n v="436.72800000000001"/>
    <n v="436.72800000000001"/>
    <x v="987"/>
    <n v="0.38775510204081631"/>
  </r>
  <r>
    <n v="100988"/>
    <d v="2024-11-16T00:00:00"/>
    <x v="5"/>
    <x v="0"/>
    <s v="C2817"/>
    <x v="0"/>
    <x v="15"/>
    <n v="4"/>
    <n v="31086.18"/>
    <s v="Delhi"/>
    <x v="0"/>
    <n v="124344.72"/>
    <x v="3"/>
    <n v="9947.5776000000005"/>
    <x v="988"/>
    <n v="18651.707999999999"/>
    <n v="74606.831999999995"/>
    <x v="988"/>
    <n v="0.34782608695652178"/>
  </r>
  <r>
    <n v="100989"/>
    <d v="2024-09-17T00:00:00"/>
    <x v="9"/>
    <x v="0"/>
    <s v="C2934"/>
    <x v="2"/>
    <x v="16"/>
    <n v="3"/>
    <n v="807.52"/>
    <s v="Kochi"/>
    <x v="5"/>
    <n v="2422.56"/>
    <x v="2"/>
    <n v="145.3536"/>
    <x v="989"/>
    <n v="484.51199999999994"/>
    <n v="1453.5359999999998"/>
    <x v="989"/>
    <n v="0.36170212765957455"/>
  </r>
  <r>
    <n v="100990"/>
    <d v="2023-07-30T00:00:00"/>
    <x v="7"/>
    <x v="1"/>
    <s v="C9165"/>
    <x v="4"/>
    <x v="20"/>
    <n v="2"/>
    <n v="11550.61"/>
    <s v="Indore"/>
    <x v="1"/>
    <n v="23101.22"/>
    <x v="1"/>
    <n v="924.04880000000003"/>
    <x v="990"/>
    <n v="6930.366"/>
    <n v="13860.732"/>
    <x v="990"/>
    <n v="0.375"/>
  </r>
  <r>
    <n v="100991"/>
    <d v="2023-04-12T00:00:00"/>
    <x v="6"/>
    <x v="1"/>
    <s v="C8194"/>
    <x v="0"/>
    <x v="0"/>
    <n v="1"/>
    <n v="12081.23"/>
    <s v="Pune"/>
    <x v="2"/>
    <n v="12081.23"/>
    <x v="0"/>
    <n v="241.62459999999999"/>
    <x v="991"/>
    <n v="7248.7379999999994"/>
    <n v="7248.7379999999994"/>
    <x v="991"/>
    <n v="0.38775510204081642"/>
  </r>
  <r>
    <n v="100992"/>
    <d v="2023-01-07T00:00:00"/>
    <x v="3"/>
    <x v="1"/>
    <s v="C7101"/>
    <x v="0"/>
    <x v="13"/>
    <n v="1"/>
    <n v="31602.880000000001"/>
    <s v="Indore"/>
    <x v="1"/>
    <n v="31602.880000000001"/>
    <x v="0"/>
    <n v="632.05759999999998"/>
    <x v="992"/>
    <n v="18961.727999999999"/>
    <n v="18961.727999999999"/>
    <x v="992"/>
    <n v="0.38775510204081637"/>
  </r>
  <r>
    <n v="100993"/>
    <d v="2024-02-29T00:00:00"/>
    <x v="10"/>
    <x v="0"/>
    <s v="C4738"/>
    <x v="1"/>
    <x v="8"/>
    <n v="1"/>
    <n v="3726.22"/>
    <s v="Bengaluru"/>
    <x v="7"/>
    <n v="3726.22"/>
    <x v="0"/>
    <n v="74.5244"/>
    <x v="993"/>
    <n v="2235.732"/>
    <n v="2235.732"/>
    <x v="993"/>
    <n v="0.38775510204081631"/>
  </r>
  <r>
    <n v="100994"/>
    <d v="2024-03-15T00:00:00"/>
    <x v="4"/>
    <x v="0"/>
    <s v="C6927"/>
    <x v="1"/>
    <x v="23"/>
    <n v="3"/>
    <n v="4790.9399999999996"/>
    <s v="Mumbai"/>
    <x v="2"/>
    <n v="14372.82"/>
    <x v="2"/>
    <n v="862.36919999999998"/>
    <x v="994"/>
    <n v="2874.5639999999999"/>
    <n v="8623.6919999999991"/>
    <x v="994"/>
    <n v="0.36170212765957455"/>
  </r>
  <r>
    <n v="100995"/>
    <d v="2024-03-29T00:00:00"/>
    <x v="4"/>
    <x v="0"/>
    <s v="C6542"/>
    <x v="0"/>
    <x v="15"/>
    <n v="2"/>
    <n v="32168.7"/>
    <s v="Hyderabad"/>
    <x v="10"/>
    <n v="64337.4"/>
    <x v="1"/>
    <n v="2573.4960000000001"/>
    <x v="995"/>
    <n v="19301.22"/>
    <n v="38602.44"/>
    <x v="995"/>
    <n v="0.375"/>
  </r>
  <r>
    <n v="100996"/>
    <d v="2024-02-16T00:00:00"/>
    <x v="10"/>
    <x v="0"/>
    <s v="C3473"/>
    <x v="4"/>
    <x v="20"/>
    <n v="1"/>
    <n v="5235.67"/>
    <s v="Nagpur"/>
    <x v="2"/>
    <n v="5235.67"/>
    <x v="0"/>
    <n v="104.71340000000001"/>
    <x v="996"/>
    <n v="3141.402"/>
    <n v="3141.402"/>
    <x v="996"/>
    <n v="0.38775510204081637"/>
  </r>
  <r>
    <n v="100997"/>
    <d v="2024-08-11T00:00:00"/>
    <x v="1"/>
    <x v="0"/>
    <s v="C5986"/>
    <x v="0"/>
    <x v="17"/>
    <n v="5"/>
    <n v="33720.199999999997"/>
    <s v="Indore"/>
    <x v="1"/>
    <n v="168601"/>
    <x v="3"/>
    <n v="13488.08"/>
    <x v="997"/>
    <n v="20232.12"/>
    <n v="101160.59999999999"/>
    <x v="997"/>
    <n v="0.34782608695652184"/>
  </r>
  <r>
    <n v="100998"/>
    <d v="2023-11-18T00:00:00"/>
    <x v="5"/>
    <x v="1"/>
    <s v="C3406"/>
    <x v="4"/>
    <x v="12"/>
    <n v="3"/>
    <n v="13980.26"/>
    <s v="Indore"/>
    <x v="1"/>
    <n v="41940.78"/>
    <x v="2"/>
    <n v="2516.4467999999997"/>
    <x v="998"/>
    <n v="8388.155999999999"/>
    <n v="25164.467999999997"/>
    <x v="998"/>
    <n v="0.36170212765957455"/>
  </r>
  <r>
    <n v="100999"/>
    <d v="2024-02-18T00:00:00"/>
    <x v="10"/>
    <x v="0"/>
    <s v="C8244"/>
    <x v="1"/>
    <x v="8"/>
    <n v="3"/>
    <n v="3309.25"/>
    <s v="Indore"/>
    <x v="1"/>
    <n v="9927.75"/>
    <x v="2"/>
    <n v="595.66499999999996"/>
    <x v="999"/>
    <n v="1985.55"/>
    <n v="5956.65"/>
    <x v="999"/>
    <n v="0.36170212765957444"/>
  </r>
  <r>
    <n v="101000"/>
    <d v="2023-12-20T00:00:00"/>
    <x v="11"/>
    <x v="1"/>
    <s v="C9805"/>
    <x v="4"/>
    <x v="18"/>
    <n v="2"/>
    <n v="11596.93"/>
    <s v="Hyderabad"/>
    <x v="10"/>
    <n v="23193.86"/>
    <x v="1"/>
    <n v="927.75440000000003"/>
    <x v="1000"/>
    <n v="6958.1580000000004"/>
    <n v="13916.316000000001"/>
    <x v="1000"/>
    <n v="0.37499999999999994"/>
  </r>
  <r>
    <n v="101001"/>
    <d v="2024-02-04T00:00:00"/>
    <x v="10"/>
    <x v="0"/>
    <s v="C9383"/>
    <x v="2"/>
    <x v="21"/>
    <n v="1"/>
    <n v="7540.23"/>
    <s v="Jaipur"/>
    <x v="6"/>
    <n v="7540.23"/>
    <x v="0"/>
    <n v="150.80459999999999"/>
    <x v="1001"/>
    <n v="4524.1379999999999"/>
    <n v="4524.1379999999999"/>
    <x v="1001"/>
    <n v="0.38775510204081626"/>
  </r>
  <r>
    <n v="101002"/>
    <d v="2023-11-16T00:00:00"/>
    <x v="5"/>
    <x v="1"/>
    <s v="C5238"/>
    <x v="1"/>
    <x v="8"/>
    <n v="1"/>
    <n v="4526.1099999999997"/>
    <s v="Chennai"/>
    <x v="8"/>
    <n v="4526.1099999999997"/>
    <x v="0"/>
    <n v="90.522199999999998"/>
    <x v="1002"/>
    <n v="2715.6659999999997"/>
    <n v="2715.6659999999997"/>
    <x v="1002"/>
    <n v="0.38775510204081631"/>
  </r>
  <r>
    <n v="101003"/>
    <d v="2023-11-08T00:00:00"/>
    <x v="5"/>
    <x v="1"/>
    <s v="C9314"/>
    <x v="2"/>
    <x v="22"/>
    <n v="1"/>
    <n v="1135.23"/>
    <s v="Hyderabad"/>
    <x v="10"/>
    <n v="1135.23"/>
    <x v="0"/>
    <n v="22.704599999999999"/>
    <x v="1003"/>
    <n v="681.13800000000003"/>
    <n v="681.13800000000003"/>
    <x v="1003"/>
    <n v="0.38775510204081631"/>
  </r>
  <r>
    <n v="101004"/>
    <d v="2023-05-07T00:00:00"/>
    <x v="8"/>
    <x v="1"/>
    <s v="C6553"/>
    <x v="0"/>
    <x v="15"/>
    <n v="1"/>
    <n v="34668.720000000001"/>
    <s v="Chennai"/>
    <x v="8"/>
    <n v="34668.720000000001"/>
    <x v="0"/>
    <n v="693.37440000000004"/>
    <x v="1004"/>
    <n v="20801.232"/>
    <n v="20801.232"/>
    <x v="1004"/>
    <n v="0.38775510204081631"/>
  </r>
  <r>
    <n v="101005"/>
    <d v="2024-08-18T00:00:00"/>
    <x v="1"/>
    <x v="0"/>
    <s v="C3293"/>
    <x v="2"/>
    <x v="22"/>
    <n v="3"/>
    <n v="3511.34"/>
    <s v="Indore"/>
    <x v="1"/>
    <n v="10534.02"/>
    <x v="2"/>
    <n v="632.0412"/>
    <x v="1005"/>
    <n v="2106.8040000000001"/>
    <n v="6320.4120000000003"/>
    <x v="1005"/>
    <n v="0.36170212765957449"/>
  </r>
  <r>
    <n v="101006"/>
    <d v="2024-01-22T00:00:00"/>
    <x v="3"/>
    <x v="0"/>
    <s v="C6919"/>
    <x v="1"/>
    <x v="8"/>
    <n v="1"/>
    <n v="2430.9699999999998"/>
    <s v="Ahmedabad"/>
    <x v="4"/>
    <n v="2430.9699999999998"/>
    <x v="0"/>
    <n v="48.619399999999999"/>
    <x v="1006"/>
    <n v="1458.5819999999999"/>
    <n v="1458.5819999999999"/>
    <x v="1006"/>
    <n v="0.38775510204081631"/>
  </r>
  <r>
    <n v="101007"/>
    <d v="2023-04-11T00:00:00"/>
    <x v="6"/>
    <x v="1"/>
    <s v="C3130"/>
    <x v="0"/>
    <x v="13"/>
    <n v="3"/>
    <n v="6179.1"/>
    <s v="Ahmedabad"/>
    <x v="4"/>
    <n v="18537.300000000003"/>
    <x v="2"/>
    <n v="1112.2380000000001"/>
    <x v="1007"/>
    <n v="3707.46"/>
    <n v="11122.380000000001"/>
    <x v="1007"/>
    <n v="0.36170212765957449"/>
  </r>
  <r>
    <n v="101008"/>
    <d v="2023-08-08T00:00:00"/>
    <x v="1"/>
    <x v="1"/>
    <s v="C7468"/>
    <x v="1"/>
    <x v="5"/>
    <n v="2"/>
    <n v="2169.94"/>
    <s v="Kochi"/>
    <x v="5"/>
    <n v="4339.88"/>
    <x v="1"/>
    <n v="173.59520000000001"/>
    <x v="1008"/>
    <n v="1301.9639999999999"/>
    <n v="2603.9279999999999"/>
    <x v="1008"/>
    <n v="0.37500000000000006"/>
  </r>
  <r>
    <n v="101009"/>
    <d v="2023-09-28T00:00:00"/>
    <x v="9"/>
    <x v="1"/>
    <s v="C7830"/>
    <x v="2"/>
    <x v="2"/>
    <n v="5"/>
    <n v="11828.46"/>
    <s v="Kochi"/>
    <x v="5"/>
    <n v="59142.299999999996"/>
    <x v="3"/>
    <n v="4731.384"/>
    <x v="1009"/>
    <n v="7097.0759999999991"/>
    <n v="35485.379999999997"/>
    <x v="1009"/>
    <n v="0.34782608695652173"/>
  </r>
  <r>
    <n v="101010"/>
    <d v="2023-06-16T00:00:00"/>
    <x v="2"/>
    <x v="1"/>
    <s v="C9408"/>
    <x v="0"/>
    <x v="4"/>
    <n v="1"/>
    <n v="37466.25"/>
    <s v="Kochi"/>
    <x v="5"/>
    <n v="37466.25"/>
    <x v="0"/>
    <n v="749.32500000000005"/>
    <x v="1010"/>
    <n v="22479.75"/>
    <n v="22479.75"/>
    <x v="1010"/>
    <n v="0.38775510204081637"/>
  </r>
  <r>
    <n v="101011"/>
    <d v="2024-06-25T00:00:00"/>
    <x v="2"/>
    <x v="0"/>
    <s v="C7051"/>
    <x v="0"/>
    <x v="4"/>
    <n v="1"/>
    <n v="3349.24"/>
    <s v="Nagpur"/>
    <x v="2"/>
    <n v="3349.24"/>
    <x v="0"/>
    <n v="66.984799999999993"/>
    <x v="1011"/>
    <n v="2009.5439999999999"/>
    <n v="2009.5439999999999"/>
    <x v="1011"/>
    <n v="0.38775510204081631"/>
  </r>
  <r>
    <n v="101012"/>
    <d v="2023-05-02T00:00:00"/>
    <x v="8"/>
    <x v="1"/>
    <s v="C9565"/>
    <x v="2"/>
    <x v="2"/>
    <n v="1"/>
    <n v="5370.1"/>
    <s v="Bengaluru"/>
    <x v="7"/>
    <n v="5370.1"/>
    <x v="0"/>
    <n v="107.40200000000002"/>
    <x v="1012"/>
    <n v="3222.06"/>
    <n v="3222.06"/>
    <x v="1012"/>
    <n v="0.38775510204081637"/>
  </r>
  <r>
    <n v="101013"/>
    <d v="2023-05-01T00:00:00"/>
    <x v="8"/>
    <x v="1"/>
    <s v="C3328"/>
    <x v="1"/>
    <x v="5"/>
    <n v="1"/>
    <n v="2752.59"/>
    <s v="Bhopal"/>
    <x v="1"/>
    <n v="2752.59"/>
    <x v="0"/>
    <n v="55.051800000000007"/>
    <x v="1013"/>
    <n v="1651.5540000000001"/>
    <n v="1651.5540000000001"/>
    <x v="1013"/>
    <n v="0.38775510204081631"/>
  </r>
  <r>
    <n v="101014"/>
    <d v="2024-08-26T00:00:00"/>
    <x v="1"/>
    <x v="0"/>
    <s v="C9008"/>
    <x v="1"/>
    <x v="5"/>
    <n v="3"/>
    <n v="1351.91"/>
    <s v="Mumbai"/>
    <x v="2"/>
    <n v="4055.7300000000005"/>
    <x v="2"/>
    <n v="243.34380000000002"/>
    <x v="1014"/>
    <n v="811.14600000000007"/>
    <n v="2433.4380000000001"/>
    <x v="1014"/>
    <n v="0.36170212765957449"/>
  </r>
  <r>
    <n v="101015"/>
    <d v="2023-05-06T00:00:00"/>
    <x v="8"/>
    <x v="1"/>
    <s v="C8411"/>
    <x v="1"/>
    <x v="1"/>
    <n v="3"/>
    <n v="2251.65"/>
    <s v="Nagpur"/>
    <x v="2"/>
    <n v="6754.9500000000007"/>
    <x v="2"/>
    <n v="405.29700000000003"/>
    <x v="1015"/>
    <n v="1350.99"/>
    <n v="4052.9700000000003"/>
    <x v="1015"/>
    <n v="0.36170212765957444"/>
  </r>
  <r>
    <n v="101016"/>
    <d v="2023-12-12T00:00:00"/>
    <x v="11"/>
    <x v="1"/>
    <s v="C3269"/>
    <x v="3"/>
    <x v="24"/>
    <n v="3"/>
    <n v="2981.3"/>
    <s v="Jaipur"/>
    <x v="6"/>
    <n v="8943.9000000000015"/>
    <x v="2"/>
    <n v="536.63400000000001"/>
    <x v="1016"/>
    <n v="1788.78"/>
    <n v="5366.34"/>
    <x v="1016"/>
    <n v="0.36170212765957455"/>
  </r>
  <r>
    <n v="101017"/>
    <d v="2024-10-13T00:00:00"/>
    <x v="0"/>
    <x v="0"/>
    <s v="C2463"/>
    <x v="1"/>
    <x v="23"/>
    <n v="2"/>
    <n v="976.61"/>
    <s v="Bhopal"/>
    <x v="1"/>
    <n v="1953.22"/>
    <x v="1"/>
    <n v="78.128799999999998"/>
    <x v="1017"/>
    <n v="585.96600000000001"/>
    <n v="1171.932"/>
    <x v="1017"/>
    <n v="0.375"/>
  </r>
  <r>
    <n v="101018"/>
    <d v="2024-10-01T00:00:00"/>
    <x v="0"/>
    <x v="0"/>
    <s v="C1750"/>
    <x v="2"/>
    <x v="2"/>
    <n v="1"/>
    <n v="12878.96"/>
    <s v="Surat"/>
    <x v="4"/>
    <n v="12878.96"/>
    <x v="0"/>
    <n v="257.57920000000001"/>
    <x v="1018"/>
    <n v="7727.3759999999993"/>
    <n v="7727.3759999999993"/>
    <x v="1018"/>
    <n v="0.38775510204081631"/>
  </r>
  <r>
    <n v="101019"/>
    <d v="2024-03-29T00:00:00"/>
    <x v="4"/>
    <x v="0"/>
    <s v="C6060"/>
    <x v="3"/>
    <x v="6"/>
    <n v="3"/>
    <n v="2918.82"/>
    <s v="Jaipur"/>
    <x v="6"/>
    <n v="8756.4600000000009"/>
    <x v="2"/>
    <n v="525.38760000000002"/>
    <x v="1019"/>
    <n v="1751.2920000000001"/>
    <n v="5253.8760000000002"/>
    <x v="1019"/>
    <n v="0.36170212765957449"/>
  </r>
  <r>
    <n v="101020"/>
    <d v="2024-10-22T00:00:00"/>
    <x v="0"/>
    <x v="0"/>
    <s v="C1866"/>
    <x v="0"/>
    <x v="17"/>
    <n v="1"/>
    <n v="67769.009999999995"/>
    <s v="Lucknow"/>
    <x v="3"/>
    <n v="67769.009999999995"/>
    <x v="0"/>
    <n v="1355.3801999999998"/>
    <x v="1020"/>
    <n v="40661.405999999995"/>
    <n v="40661.405999999995"/>
    <x v="1020"/>
    <n v="0.38775510204081637"/>
  </r>
  <r>
    <n v="101021"/>
    <d v="2024-06-18T00:00:00"/>
    <x v="2"/>
    <x v="0"/>
    <s v="C9713"/>
    <x v="0"/>
    <x v="13"/>
    <n v="1"/>
    <n v="2910.4"/>
    <s v="Bengaluru"/>
    <x v="7"/>
    <n v="2910.4"/>
    <x v="0"/>
    <n v="58.208000000000006"/>
    <x v="1021"/>
    <n v="1746.24"/>
    <n v="1746.24"/>
    <x v="1021"/>
    <n v="0.38775510204081631"/>
  </r>
  <r>
    <n v="101022"/>
    <d v="2023-01-20T00:00:00"/>
    <x v="3"/>
    <x v="1"/>
    <s v="C8278"/>
    <x v="0"/>
    <x v="4"/>
    <n v="1"/>
    <n v="55630.44"/>
    <s v="Delhi"/>
    <x v="0"/>
    <n v="55630.44"/>
    <x v="0"/>
    <n v="1112.6088"/>
    <x v="1022"/>
    <n v="33378.264000000003"/>
    <n v="33378.264000000003"/>
    <x v="1022"/>
    <n v="0.38775510204081626"/>
  </r>
  <r>
    <n v="101023"/>
    <d v="2024-06-30T00:00:00"/>
    <x v="2"/>
    <x v="0"/>
    <s v="C6569"/>
    <x v="2"/>
    <x v="2"/>
    <n v="1"/>
    <n v="8502.89"/>
    <s v="Pune"/>
    <x v="2"/>
    <n v="8502.89"/>
    <x v="0"/>
    <n v="170.05779999999999"/>
    <x v="1023"/>
    <n v="5101.7339999999995"/>
    <n v="5101.7339999999995"/>
    <x v="1023"/>
    <n v="0.38775510204081631"/>
  </r>
  <r>
    <n v="101024"/>
    <d v="2023-07-04T00:00:00"/>
    <x v="7"/>
    <x v="1"/>
    <s v="C2627"/>
    <x v="1"/>
    <x v="9"/>
    <n v="1"/>
    <n v="1267.73"/>
    <s v="Jaipur"/>
    <x v="6"/>
    <n v="1267.73"/>
    <x v="0"/>
    <n v="25.354600000000001"/>
    <x v="1024"/>
    <n v="760.63800000000003"/>
    <n v="760.63800000000003"/>
    <x v="1024"/>
    <n v="0.38775510204081637"/>
  </r>
  <r>
    <n v="101025"/>
    <d v="2023-06-22T00:00:00"/>
    <x v="2"/>
    <x v="1"/>
    <s v="C7672"/>
    <x v="0"/>
    <x v="4"/>
    <n v="1"/>
    <n v="7196.76"/>
    <s v="Surat"/>
    <x v="4"/>
    <n v="7196.76"/>
    <x v="0"/>
    <n v="143.93520000000001"/>
    <x v="1025"/>
    <n v="4318.0559999999996"/>
    <n v="4318.0559999999996"/>
    <x v="1025"/>
    <n v="0.38775510204081642"/>
  </r>
  <r>
    <n v="101026"/>
    <d v="2023-06-23T00:00:00"/>
    <x v="2"/>
    <x v="1"/>
    <s v="C2617"/>
    <x v="0"/>
    <x v="0"/>
    <n v="1"/>
    <n v="47309.58"/>
    <s v="Hyderabad"/>
    <x v="10"/>
    <n v="47309.58"/>
    <x v="0"/>
    <n v="946.19160000000011"/>
    <x v="1026"/>
    <n v="28385.748"/>
    <n v="28385.748"/>
    <x v="1026"/>
    <n v="0.38775510204081637"/>
  </r>
  <r>
    <n v="101027"/>
    <d v="2023-05-26T00:00:00"/>
    <x v="8"/>
    <x v="1"/>
    <s v="C1849"/>
    <x v="1"/>
    <x v="5"/>
    <n v="1"/>
    <n v="5284.09"/>
    <s v="Chennai"/>
    <x v="8"/>
    <n v="5284.09"/>
    <x v="0"/>
    <n v="105.68180000000001"/>
    <x v="1027"/>
    <n v="3170.4540000000002"/>
    <n v="3170.4540000000002"/>
    <x v="1027"/>
    <n v="0.38775510204081626"/>
  </r>
  <r>
    <n v="101028"/>
    <d v="2023-09-03T00:00:00"/>
    <x v="9"/>
    <x v="1"/>
    <s v="C2885"/>
    <x v="3"/>
    <x v="11"/>
    <n v="1"/>
    <n v="2085.38"/>
    <s v="Kolkata"/>
    <x v="9"/>
    <n v="2085.38"/>
    <x v="0"/>
    <n v="41.707600000000006"/>
    <x v="1028"/>
    <n v="1251.2280000000001"/>
    <n v="1251.2280000000001"/>
    <x v="1028"/>
    <n v="0.38775510204081631"/>
  </r>
  <r>
    <n v="101029"/>
    <d v="2023-03-04T00:00:00"/>
    <x v="4"/>
    <x v="1"/>
    <s v="C4829"/>
    <x v="1"/>
    <x v="9"/>
    <n v="1"/>
    <n v="2453"/>
    <s v="Nagpur"/>
    <x v="2"/>
    <n v="2453"/>
    <x v="0"/>
    <n v="49.06"/>
    <x v="1029"/>
    <n v="1471.8"/>
    <n v="1471.8"/>
    <x v="1029"/>
    <n v="0.38775510204081637"/>
  </r>
  <r>
    <n v="101030"/>
    <d v="2023-01-20T00:00:00"/>
    <x v="3"/>
    <x v="1"/>
    <s v="C3057"/>
    <x v="0"/>
    <x v="17"/>
    <n v="2"/>
    <n v="18674.189999999999"/>
    <s v="Kolkata"/>
    <x v="9"/>
    <n v="37348.379999999997"/>
    <x v="1"/>
    <n v="1493.9351999999999"/>
    <x v="1030"/>
    <n v="11204.513999999999"/>
    <n v="22409.027999999998"/>
    <x v="1030"/>
    <n v="0.375"/>
  </r>
  <r>
    <n v="101031"/>
    <d v="2024-08-04T00:00:00"/>
    <x v="1"/>
    <x v="0"/>
    <s v="C3332"/>
    <x v="1"/>
    <x v="1"/>
    <n v="3"/>
    <n v="2821.82"/>
    <s v="Hyderabad"/>
    <x v="10"/>
    <n v="8465.4600000000009"/>
    <x v="2"/>
    <n v="507.92760000000004"/>
    <x v="1031"/>
    <n v="1693.0920000000001"/>
    <n v="5079.2759999999998"/>
    <x v="1031"/>
    <n v="0.36170212765957455"/>
  </r>
  <r>
    <n v="101032"/>
    <d v="2024-07-07T00:00:00"/>
    <x v="7"/>
    <x v="0"/>
    <s v="C8401"/>
    <x v="4"/>
    <x v="20"/>
    <n v="1"/>
    <n v="7334.05"/>
    <s v="Mumbai"/>
    <x v="2"/>
    <n v="7334.05"/>
    <x v="0"/>
    <n v="146.68100000000001"/>
    <x v="1032"/>
    <n v="4400.43"/>
    <n v="4400.43"/>
    <x v="1032"/>
    <n v="0.38775510204081631"/>
  </r>
  <r>
    <n v="101033"/>
    <d v="2023-01-02T00:00:00"/>
    <x v="3"/>
    <x v="1"/>
    <s v="C8900"/>
    <x v="3"/>
    <x v="11"/>
    <n v="1"/>
    <n v="3307.24"/>
    <s v="Kolkata"/>
    <x v="9"/>
    <n v="3307.24"/>
    <x v="0"/>
    <n v="66.144800000000004"/>
    <x v="1033"/>
    <n v="1984.3439999999998"/>
    <n v="1984.3439999999998"/>
    <x v="1033"/>
    <n v="0.38775510204081631"/>
  </r>
  <r>
    <n v="101034"/>
    <d v="2024-09-04T00:00:00"/>
    <x v="9"/>
    <x v="0"/>
    <s v="C9361"/>
    <x v="0"/>
    <x v="13"/>
    <n v="5"/>
    <n v="54104.959999999999"/>
    <s v="Kolkata"/>
    <x v="9"/>
    <n v="270524.79999999999"/>
    <x v="3"/>
    <n v="21641.984"/>
    <x v="1034"/>
    <n v="32462.975999999999"/>
    <n v="162314.88"/>
    <x v="1034"/>
    <n v="0.34782608695652167"/>
  </r>
  <r>
    <n v="101035"/>
    <d v="2023-02-16T00:00:00"/>
    <x v="10"/>
    <x v="1"/>
    <s v="C3014"/>
    <x v="0"/>
    <x v="17"/>
    <n v="1"/>
    <n v="21399.8"/>
    <s v="Kochi"/>
    <x v="5"/>
    <n v="21399.8"/>
    <x v="0"/>
    <n v="427.99599999999998"/>
    <x v="1035"/>
    <n v="12839.88"/>
    <n v="12839.88"/>
    <x v="1035"/>
    <n v="0.38775510204081637"/>
  </r>
  <r>
    <n v="101036"/>
    <d v="2023-05-24T00:00:00"/>
    <x v="8"/>
    <x v="1"/>
    <s v="C6215"/>
    <x v="2"/>
    <x v="3"/>
    <n v="3"/>
    <n v="3403.41"/>
    <s v="Nagpur"/>
    <x v="2"/>
    <n v="10210.23"/>
    <x v="2"/>
    <n v="612.61379999999997"/>
    <x v="1036"/>
    <n v="2042.0459999999998"/>
    <n v="6126.137999999999"/>
    <x v="1036"/>
    <n v="0.3617021276595746"/>
  </r>
  <r>
    <n v="101037"/>
    <d v="2024-11-29T00:00:00"/>
    <x v="5"/>
    <x v="0"/>
    <s v="C6269"/>
    <x v="4"/>
    <x v="19"/>
    <n v="5"/>
    <n v="9974.16"/>
    <s v="Hyderabad"/>
    <x v="10"/>
    <n v="49870.8"/>
    <x v="3"/>
    <n v="3989.6640000000002"/>
    <x v="1037"/>
    <n v="5984.4960000000001"/>
    <n v="29922.48"/>
    <x v="1037"/>
    <n v="0.34782608695652184"/>
  </r>
  <r>
    <n v="101038"/>
    <d v="2023-08-04T00:00:00"/>
    <x v="1"/>
    <x v="1"/>
    <s v="C1033"/>
    <x v="1"/>
    <x v="9"/>
    <n v="1"/>
    <n v="4082.34"/>
    <s v="Lucknow"/>
    <x v="3"/>
    <n v="4082.34"/>
    <x v="0"/>
    <n v="81.646799999999999"/>
    <x v="1038"/>
    <n v="2449.404"/>
    <n v="2449.404"/>
    <x v="1038"/>
    <n v="0.38775510204081637"/>
  </r>
  <r>
    <n v="101039"/>
    <d v="2024-05-02T00:00:00"/>
    <x v="8"/>
    <x v="0"/>
    <s v="C9011"/>
    <x v="0"/>
    <x v="15"/>
    <n v="2"/>
    <n v="33335.57"/>
    <s v="Bhopal"/>
    <x v="1"/>
    <n v="66671.14"/>
    <x v="1"/>
    <n v="2666.8456000000001"/>
    <x v="1039"/>
    <n v="20001.342000000001"/>
    <n v="40002.684000000001"/>
    <x v="1039"/>
    <n v="0.37499999999999994"/>
  </r>
  <r>
    <n v="101040"/>
    <d v="2024-02-07T00:00:00"/>
    <x v="10"/>
    <x v="0"/>
    <s v="C8293"/>
    <x v="1"/>
    <x v="1"/>
    <n v="1"/>
    <n v="4908.45"/>
    <s v="Surat"/>
    <x v="4"/>
    <n v="4908.45"/>
    <x v="0"/>
    <n v="98.168999999999997"/>
    <x v="1040"/>
    <n v="2945.0699999999997"/>
    <n v="2945.0699999999997"/>
    <x v="1040"/>
    <n v="0.38775510204081637"/>
  </r>
  <r>
    <n v="101041"/>
    <d v="2023-05-07T00:00:00"/>
    <x v="8"/>
    <x v="1"/>
    <s v="C1138"/>
    <x v="1"/>
    <x v="23"/>
    <n v="3"/>
    <n v="1731.57"/>
    <s v="Delhi"/>
    <x v="0"/>
    <n v="5194.71"/>
    <x v="2"/>
    <n v="311.68259999999998"/>
    <x v="1041"/>
    <n v="1038.942"/>
    <n v="3116.826"/>
    <x v="1041"/>
    <n v="0.36170212765957444"/>
  </r>
  <r>
    <n v="101042"/>
    <d v="2024-04-18T00:00:00"/>
    <x v="6"/>
    <x v="0"/>
    <s v="C5606"/>
    <x v="1"/>
    <x v="8"/>
    <n v="1"/>
    <n v="1080.45"/>
    <s v="Surat"/>
    <x v="4"/>
    <n v="1080.45"/>
    <x v="0"/>
    <n v="21.609000000000002"/>
    <x v="1042"/>
    <n v="648.27"/>
    <n v="648.27"/>
    <x v="1042"/>
    <n v="0.38775510204081642"/>
  </r>
  <r>
    <n v="101043"/>
    <d v="2024-12-27T00:00:00"/>
    <x v="11"/>
    <x v="0"/>
    <s v="C4623"/>
    <x v="1"/>
    <x v="1"/>
    <n v="3"/>
    <n v="3496.23"/>
    <s v="Chennai"/>
    <x v="8"/>
    <n v="10488.69"/>
    <x v="2"/>
    <n v="629.32140000000004"/>
    <x v="1043"/>
    <n v="2097.7379999999998"/>
    <n v="6293.2139999999999"/>
    <x v="1043"/>
    <n v="0.36170212765957444"/>
  </r>
  <r>
    <n v="101044"/>
    <d v="2024-05-20T00:00:00"/>
    <x v="8"/>
    <x v="0"/>
    <s v="C4425"/>
    <x v="4"/>
    <x v="12"/>
    <n v="1"/>
    <n v="14439.4"/>
    <s v="Mumbai"/>
    <x v="2"/>
    <n v="14439.4"/>
    <x v="0"/>
    <n v="288.78800000000001"/>
    <x v="1044"/>
    <n v="8663.64"/>
    <n v="8663.64"/>
    <x v="1044"/>
    <n v="0.38775510204081631"/>
  </r>
  <r>
    <n v="101045"/>
    <d v="2023-07-20T00:00:00"/>
    <x v="7"/>
    <x v="1"/>
    <s v="C3793"/>
    <x v="4"/>
    <x v="18"/>
    <n v="1"/>
    <n v="4376.4399999999996"/>
    <s v="Jaipur"/>
    <x v="6"/>
    <n v="4376.4399999999996"/>
    <x v="0"/>
    <n v="87.52879999999999"/>
    <x v="1045"/>
    <n v="2625.8639999999996"/>
    <n v="2625.8639999999996"/>
    <x v="1045"/>
    <n v="0.38775510204081637"/>
  </r>
  <r>
    <n v="101046"/>
    <d v="2023-07-18T00:00:00"/>
    <x v="7"/>
    <x v="1"/>
    <s v="C3101"/>
    <x v="2"/>
    <x v="22"/>
    <n v="2"/>
    <n v="8270.7900000000009"/>
    <s v="Indore"/>
    <x v="1"/>
    <n v="16541.580000000002"/>
    <x v="1"/>
    <n v="661.66320000000007"/>
    <x v="1046"/>
    <n v="4962.4740000000002"/>
    <n v="9924.9480000000003"/>
    <x v="1046"/>
    <n v="0.375"/>
  </r>
  <r>
    <n v="101047"/>
    <d v="2023-03-08T00:00:00"/>
    <x v="4"/>
    <x v="1"/>
    <s v="C5494"/>
    <x v="0"/>
    <x v="17"/>
    <n v="3"/>
    <n v="66095.839999999997"/>
    <s v="Chennai"/>
    <x v="8"/>
    <n v="198287.52"/>
    <x v="2"/>
    <n v="11897.251199999999"/>
    <x v="1047"/>
    <n v="39657.503999999994"/>
    <n v="118972.51199999999"/>
    <x v="1047"/>
    <n v="0.36170212765957449"/>
  </r>
  <r>
    <n v="101048"/>
    <d v="2024-11-25T00:00:00"/>
    <x v="5"/>
    <x v="0"/>
    <s v="C1032"/>
    <x v="0"/>
    <x v="17"/>
    <n v="2"/>
    <n v="53657.82"/>
    <s v="Pune"/>
    <x v="2"/>
    <n v="107315.64"/>
    <x v="1"/>
    <n v="4292.6256000000003"/>
    <x v="1048"/>
    <n v="32194.691999999999"/>
    <n v="64389.383999999998"/>
    <x v="1048"/>
    <n v="0.375"/>
  </r>
  <r>
    <n v="101049"/>
    <d v="2024-10-18T00:00:00"/>
    <x v="0"/>
    <x v="0"/>
    <s v="C7666"/>
    <x v="2"/>
    <x v="16"/>
    <n v="3"/>
    <n v="5568.47"/>
    <s v="Kolkata"/>
    <x v="9"/>
    <n v="16705.41"/>
    <x v="2"/>
    <n v="1002.3245999999999"/>
    <x v="1049"/>
    <n v="3341.0819999999999"/>
    <n v="10023.245999999999"/>
    <x v="1049"/>
    <n v="0.36170212765957449"/>
  </r>
  <r>
    <n v="101050"/>
    <d v="2023-05-05T00:00:00"/>
    <x v="8"/>
    <x v="1"/>
    <s v="C4678"/>
    <x v="2"/>
    <x v="2"/>
    <n v="1"/>
    <n v="6820.32"/>
    <s v="Mumbai"/>
    <x v="2"/>
    <n v="6820.32"/>
    <x v="0"/>
    <n v="136.40639999999999"/>
    <x v="1050"/>
    <n v="4092.1919999999996"/>
    <n v="4092.1919999999996"/>
    <x v="1050"/>
    <n v="0.38775510204081637"/>
  </r>
  <r>
    <n v="101051"/>
    <d v="2023-10-12T00:00:00"/>
    <x v="0"/>
    <x v="1"/>
    <s v="C2340"/>
    <x v="4"/>
    <x v="7"/>
    <n v="1"/>
    <n v="340.5"/>
    <s v="Nagpur"/>
    <x v="2"/>
    <n v="340.5"/>
    <x v="0"/>
    <n v="6.8100000000000005"/>
    <x v="1051"/>
    <n v="204.29999999999998"/>
    <n v="204.29999999999998"/>
    <x v="1051"/>
    <n v="0.38775510204081637"/>
  </r>
  <r>
    <n v="101052"/>
    <d v="2024-08-08T00:00:00"/>
    <x v="1"/>
    <x v="0"/>
    <s v="C5095"/>
    <x v="3"/>
    <x v="14"/>
    <n v="5"/>
    <n v="1528.24"/>
    <s v="Chennai"/>
    <x v="8"/>
    <n v="7641.2"/>
    <x v="3"/>
    <n v="611.29600000000005"/>
    <x v="1052"/>
    <n v="916.94399999999996"/>
    <n v="4584.7199999999993"/>
    <x v="1052"/>
    <n v="0.34782608695652178"/>
  </r>
  <r>
    <n v="101053"/>
    <d v="2023-06-18T00:00:00"/>
    <x v="2"/>
    <x v="1"/>
    <s v="C1393"/>
    <x v="1"/>
    <x v="1"/>
    <n v="2"/>
    <n v="659.3"/>
    <s v="Lucknow"/>
    <x v="3"/>
    <n v="1318.6"/>
    <x v="1"/>
    <n v="52.744"/>
    <x v="1053"/>
    <n v="395.58"/>
    <n v="791.16"/>
    <x v="1053"/>
    <n v="0.375"/>
  </r>
  <r>
    <n v="101054"/>
    <d v="2024-10-03T00:00:00"/>
    <x v="0"/>
    <x v="0"/>
    <s v="C1891"/>
    <x v="4"/>
    <x v="19"/>
    <n v="1"/>
    <n v="8259.92"/>
    <s v="Kochi"/>
    <x v="5"/>
    <n v="8259.92"/>
    <x v="0"/>
    <n v="165.19839999999999"/>
    <x v="1054"/>
    <n v="4955.9520000000002"/>
    <n v="4955.9520000000002"/>
    <x v="1054"/>
    <n v="0.38775510204081631"/>
  </r>
  <r>
    <n v="101055"/>
    <d v="2023-12-08T00:00:00"/>
    <x v="11"/>
    <x v="1"/>
    <s v="C2567"/>
    <x v="1"/>
    <x v="8"/>
    <n v="4"/>
    <n v="4063.3"/>
    <s v="Surat"/>
    <x v="4"/>
    <n v="16253.2"/>
    <x v="3"/>
    <n v="1300.2560000000001"/>
    <x v="1055"/>
    <n v="2437.98"/>
    <n v="9751.92"/>
    <x v="1055"/>
    <n v="0.34782608695652178"/>
  </r>
  <r>
    <n v="101056"/>
    <d v="2024-04-02T00:00:00"/>
    <x v="6"/>
    <x v="0"/>
    <s v="C2065"/>
    <x v="2"/>
    <x v="16"/>
    <n v="5"/>
    <n v="13268.05"/>
    <s v="Bhopal"/>
    <x v="1"/>
    <n v="66340.25"/>
    <x v="3"/>
    <n v="5307.22"/>
    <x v="1056"/>
    <n v="7960.829999999999"/>
    <n v="39804.149999999994"/>
    <x v="1056"/>
    <n v="0.34782608695652184"/>
  </r>
  <r>
    <n v="101057"/>
    <d v="2023-05-11T00:00:00"/>
    <x v="8"/>
    <x v="1"/>
    <s v="C2668"/>
    <x v="0"/>
    <x v="13"/>
    <n v="1"/>
    <n v="42449.46"/>
    <s v="Surat"/>
    <x v="4"/>
    <n v="42449.46"/>
    <x v="0"/>
    <n v="848.98919999999998"/>
    <x v="1057"/>
    <n v="25469.675999999999"/>
    <n v="25469.675999999999"/>
    <x v="1057"/>
    <n v="0.38775510204081626"/>
  </r>
  <r>
    <n v="101058"/>
    <d v="2023-02-27T00:00:00"/>
    <x v="10"/>
    <x v="1"/>
    <s v="C7735"/>
    <x v="2"/>
    <x v="3"/>
    <n v="3"/>
    <n v="6422.05"/>
    <s v="Chennai"/>
    <x v="8"/>
    <n v="19266.150000000001"/>
    <x v="2"/>
    <n v="1155.9690000000001"/>
    <x v="1058"/>
    <n v="3853.23"/>
    <n v="11559.69"/>
    <x v="1058"/>
    <n v="0.36170212765957444"/>
  </r>
  <r>
    <n v="101059"/>
    <d v="2024-09-05T00:00:00"/>
    <x v="9"/>
    <x v="0"/>
    <s v="C2659"/>
    <x v="3"/>
    <x v="11"/>
    <n v="1"/>
    <n v="1737.64"/>
    <s v="Hyderabad"/>
    <x v="10"/>
    <n v="1737.64"/>
    <x v="0"/>
    <n v="34.752800000000001"/>
    <x v="1059"/>
    <n v="1042.5840000000001"/>
    <n v="1042.5840000000001"/>
    <x v="1059"/>
    <n v="0.38775510204081631"/>
  </r>
  <r>
    <n v="101060"/>
    <d v="2024-10-28T00:00:00"/>
    <x v="0"/>
    <x v="0"/>
    <s v="C2682"/>
    <x v="4"/>
    <x v="12"/>
    <n v="1"/>
    <n v="4650.78"/>
    <s v="Mumbai"/>
    <x v="2"/>
    <n v="4650.78"/>
    <x v="0"/>
    <n v="93.015599999999992"/>
    <x v="1060"/>
    <n v="2790.4679999999998"/>
    <n v="2790.4679999999998"/>
    <x v="1060"/>
    <n v="0.38775510204081637"/>
  </r>
  <r>
    <n v="101061"/>
    <d v="2024-09-01T00:00:00"/>
    <x v="9"/>
    <x v="0"/>
    <s v="C9337"/>
    <x v="2"/>
    <x v="22"/>
    <n v="2"/>
    <n v="3214.21"/>
    <s v="Kolkata"/>
    <x v="9"/>
    <n v="6428.42"/>
    <x v="1"/>
    <n v="257.13679999999999"/>
    <x v="1061"/>
    <n v="1928.5259999999998"/>
    <n v="3857.0519999999997"/>
    <x v="1061"/>
    <n v="0.37500000000000006"/>
  </r>
  <r>
    <n v="101062"/>
    <d v="2023-12-30T00:00:00"/>
    <x v="11"/>
    <x v="1"/>
    <s v="C1991"/>
    <x v="1"/>
    <x v="9"/>
    <n v="1"/>
    <n v="1487.86"/>
    <s v="Bengaluru"/>
    <x v="7"/>
    <n v="1487.86"/>
    <x v="0"/>
    <n v="29.757199999999997"/>
    <x v="1062"/>
    <n v="892.71599999999989"/>
    <n v="892.71599999999989"/>
    <x v="1062"/>
    <n v="0.38775510204081637"/>
  </r>
  <r>
    <n v="101063"/>
    <d v="2023-11-16T00:00:00"/>
    <x v="5"/>
    <x v="1"/>
    <s v="C9866"/>
    <x v="2"/>
    <x v="22"/>
    <n v="4"/>
    <n v="10743.22"/>
    <s v="Bhopal"/>
    <x v="1"/>
    <n v="42972.88"/>
    <x v="3"/>
    <n v="3437.8303999999998"/>
    <x v="1063"/>
    <n v="6445.9319999999998"/>
    <n v="25783.727999999999"/>
    <x v="1063"/>
    <n v="0.34782608695652173"/>
  </r>
  <r>
    <n v="101064"/>
    <d v="2023-05-30T00:00:00"/>
    <x v="8"/>
    <x v="1"/>
    <s v="C9481"/>
    <x v="0"/>
    <x v="0"/>
    <n v="2"/>
    <n v="24462.36"/>
    <s v="Lucknow"/>
    <x v="3"/>
    <n v="48924.72"/>
    <x v="1"/>
    <n v="1956.9888000000001"/>
    <x v="1064"/>
    <n v="14677.415999999999"/>
    <n v="29354.831999999999"/>
    <x v="1064"/>
    <n v="0.37500000000000006"/>
  </r>
  <r>
    <n v="101065"/>
    <d v="2024-11-04T00:00:00"/>
    <x v="5"/>
    <x v="0"/>
    <s v="C1894"/>
    <x v="2"/>
    <x v="16"/>
    <n v="1"/>
    <n v="12561.1"/>
    <s v="Pune"/>
    <x v="2"/>
    <n v="12561.1"/>
    <x v="0"/>
    <n v="251.22200000000001"/>
    <x v="1065"/>
    <n v="7536.66"/>
    <n v="7536.66"/>
    <x v="1065"/>
    <n v="0.38775510204081637"/>
  </r>
  <r>
    <n v="101066"/>
    <d v="2023-12-19T00:00:00"/>
    <x v="11"/>
    <x v="1"/>
    <s v="C4102"/>
    <x v="0"/>
    <x v="4"/>
    <n v="2"/>
    <n v="13307.13"/>
    <s v="Surat"/>
    <x v="4"/>
    <n v="26614.26"/>
    <x v="1"/>
    <n v="1064.5704000000001"/>
    <x v="1066"/>
    <n v="7984.2779999999993"/>
    <n v="15968.555999999999"/>
    <x v="1066"/>
    <n v="0.375"/>
  </r>
  <r>
    <n v="101067"/>
    <d v="2024-05-02T00:00:00"/>
    <x v="8"/>
    <x v="0"/>
    <s v="C6499"/>
    <x v="2"/>
    <x v="2"/>
    <n v="1"/>
    <n v="5288.38"/>
    <s v="Lucknow"/>
    <x v="3"/>
    <n v="5288.38"/>
    <x v="0"/>
    <n v="105.7676"/>
    <x v="1067"/>
    <n v="3173.0279999999998"/>
    <n v="3173.0279999999998"/>
    <x v="1067"/>
    <n v="0.38775510204081637"/>
  </r>
  <r>
    <n v="101068"/>
    <d v="2023-11-03T00:00:00"/>
    <x v="5"/>
    <x v="1"/>
    <s v="C9125"/>
    <x v="1"/>
    <x v="8"/>
    <n v="1"/>
    <n v="4946.76"/>
    <s v="Chennai"/>
    <x v="8"/>
    <n v="4946.76"/>
    <x v="0"/>
    <n v="98.935200000000009"/>
    <x v="1068"/>
    <n v="2968.056"/>
    <n v="2968.056"/>
    <x v="1068"/>
    <n v="0.38775510204081637"/>
  </r>
  <r>
    <n v="101069"/>
    <d v="2023-01-04T00:00:00"/>
    <x v="3"/>
    <x v="1"/>
    <s v="C6431"/>
    <x v="2"/>
    <x v="21"/>
    <n v="1"/>
    <n v="3412.32"/>
    <s v="Bhopal"/>
    <x v="1"/>
    <n v="3412.32"/>
    <x v="0"/>
    <n v="68.246400000000008"/>
    <x v="1069"/>
    <n v="2047.3920000000001"/>
    <n v="2047.3920000000001"/>
    <x v="1069"/>
    <n v="0.38775510204081637"/>
  </r>
  <r>
    <n v="101070"/>
    <d v="2024-01-20T00:00:00"/>
    <x v="3"/>
    <x v="0"/>
    <s v="C6863"/>
    <x v="0"/>
    <x v="4"/>
    <n v="3"/>
    <n v="1672.41"/>
    <s v="Mumbai"/>
    <x v="2"/>
    <n v="5017.2300000000005"/>
    <x v="2"/>
    <n v="301.03380000000004"/>
    <x v="1070"/>
    <n v="1003.446"/>
    <n v="3010.3380000000002"/>
    <x v="1070"/>
    <n v="0.36170212765957449"/>
  </r>
  <r>
    <n v="101071"/>
    <d v="2024-07-22T00:00:00"/>
    <x v="7"/>
    <x v="0"/>
    <s v="C6896"/>
    <x v="0"/>
    <x v="0"/>
    <n v="1"/>
    <n v="50286.59"/>
    <s v="Mumbai"/>
    <x v="2"/>
    <n v="50286.59"/>
    <x v="0"/>
    <n v="1005.7317999999999"/>
    <x v="1071"/>
    <n v="30171.953999999998"/>
    <n v="30171.953999999998"/>
    <x v="1071"/>
    <n v="0.38775510204081631"/>
  </r>
  <r>
    <n v="101072"/>
    <d v="2023-01-31T00:00:00"/>
    <x v="3"/>
    <x v="1"/>
    <s v="C6567"/>
    <x v="0"/>
    <x v="0"/>
    <n v="1"/>
    <n v="66228.800000000003"/>
    <s v="Kochi"/>
    <x v="5"/>
    <n v="66228.800000000003"/>
    <x v="0"/>
    <n v="1324.576"/>
    <x v="1072"/>
    <n v="39737.279999999999"/>
    <n v="39737.279999999999"/>
    <x v="1072"/>
    <n v="0.38775510204081637"/>
  </r>
  <r>
    <n v="101073"/>
    <d v="2024-07-21T00:00:00"/>
    <x v="7"/>
    <x v="0"/>
    <s v="C1343"/>
    <x v="0"/>
    <x v="4"/>
    <n v="1"/>
    <n v="66535.11"/>
    <s v="Kochi"/>
    <x v="5"/>
    <n v="66535.11"/>
    <x v="0"/>
    <n v="1330.7021999999999"/>
    <x v="1073"/>
    <n v="39921.065999999999"/>
    <n v="39921.065999999999"/>
    <x v="1073"/>
    <n v="0.38775510204081637"/>
  </r>
  <r>
    <n v="101074"/>
    <d v="2024-11-24T00:00:00"/>
    <x v="5"/>
    <x v="0"/>
    <s v="C7056"/>
    <x v="0"/>
    <x v="15"/>
    <n v="1"/>
    <n v="15692.33"/>
    <s v="Bhopal"/>
    <x v="1"/>
    <n v="15692.33"/>
    <x v="0"/>
    <n v="313.84660000000002"/>
    <x v="1074"/>
    <n v="9415.3979999999992"/>
    <n v="9415.3979999999992"/>
    <x v="1074"/>
    <n v="0.38775510204081637"/>
  </r>
  <r>
    <n v="101075"/>
    <d v="2024-01-17T00:00:00"/>
    <x v="3"/>
    <x v="0"/>
    <s v="C2071"/>
    <x v="2"/>
    <x v="22"/>
    <n v="5"/>
    <n v="16678.61"/>
    <s v="Delhi"/>
    <x v="0"/>
    <n v="83393.05"/>
    <x v="3"/>
    <n v="6671.4440000000004"/>
    <x v="1075"/>
    <n v="10007.165999999999"/>
    <n v="50035.829999999994"/>
    <x v="1075"/>
    <n v="0.34782608695652178"/>
  </r>
  <r>
    <n v="101076"/>
    <d v="2023-05-28T00:00:00"/>
    <x v="8"/>
    <x v="1"/>
    <s v="C7131"/>
    <x v="4"/>
    <x v="20"/>
    <n v="2"/>
    <n v="3002.82"/>
    <s v="Hyderabad"/>
    <x v="10"/>
    <n v="6005.64"/>
    <x v="1"/>
    <n v="240.22560000000001"/>
    <x v="1076"/>
    <n v="1801.692"/>
    <n v="3603.384"/>
    <x v="1076"/>
    <n v="0.37500000000000006"/>
  </r>
  <r>
    <n v="101077"/>
    <d v="2024-09-05T00:00:00"/>
    <x v="9"/>
    <x v="0"/>
    <s v="C9773"/>
    <x v="1"/>
    <x v="8"/>
    <n v="4"/>
    <n v="3962.97"/>
    <s v="Kolkata"/>
    <x v="9"/>
    <n v="15851.88"/>
    <x v="3"/>
    <n v="1268.1504"/>
    <x v="1077"/>
    <n v="2377.7819999999997"/>
    <n v="9511.1279999999988"/>
    <x v="1077"/>
    <n v="0.34782608695652178"/>
  </r>
  <r>
    <n v="101078"/>
    <d v="2023-06-02T00:00:00"/>
    <x v="2"/>
    <x v="1"/>
    <s v="C9327"/>
    <x v="1"/>
    <x v="1"/>
    <n v="2"/>
    <n v="1370.4"/>
    <s v="Lucknow"/>
    <x v="3"/>
    <n v="2740.8"/>
    <x v="1"/>
    <n v="109.63200000000001"/>
    <x v="1078"/>
    <n v="822.24"/>
    <n v="1644.48"/>
    <x v="1078"/>
    <n v="0.375"/>
  </r>
  <r>
    <n v="101079"/>
    <d v="2024-05-15T00:00:00"/>
    <x v="8"/>
    <x v="0"/>
    <s v="C3743"/>
    <x v="0"/>
    <x v="15"/>
    <n v="2"/>
    <n v="57602.49"/>
    <s v="Jaipur"/>
    <x v="6"/>
    <n v="115204.98"/>
    <x v="1"/>
    <n v="4608.1992"/>
    <x v="1079"/>
    <n v="34561.493999999999"/>
    <n v="69122.987999999998"/>
    <x v="1079"/>
    <n v="0.375"/>
  </r>
  <r>
    <n v="101080"/>
    <d v="2024-02-02T00:00:00"/>
    <x v="10"/>
    <x v="0"/>
    <s v="C7125"/>
    <x v="3"/>
    <x v="11"/>
    <n v="1"/>
    <n v="1918.26"/>
    <s v="Jaipur"/>
    <x v="6"/>
    <n v="1918.26"/>
    <x v="0"/>
    <n v="38.365200000000002"/>
    <x v="1080"/>
    <n v="1150.9559999999999"/>
    <n v="1150.9559999999999"/>
    <x v="1080"/>
    <n v="0.38775510204081637"/>
  </r>
  <r>
    <n v="101081"/>
    <d v="2024-12-12T00:00:00"/>
    <x v="11"/>
    <x v="0"/>
    <s v="C1599"/>
    <x v="1"/>
    <x v="23"/>
    <n v="1"/>
    <n v="3112.53"/>
    <s v="Chennai"/>
    <x v="8"/>
    <n v="3112.53"/>
    <x v="0"/>
    <n v="62.250600000000006"/>
    <x v="1081"/>
    <n v="1867.518"/>
    <n v="1867.518"/>
    <x v="1081"/>
    <n v="0.38775510204081637"/>
  </r>
  <r>
    <n v="101082"/>
    <d v="2023-08-13T00:00:00"/>
    <x v="1"/>
    <x v="1"/>
    <s v="C7178"/>
    <x v="4"/>
    <x v="18"/>
    <n v="3"/>
    <n v="5762.62"/>
    <s v="Lucknow"/>
    <x v="3"/>
    <n v="17287.86"/>
    <x v="2"/>
    <n v="1037.2716"/>
    <x v="1082"/>
    <n v="3457.5719999999997"/>
    <n v="10372.715999999999"/>
    <x v="1082"/>
    <n v="0.3617021276595746"/>
  </r>
  <r>
    <n v="101083"/>
    <d v="2023-06-10T00:00:00"/>
    <x v="2"/>
    <x v="1"/>
    <s v="C5834"/>
    <x v="4"/>
    <x v="19"/>
    <n v="1"/>
    <n v="1661.58"/>
    <s v="Ahmedabad"/>
    <x v="4"/>
    <n v="1661.58"/>
    <x v="0"/>
    <n v="33.2316"/>
    <x v="1083"/>
    <n v="996.94799999999987"/>
    <n v="996.94799999999987"/>
    <x v="1083"/>
    <n v="0.38775510204081637"/>
  </r>
  <r>
    <n v="101084"/>
    <d v="2024-06-15T00:00:00"/>
    <x v="2"/>
    <x v="0"/>
    <s v="C8391"/>
    <x v="1"/>
    <x v="9"/>
    <n v="1"/>
    <n v="2527.39"/>
    <s v="Ahmedabad"/>
    <x v="4"/>
    <n v="2527.39"/>
    <x v="0"/>
    <n v="50.547799999999995"/>
    <x v="1084"/>
    <n v="1516.434"/>
    <n v="1516.434"/>
    <x v="1084"/>
    <n v="0.38775510204081637"/>
  </r>
  <r>
    <n v="101085"/>
    <d v="2024-03-18T00:00:00"/>
    <x v="4"/>
    <x v="0"/>
    <s v="C4830"/>
    <x v="1"/>
    <x v="23"/>
    <n v="1"/>
    <n v="1838.81"/>
    <s v="Kolkata"/>
    <x v="9"/>
    <n v="1838.81"/>
    <x v="0"/>
    <n v="36.776200000000003"/>
    <x v="1085"/>
    <n v="1103.2859999999998"/>
    <n v="1103.2859999999998"/>
    <x v="1085"/>
    <n v="0.38775510204081637"/>
  </r>
  <r>
    <n v="101086"/>
    <d v="2024-10-22T00:00:00"/>
    <x v="0"/>
    <x v="0"/>
    <s v="C2280"/>
    <x v="0"/>
    <x v="15"/>
    <n v="1"/>
    <n v="36372.93"/>
    <s v="Bhopal"/>
    <x v="1"/>
    <n v="36372.93"/>
    <x v="0"/>
    <n v="727.45860000000005"/>
    <x v="1086"/>
    <n v="21823.757999999998"/>
    <n v="21823.757999999998"/>
    <x v="1086"/>
    <n v="0.38775510204081642"/>
  </r>
  <r>
    <n v="101087"/>
    <d v="2023-10-11T00:00:00"/>
    <x v="0"/>
    <x v="1"/>
    <s v="C6468"/>
    <x v="4"/>
    <x v="12"/>
    <n v="1"/>
    <n v="5671.73"/>
    <s v="Chennai"/>
    <x v="8"/>
    <n v="5671.73"/>
    <x v="0"/>
    <n v="113.43459999999999"/>
    <x v="1087"/>
    <n v="3403.0379999999996"/>
    <n v="3403.0379999999996"/>
    <x v="1087"/>
    <n v="0.38775510204081642"/>
  </r>
  <r>
    <n v="101088"/>
    <d v="2024-11-22T00:00:00"/>
    <x v="5"/>
    <x v="0"/>
    <s v="C4123"/>
    <x v="1"/>
    <x v="5"/>
    <n v="2"/>
    <n v="4290.62"/>
    <s v="Indore"/>
    <x v="1"/>
    <n v="8581.24"/>
    <x v="1"/>
    <n v="343.24959999999999"/>
    <x v="1088"/>
    <n v="2574.3719999999998"/>
    <n v="5148.7439999999997"/>
    <x v="1088"/>
    <n v="0.37500000000000006"/>
  </r>
  <r>
    <n v="101089"/>
    <d v="2024-09-10T00:00:00"/>
    <x v="9"/>
    <x v="0"/>
    <s v="C6679"/>
    <x v="4"/>
    <x v="7"/>
    <n v="4"/>
    <n v="398.92"/>
    <s v="Bhopal"/>
    <x v="1"/>
    <n v="1595.68"/>
    <x v="3"/>
    <n v="127.65440000000001"/>
    <x v="1089"/>
    <n v="239.352"/>
    <n v="957.40800000000002"/>
    <x v="1089"/>
    <n v="0.34782608695652173"/>
  </r>
  <r>
    <n v="101090"/>
    <d v="2024-02-18T00:00:00"/>
    <x v="10"/>
    <x v="0"/>
    <s v="C3445"/>
    <x v="4"/>
    <x v="7"/>
    <n v="2"/>
    <n v="495.69"/>
    <s v="Kochi"/>
    <x v="5"/>
    <n v="991.38"/>
    <x v="1"/>
    <n v="39.655200000000001"/>
    <x v="1090"/>
    <n v="297.41399999999999"/>
    <n v="594.82799999999997"/>
    <x v="1090"/>
    <n v="0.375"/>
  </r>
  <r>
    <n v="101091"/>
    <d v="2024-02-12T00:00:00"/>
    <x v="10"/>
    <x v="0"/>
    <s v="C8679"/>
    <x v="0"/>
    <x v="4"/>
    <n v="1"/>
    <n v="39994.120000000003"/>
    <s v="Indore"/>
    <x v="1"/>
    <n v="39994.120000000003"/>
    <x v="0"/>
    <n v="799.88240000000008"/>
    <x v="1091"/>
    <n v="23996.472000000002"/>
    <n v="23996.472000000002"/>
    <x v="1091"/>
    <n v="0.38775510204081631"/>
  </r>
  <r>
    <n v="101092"/>
    <d v="2024-04-17T00:00:00"/>
    <x v="6"/>
    <x v="0"/>
    <s v="C7843"/>
    <x v="1"/>
    <x v="1"/>
    <n v="1"/>
    <n v="1189.8599999999999"/>
    <s v="Chennai"/>
    <x v="8"/>
    <n v="1189.8599999999999"/>
    <x v="0"/>
    <n v="23.7972"/>
    <x v="1092"/>
    <n v="713.91599999999994"/>
    <n v="713.91599999999994"/>
    <x v="1092"/>
    <n v="0.38775510204081631"/>
  </r>
  <r>
    <n v="101093"/>
    <d v="2024-03-25T00:00:00"/>
    <x v="4"/>
    <x v="0"/>
    <s v="C6006"/>
    <x v="1"/>
    <x v="9"/>
    <n v="1"/>
    <n v="963.06"/>
    <s v="Indore"/>
    <x v="1"/>
    <n v="963.06"/>
    <x v="0"/>
    <n v="19.261199999999999"/>
    <x v="1093"/>
    <n v="577.8359999999999"/>
    <n v="577.8359999999999"/>
    <x v="1093"/>
    <n v="0.38775510204081637"/>
  </r>
  <r>
    <n v="101094"/>
    <d v="2023-01-10T00:00:00"/>
    <x v="3"/>
    <x v="1"/>
    <s v="C7608"/>
    <x v="1"/>
    <x v="5"/>
    <n v="1"/>
    <n v="2334.12"/>
    <s v="Bhopal"/>
    <x v="1"/>
    <n v="2334.12"/>
    <x v="0"/>
    <n v="46.682400000000001"/>
    <x v="1094"/>
    <n v="1400.472"/>
    <n v="1400.472"/>
    <x v="1094"/>
    <n v="0.38775510204081626"/>
  </r>
  <r>
    <n v="101095"/>
    <d v="2024-12-08T00:00:00"/>
    <x v="11"/>
    <x v="0"/>
    <s v="C3279"/>
    <x v="1"/>
    <x v="5"/>
    <n v="1"/>
    <n v="2513.11"/>
    <s v="Bengaluru"/>
    <x v="7"/>
    <n v="2513.11"/>
    <x v="0"/>
    <n v="50.262200000000007"/>
    <x v="1095"/>
    <n v="1507.866"/>
    <n v="1507.866"/>
    <x v="1095"/>
    <n v="0.38775510204081631"/>
  </r>
  <r>
    <n v="101096"/>
    <d v="2023-12-05T00:00:00"/>
    <x v="11"/>
    <x v="1"/>
    <s v="C7247"/>
    <x v="2"/>
    <x v="22"/>
    <n v="4"/>
    <n v="8449.09"/>
    <s v="Chennai"/>
    <x v="8"/>
    <n v="33796.36"/>
    <x v="3"/>
    <n v="2703.7087999999999"/>
    <x v="1096"/>
    <n v="5069.4539999999997"/>
    <n v="20277.815999999999"/>
    <x v="1096"/>
    <n v="0.34782608695652178"/>
  </r>
  <r>
    <n v="101097"/>
    <d v="2024-02-05T00:00:00"/>
    <x v="10"/>
    <x v="0"/>
    <s v="C8397"/>
    <x v="0"/>
    <x v="13"/>
    <n v="1"/>
    <n v="9128.2099999999991"/>
    <s v="Surat"/>
    <x v="4"/>
    <n v="9128.2099999999991"/>
    <x v="0"/>
    <n v="182.5642"/>
    <x v="1097"/>
    <n v="5476.9259999999995"/>
    <n v="5476.9259999999995"/>
    <x v="1097"/>
    <n v="0.38775510204081626"/>
  </r>
  <r>
    <n v="101098"/>
    <d v="2023-11-08T00:00:00"/>
    <x v="5"/>
    <x v="1"/>
    <s v="C9005"/>
    <x v="0"/>
    <x v="15"/>
    <n v="2"/>
    <n v="15006.75"/>
    <s v="Mumbai"/>
    <x v="2"/>
    <n v="30013.5"/>
    <x v="1"/>
    <n v="1200.54"/>
    <x v="1098"/>
    <n v="9004.0499999999993"/>
    <n v="18008.099999999999"/>
    <x v="1098"/>
    <n v="0.37500000000000006"/>
  </r>
  <r>
    <n v="101099"/>
    <d v="2023-07-11T00:00:00"/>
    <x v="7"/>
    <x v="1"/>
    <s v="C2146"/>
    <x v="0"/>
    <x v="13"/>
    <n v="1"/>
    <n v="18299.18"/>
    <s v="Ahmedabad"/>
    <x v="4"/>
    <n v="18299.18"/>
    <x v="0"/>
    <n v="365.98360000000002"/>
    <x v="1099"/>
    <n v="10979.508"/>
    <n v="10979.508"/>
    <x v="1099"/>
    <n v="0.38775510204081637"/>
  </r>
  <r>
    <n v="101100"/>
    <d v="2023-02-28T00:00:00"/>
    <x v="10"/>
    <x v="1"/>
    <s v="C3572"/>
    <x v="1"/>
    <x v="1"/>
    <n v="1"/>
    <n v="4209.93"/>
    <s v="Delhi"/>
    <x v="0"/>
    <n v="4209.93"/>
    <x v="0"/>
    <n v="84.198600000000013"/>
    <x v="1100"/>
    <n v="2525.9580000000001"/>
    <n v="2525.9580000000001"/>
    <x v="1100"/>
    <n v="0.38775510204081637"/>
  </r>
  <r>
    <n v="101101"/>
    <d v="2023-05-13T00:00:00"/>
    <x v="8"/>
    <x v="1"/>
    <s v="C4382"/>
    <x v="1"/>
    <x v="23"/>
    <n v="2"/>
    <n v="2316.33"/>
    <s v="Bengaluru"/>
    <x v="7"/>
    <n v="4632.66"/>
    <x v="1"/>
    <n v="185.3064"/>
    <x v="1101"/>
    <n v="1389.798"/>
    <n v="2779.596"/>
    <x v="1101"/>
    <n v="0.37499999999999994"/>
  </r>
  <r>
    <n v="101102"/>
    <d v="2023-07-30T00:00:00"/>
    <x v="7"/>
    <x v="1"/>
    <s v="C4325"/>
    <x v="1"/>
    <x v="23"/>
    <n v="1"/>
    <n v="2791.03"/>
    <s v="Jaipur"/>
    <x v="6"/>
    <n v="2791.03"/>
    <x v="0"/>
    <n v="55.820600000000006"/>
    <x v="1102"/>
    <n v="1674.6180000000002"/>
    <n v="1674.6180000000002"/>
    <x v="1102"/>
    <n v="0.38775510204081631"/>
  </r>
  <r>
    <n v="101103"/>
    <d v="2024-12-02T00:00:00"/>
    <x v="11"/>
    <x v="0"/>
    <s v="C7541"/>
    <x v="1"/>
    <x v="8"/>
    <n v="1"/>
    <n v="768.3"/>
    <s v="Lucknow"/>
    <x v="3"/>
    <n v="768.3"/>
    <x v="0"/>
    <n v="15.366"/>
    <x v="1103"/>
    <n v="460.97999999999996"/>
    <n v="460.97999999999996"/>
    <x v="1103"/>
    <n v="0.38775510204081637"/>
  </r>
  <r>
    <n v="101104"/>
    <d v="2023-09-10T00:00:00"/>
    <x v="9"/>
    <x v="1"/>
    <s v="C2492"/>
    <x v="1"/>
    <x v="9"/>
    <n v="3"/>
    <n v="2462.98"/>
    <s v="Kolkata"/>
    <x v="9"/>
    <n v="7388.9400000000005"/>
    <x v="2"/>
    <n v="443.33640000000003"/>
    <x v="1104"/>
    <n v="1477.788"/>
    <n v="4433.3639999999996"/>
    <x v="1104"/>
    <n v="0.36170212765957455"/>
  </r>
  <r>
    <n v="101105"/>
    <d v="2024-10-23T00:00:00"/>
    <x v="0"/>
    <x v="0"/>
    <s v="C7407"/>
    <x v="4"/>
    <x v="18"/>
    <n v="1"/>
    <n v="13798.4"/>
    <s v="Lucknow"/>
    <x v="3"/>
    <n v="13798.4"/>
    <x v="0"/>
    <n v="275.96800000000002"/>
    <x v="1105"/>
    <n v="8279.0399999999991"/>
    <n v="8279.0399999999991"/>
    <x v="1105"/>
    <n v="0.38775510204081637"/>
  </r>
  <r>
    <n v="101106"/>
    <d v="2023-06-29T00:00:00"/>
    <x v="2"/>
    <x v="1"/>
    <s v="C4005"/>
    <x v="1"/>
    <x v="8"/>
    <n v="3"/>
    <n v="3671.52"/>
    <s v="Indore"/>
    <x v="1"/>
    <n v="11014.56"/>
    <x v="2"/>
    <n v="660.8735999999999"/>
    <x v="1106"/>
    <n v="2202.9119999999998"/>
    <n v="6608.735999999999"/>
    <x v="1106"/>
    <n v="0.36170212765957449"/>
  </r>
  <r>
    <n v="101107"/>
    <d v="2024-08-05T00:00:00"/>
    <x v="1"/>
    <x v="0"/>
    <s v="C9810"/>
    <x v="0"/>
    <x v="15"/>
    <n v="1"/>
    <n v="56983.11"/>
    <s v="Kolkata"/>
    <x v="9"/>
    <n v="56983.11"/>
    <x v="0"/>
    <n v="1139.6622"/>
    <x v="1107"/>
    <n v="34189.866000000002"/>
    <n v="34189.866000000002"/>
    <x v="1107"/>
    <n v="0.38775510204081631"/>
  </r>
  <r>
    <n v="101108"/>
    <d v="2024-11-13T00:00:00"/>
    <x v="5"/>
    <x v="0"/>
    <s v="C2986"/>
    <x v="4"/>
    <x v="20"/>
    <n v="4"/>
    <n v="6843.23"/>
    <s v="Hyderabad"/>
    <x v="10"/>
    <n v="27372.92"/>
    <x v="3"/>
    <n v="2189.8335999999999"/>
    <x v="1108"/>
    <n v="4105.9379999999992"/>
    <n v="16423.751999999997"/>
    <x v="1108"/>
    <n v="0.3478260869565219"/>
  </r>
  <r>
    <n v="101109"/>
    <d v="2023-03-20T00:00:00"/>
    <x v="4"/>
    <x v="1"/>
    <s v="C5141"/>
    <x v="3"/>
    <x v="11"/>
    <n v="2"/>
    <n v="1350.28"/>
    <s v="Chennai"/>
    <x v="8"/>
    <n v="2700.56"/>
    <x v="1"/>
    <n v="108.0224"/>
    <x v="1109"/>
    <n v="810.16800000000001"/>
    <n v="1620.336"/>
    <x v="1109"/>
    <n v="0.375"/>
  </r>
  <r>
    <n v="101110"/>
    <d v="2024-06-02T00:00:00"/>
    <x v="2"/>
    <x v="0"/>
    <s v="C7244"/>
    <x v="0"/>
    <x v="15"/>
    <n v="1"/>
    <n v="52748.81"/>
    <s v="Hyderabad"/>
    <x v="10"/>
    <n v="52748.81"/>
    <x v="0"/>
    <n v="1054.9762000000001"/>
    <x v="1110"/>
    <n v="31649.285999999996"/>
    <n v="31649.285999999996"/>
    <x v="1110"/>
    <n v="0.38775510204081642"/>
  </r>
  <r>
    <n v="101111"/>
    <d v="2024-02-13T00:00:00"/>
    <x v="10"/>
    <x v="0"/>
    <s v="C3236"/>
    <x v="4"/>
    <x v="18"/>
    <n v="1"/>
    <n v="4232.75"/>
    <s v="Hyderabad"/>
    <x v="10"/>
    <n v="4232.75"/>
    <x v="0"/>
    <n v="84.655000000000001"/>
    <x v="1111"/>
    <n v="2539.65"/>
    <n v="2539.65"/>
    <x v="1111"/>
    <n v="0.38775510204081637"/>
  </r>
  <r>
    <n v="101112"/>
    <d v="2024-11-17T00:00:00"/>
    <x v="5"/>
    <x v="0"/>
    <s v="C8171"/>
    <x v="3"/>
    <x v="24"/>
    <n v="1"/>
    <n v="440.77"/>
    <s v="Bengaluru"/>
    <x v="7"/>
    <n v="440.77"/>
    <x v="0"/>
    <n v="8.8154000000000003"/>
    <x v="1112"/>
    <n v="264.46199999999999"/>
    <n v="264.46199999999999"/>
    <x v="1112"/>
    <n v="0.38775510204081631"/>
  </r>
  <r>
    <n v="101113"/>
    <d v="2024-04-27T00:00:00"/>
    <x v="6"/>
    <x v="0"/>
    <s v="C5819"/>
    <x v="3"/>
    <x v="14"/>
    <n v="1"/>
    <n v="149.15"/>
    <s v="Delhi"/>
    <x v="0"/>
    <n v="149.15"/>
    <x v="0"/>
    <n v="2.9830000000000001"/>
    <x v="1113"/>
    <n v="89.49"/>
    <n v="89.49"/>
    <x v="1113"/>
    <n v="0.38775510204081637"/>
  </r>
  <r>
    <n v="101114"/>
    <d v="2024-07-01T00:00:00"/>
    <x v="7"/>
    <x v="0"/>
    <s v="C3514"/>
    <x v="3"/>
    <x v="14"/>
    <n v="1"/>
    <n v="3240.74"/>
    <s v="Ahmedabad"/>
    <x v="4"/>
    <n v="3240.74"/>
    <x v="0"/>
    <n v="64.814799999999991"/>
    <x v="1114"/>
    <n v="1944.4439999999997"/>
    <n v="1944.4439999999997"/>
    <x v="1114"/>
    <n v="0.38775510204081637"/>
  </r>
  <r>
    <n v="101115"/>
    <d v="2024-01-02T00:00:00"/>
    <x v="3"/>
    <x v="0"/>
    <s v="C1782"/>
    <x v="0"/>
    <x v="15"/>
    <n v="3"/>
    <n v="37302.589999999997"/>
    <s v="Kochi"/>
    <x v="5"/>
    <n v="111907.76999999999"/>
    <x v="2"/>
    <n v="6714.4661999999989"/>
    <x v="1115"/>
    <n v="22381.553999999996"/>
    <n v="67144.661999999982"/>
    <x v="1115"/>
    <n v="0.3617021276595746"/>
  </r>
  <r>
    <n v="101116"/>
    <d v="2024-10-12T00:00:00"/>
    <x v="0"/>
    <x v="0"/>
    <s v="C1076"/>
    <x v="3"/>
    <x v="6"/>
    <n v="1"/>
    <n v="1126.71"/>
    <s v="Mumbai"/>
    <x v="2"/>
    <n v="1126.71"/>
    <x v="0"/>
    <n v="22.534200000000002"/>
    <x v="1116"/>
    <n v="676.02599999999995"/>
    <n v="676.02599999999995"/>
    <x v="1116"/>
    <n v="0.38775510204081637"/>
  </r>
  <r>
    <n v="101117"/>
    <d v="2024-01-22T00:00:00"/>
    <x v="3"/>
    <x v="0"/>
    <s v="C7908"/>
    <x v="3"/>
    <x v="14"/>
    <n v="1"/>
    <n v="903.13"/>
    <s v="Mumbai"/>
    <x v="2"/>
    <n v="903.13"/>
    <x v="0"/>
    <n v="18.0626"/>
    <x v="1117"/>
    <n v="541.87799999999993"/>
    <n v="541.87799999999993"/>
    <x v="1117"/>
    <n v="0.38775510204081642"/>
  </r>
  <r>
    <n v="101118"/>
    <d v="2023-01-15T00:00:00"/>
    <x v="3"/>
    <x v="1"/>
    <s v="C2582"/>
    <x v="1"/>
    <x v="8"/>
    <n v="2"/>
    <n v="571.34"/>
    <s v="Bhopal"/>
    <x v="1"/>
    <n v="1142.68"/>
    <x v="1"/>
    <n v="45.7072"/>
    <x v="1118"/>
    <n v="342.80400000000003"/>
    <n v="685.60800000000006"/>
    <x v="1118"/>
    <n v="0.37499999999999994"/>
  </r>
  <r>
    <n v="101119"/>
    <d v="2024-11-11T00:00:00"/>
    <x v="5"/>
    <x v="0"/>
    <s v="C6286"/>
    <x v="0"/>
    <x v="4"/>
    <n v="1"/>
    <n v="40072.410000000003"/>
    <s v="Jaipur"/>
    <x v="6"/>
    <n v="40072.410000000003"/>
    <x v="0"/>
    <n v="801.44820000000004"/>
    <x v="1119"/>
    <n v="24043.446"/>
    <n v="24043.446"/>
    <x v="1119"/>
    <n v="0.38775510204081642"/>
  </r>
  <r>
    <n v="101120"/>
    <d v="2024-10-03T00:00:00"/>
    <x v="0"/>
    <x v="0"/>
    <s v="C4807"/>
    <x v="0"/>
    <x v="4"/>
    <n v="4"/>
    <n v="27943.919999999998"/>
    <s v="Chennai"/>
    <x v="8"/>
    <n v="111775.67999999999"/>
    <x v="3"/>
    <n v="8942.0543999999991"/>
    <x v="1120"/>
    <n v="16766.351999999999"/>
    <n v="67065.407999999996"/>
    <x v="1120"/>
    <n v="0.34782608695652178"/>
  </r>
  <r>
    <n v="101121"/>
    <d v="2023-04-19T00:00:00"/>
    <x v="6"/>
    <x v="1"/>
    <s v="C4485"/>
    <x v="1"/>
    <x v="8"/>
    <n v="1"/>
    <n v="2849.44"/>
    <s v="Ahmedabad"/>
    <x v="4"/>
    <n v="2849.44"/>
    <x v="0"/>
    <n v="56.988800000000005"/>
    <x v="1121"/>
    <n v="1709.664"/>
    <n v="1709.664"/>
    <x v="1121"/>
    <n v="0.38775510204081631"/>
  </r>
  <r>
    <n v="101122"/>
    <d v="2023-08-14T00:00:00"/>
    <x v="1"/>
    <x v="1"/>
    <s v="C4580"/>
    <x v="0"/>
    <x v="0"/>
    <n v="2"/>
    <n v="23299.7"/>
    <s v="Pune"/>
    <x v="2"/>
    <n v="46599.4"/>
    <x v="1"/>
    <n v="1863.9760000000001"/>
    <x v="1122"/>
    <n v="13979.82"/>
    <n v="27959.64"/>
    <x v="1122"/>
    <n v="0.375"/>
  </r>
  <r>
    <n v="101123"/>
    <d v="2023-11-05T00:00:00"/>
    <x v="5"/>
    <x v="1"/>
    <s v="C3809"/>
    <x v="3"/>
    <x v="24"/>
    <n v="5"/>
    <n v="501.45"/>
    <s v="Kolkata"/>
    <x v="9"/>
    <n v="2507.25"/>
    <x v="3"/>
    <n v="200.58"/>
    <x v="1123"/>
    <n v="300.87"/>
    <n v="1504.35"/>
    <x v="1123"/>
    <n v="0.34782608695652178"/>
  </r>
  <r>
    <n v="101124"/>
    <d v="2023-04-08T00:00:00"/>
    <x v="6"/>
    <x v="1"/>
    <s v="C6440"/>
    <x v="2"/>
    <x v="2"/>
    <n v="2"/>
    <n v="15440.87"/>
    <s v="Bengaluru"/>
    <x v="7"/>
    <n v="30881.74"/>
    <x v="1"/>
    <n v="1235.2696000000001"/>
    <x v="1124"/>
    <n v="9264.5220000000008"/>
    <n v="18529.044000000002"/>
    <x v="1124"/>
    <n v="0.375"/>
  </r>
  <r>
    <n v="101125"/>
    <d v="2024-10-12T00:00:00"/>
    <x v="0"/>
    <x v="0"/>
    <s v="C1289"/>
    <x v="3"/>
    <x v="10"/>
    <n v="5"/>
    <n v="2347.81"/>
    <s v="Lucknow"/>
    <x v="3"/>
    <n v="11739.05"/>
    <x v="3"/>
    <n v="939.12399999999991"/>
    <x v="1125"/>
    <n v="1408.6859999999999"/>
    <n v="7043.4299999999994"/>
    <x v="1125"/>
    <n v="0.34782608695652178"/>
  </r>
  <r>
    <n v="101126"/>
    <d v="2024-08-22T00:00:00"/>
    <x v="1"/>
    <x v="0"/>
    <s v="C1217"/>
    <x v="1"/>
    <x v="9"/>
    <n v="2"/>
    <n v="1349.14"/>
    <s v="Chennai"/>
    <x v="8"/>
    <n v="2698.28"/>
    <x v="1"/>
    <n v="107.9312"/>
    <x v="1126"/>
    <n v="809.48400000000004"/>
    <n v="1618.9680000000001"/>
    <x v="1126"/>
    <n v="0.375"/>
  </r>
  <r>
    <n v="101127"/>
    <d v="2023-01-22T00:00:00"/>
    <x v="3"/>
    <x v="1"/>
    <s v="C2300"/>
    <x v="2"/>
    <x v="16"/>
    <n v="1"/>
    <n v="12006.53"/>
    <s v="Mumbai"/>
    <x v="2"/>
    <n v="12006.53"/>
    <x v="0"/>
    <n v="240.13060000000002"/>
    <x v="1127"/>
    <n v="7203.9180000000006"/>
    <n v="7203.9180000000006"/>
    <x v="1127"/>
    <n v="0.38775510204081631"/>
  </r>
  <r>
    <n v="101128"/>
    <d v="2023-05-21T00:00:00"/>
    <x v="8"/>
    <x v="1"/>
    <s v="C4900"/>
    <x v="1"/>
    <x v="5"/>
    <n v="1"/>
    <n v="2087.92"/>
    <s v="Nagpur"/>
    <x v="2"/>
    <n v="2087.92"/>
    <x v="0"/>
    <n v="41.758400000000002"/>
    <x v="1128"/>
    <n v="1252.752"/>
    <n v="1252.752"/>
    <x v="1128"/>
    <n v="0.38775510204081637"/>
  </r>
  <r>
    <n v="101129"/>
    <d v="2024-09-04T00:00:00"/>
    <x v="9"/>
    <x v="0"/>
    <s v="C1648"/>
    <x v="4"/>
    <x v="18"/>
    <n v="2"/>
    <n v="4789.2299999999996"/>
    <s v="Jaipur"/>
    <x v="6"/>
    <n v="9578.4599999999991"/>
    <x v="1"/>
    <n v="383.13839999999999"/>
    <x v="1129"/>
    <n v="2873.5379999999996"/>
    <n v="5747.0759999999991"/>
    <x v="1129"/>
    <n v="0.37500000000000006"/>
  </r>
  <r>
    <n v="101130"/>
    <d v="2024-02-29T00:00:00"/>
    <x v="10"/>
    <x v="0"/>
    <s v="C6615"/>
    <x v="2"/>
    <x v="3"/>
    <n v="2"/>
    <n v="3921.53"/>
    <s v="Chennai"/>
    <x v="8"/>
    <n v="7843.06"/>
    <x v="1"/>
    <n v="313.72240000000005"/>
    <x v="1130"/>
    <n v="2352.9180000000001"/>
    <n v="4705.8360000000002"/>
    <x v="1130"/>
    <n v="0.37500000000000006"/>
  </r>
  <r>
    <n v="101131"/>
    <d v="2023-07-30T00:00:00"/>
    <x v="7"/>
    <x v="1"/>
    <s v="C7250"/>
    <x v="1"/>
    <x v="8"/>
    <n v="3"/>
    <n v="3246.27"/>
    <s v="Jaipur"/>
    <x v="6"/>
    <n v="9738.81"/>
    <x v="2"/>
    <n v="584.32859999999994"/>
    <x v="1131"/>
    <n v="1947.7619999999999"/>
    <n v="5843.2860000000001"/>
    <x v="1131"/>
    <n v="0.36170212765957438"/>
  </r>
  <r>
    <n v="101132"/>
    <d v="2023-11-26T00:00:00"/>
    <x v="5"/>
    <x v="1"/>
    <s v="C1853"/>
    <x v="0"/>
    <x v="15"/>
    <n v="1"/>
    <n v="39965.1"/>
    <s v="Surat"/>
    <x v="4"/>
    <n v="39965.1"/>
    <x v="0"/>
    <n v="799.30200000000002"/>
    <x v="1132"/>
    <n v="23979.059999999998"/>
    <n v="23979.059999999998"/>
    <x v="1132"/>
    <n v="0.38775510204081631"/>
  </r>
  <r>
    <n v="101133"/>
    <d v="2023-05-25T00:00:00"/>
    <x v="8"/>
    <x v="1"/>
    <s v="C4348"/>
    <x v="4"/>
    <x v="20"/>
    <n v="1"/>
    <n v="9906.0300000000007"/>
    <s v="Chennai"/>
    <x v="8"/>
    <n v="9906.0300000000007"/>
    <x v="0"/>
    <n v="198.12060000000002"/>
    <x v="1133"/>
    <n v="5943.6180000000004"/>
    <n v="5943.6180000000004"/>
    <x v="1133"/>
    <n v="0.38775510204081631"/>
  </r>
  <r>
    <n v="101134"/>
    <d v="2024-06-03T00:00:00"/>
    <x v="2"/>
    <x v="0"/>
    <s v="C3890"/>
    <x v="0"/>
    <x v="13"/>
    <n v="1"/>
    <n v="47037"/>
    <s v="Lucknow"/>
    <x v="3"/>
    <n v="47037"/>
    <x v="0"/>
    <n v="940.74"/>
    <x v="1134"/>
    <n v="28222.2"/>
    <n v="28222.2"/>
    <x v="1134"/>
    <n v="0.38775510204081631"/>
  </r>
  <r>
    <n v="101135"/>
    <d v="2023-09-12T00:00:00"/>
    <x v="9"/>
    <x v="1"/>
    <s v="C8883"/>
    <x v="1"/>
    <x v="9"/>
    <n v="1"/>
    <n v="3027.47"/>
    <s v="Delhi"/>
    <x v="0"/>
    <n v="3027.47"/>
    <x v="0"/>
    <n v="60.549399999999999"/>
    <x v="1135"/>
    <n v="1816.4819999999997"/>
    <n v="1816.4819999999997"/>
    <x v="1135"/>
    <n v="0.38775510204081642"/>
  </r>
  <r>
    <n v="101136"/>
    <d v="2024-01-04T00:00:00"/>
    <x v="3"/>
    <x v="0"/>
    <s v="C8101"/>
    <x v="1"/>
    <x v="8"/>
    <n v="1"/>
    <n v="2301.0700000000002"/>
    <s v="Bhopal"/>
    <x v="1"/>
    <n v="2301.0700000000002"/>
    <x v="0"/>
    <n v="46.021400000000007"/>
    <x v="1136"/>
    <n v="1380.6420000000001"/>
    <n v="1380.6420000000001"/>
    <x v="1136"/>
    <n v="0.38775510204081631"/>
  </r>
  <r>
    <n v="101137"/>
    <d v="2023-06-09T00:00:00"/>
    <x v="2"/>
    <x v="1"/>
    <s v="C5918"/>
    <x v="3"/>
    <x v="24"/>
    <n v="1"/>
    <n v="1755.05"/>
    <s v="Lucknow"/>
    <x v="3"/>
    <n v="1755.05"/>
    <x v="0"/>
    <n v="35.100999999999999"/>
    <x v="1137"/>
    <n v="1053.03"/>
    <n v="1053.03"/>
    <x v="1137"/>
    <n v="0.38775510204081637"/>
  </r>
  <r>
    <n v="101138"/>
    <d v="2024-07-04T00:00:00"/>
    <x v="7"/>
    <x v="0"/>
    <s v="C7146"/>
    <x v="0"/>
    <x v="4"/>
    <n v="1"/>
    <n v="32797.160000000003"/>
    <s v="Jaipur"/>
    <x v="6"/>
    <n v="32797.160000000003"/>
    <x v="0"/>
    <n v="655.94320000000005"/>
    <x v="1138"/>
    <n v="19678.296000000002"/>
    <n v="19678.296000000002"/>
    <x v="1138"/>
    <n v="0.38775510204081631"/>
  </r>
  <r>
    <n v="101139"/>
    <d v="2024-09-12T00:00:00"/>
    <x v="9"/>
    <x v="0"/>
    <s v="C4106"/>
    <x v="1"/>
    <x v="5"/>
    <n v="1"/>
    <n v="2197.5100000000002"/>
    <s v="Mumbai"/>
    <x v="2"/>
    <n v="2197.5100000000002"/>
    <x v="0"/>
    <n v="43.950200000000002"/>
    <x v="1139"/>
    <n v="1318.5060000000001"/>
    <n v="1318.5060000000001"/>
    <x v="1139"/>
    <n v="0.38775510204081631"/>
  </r>
  <r>
    <n v="101140"/>
    <d v="2023-01-14T00:00:00"/>
    <x v="3"/>
    <x v="1"/>
    <s v="C7113"/>
    <x v="4"/>
    <x v="19"/>
    <n v="1"/>
    <n v="15743.53"/>
    <s v="Pune"/>
    <x v="2"/>
    <n v="15743.53"/>
    <x v="0"/>
    <n v="314.87060000000002"/>
    <x v="1140"/>
    <n v="9446.1180000000004"/>
    <n v="9446.1180000000004"/>
    <x v="1140"/>
    <n v="0.38775510204081631"/>
  </r>
  <r>
    <n v="101141"/>
    <d v="2024-05-16T00:00:00"/>
    <x v="8"/>
    <x v="0"/>
    <s v="C3039"/>
    <x v="1"/>
    <x v="9"/>
    <n v="1"/>
    <n v="5104.01"/>
    <s v="Pune"/>
    <x v="2"/>
    <n v="5104.01"/>
    <x v="0"/>
    <n v="102.0802"/>
    <x v="1141"/>
    <n v="3062.4059999999999"/>
    <n v="3062.4059999999999"/>
    <x v="1141"/>
    <n v="0.38775510204081631"/>
  </r>
  <r>
    <n v="101142"/>
    <d v="2024-08-02T00:00:00"/>
    <x v="1"/>
    <x v="0"/>
    <s v="C6711"/>
    <x v="0"/>
    <x v="13"/>
    <n v="4"/>
    <n v="58432.63"/>
    <s v="Jaipur"/>
    <x v="6"/>
    <n v="233730.52"/>
    <x v="3"/>
    <n v="18698.441599999998"/>
    <x v="1142"/>
    <n v="35059.577999999994"/>
    <n v="140238.31199999998"/>
    <x v="1142"/>
    <n v="0.34782608695652184"/>
  </r>
  <r>
    <n v="101143"/>
    <d v="2024-12-27T00:00:00"/>
    <x v="11"/>
    <x v="0"/>
    <s v="C5043"/>
    <x v="1"/>
    <x v="5"/>
    <n v="2"/>
    <n v="3748.59"/>
    <s v="Chennai"/>
    <x v="8"/>
    <n v="7497.18"/>
    <x v="1"/>
    <n v="299.88720000000001"/>
    <x v="1143"/>
    <n v="2249.154"/>
    <n v="4498.308"/>
    <x v="1143"/>
    <n v="0.375"/>
  </r>
  <r>
    <n v="101144"/>
    <d v="2024-05-04T00:00:00"/>
    <x v="8"/>
    <x v="0"/>
    <s v="C3422"/>
    <x v="0"/>
    <x v="0"/>
    <n v="2"/>
    <n v="50668.97"/>
    <s v="Kolkata"/>
    <x v="9"/>
    <n v="101337.94"/>
    <x v="1"/>
    <n v="4053.5176000000001"/>
    <x v="1144"/>
    <n v="30401.381999999998"/>
    <n v="60802.763999999996"/>
    <x v="1144"/>
    <n v="0.375"/>
  </r>
  <r>
    <n v="101145"/>
    <d v="2024-09-11T00:00:00"/>
    <x v="9"/>
    <x v="0"/>
    <s v="C3644"/>
    <x v="1"/>
    <x v="8"/>
    <n v="1"/>
    <n v="3508.03"/>
    <s v="Mumbai"/>
    <x v="2"/>
    <n v="3508.03"/>
    <x v="0"/>
    <n v="70.160600000000002"/>
    <x v="1145"/>
    <n v="2104.8180000000002"/>
    <n v="2104.8180000000002"/>
    <x v="1145"/>
    <n v="0.38775510204081626"/>
  </r>
  <r>
    <n v="101146"/>
    <d v="2023-04-30T00:00:00"/>
    <x v="6"/>
    <x v="1"/>
    <s v="C9495"/>
    <x v="3"/>
    <x v="24"/>
    <n v="1"/>
    <n v="2671.95"/>
    <s v="Nagpur"/>
    <x v="2"/>
    <n v="2671.95"/>
    <x v="0"/>
    <n v="53.439"/>
    <x v="1146"/>
    <n v="1603.1699999999998"/>
    <n v="1603.1699999999998"/>
    <x v="1146"/>
    <n v="0.38775510204081637"/>
  </r>
  <r>
    <n v="101147"/>
    <d v="2023-07-13T00:00:00"/>
    <x v="7"/>
    <x v="1"/>
    <s v="C9735"/>
    <x v="4"/>
    <x v="20"/>
    <n v="3"/>
    <n v="3777.91"/>
    <s v="Surat"/>
    <x v="4"/>
    <n v="11333.73"/>
    <x v="2"/>
    <n v="680.02379999999994"/>
    <x v="1147"/>
    <n v="2266.7459999999996"/>
    <n v="6800.2379999999994"/>
    <x v="1147"/>
    <n v="0.36170212765957455"/>
  </r>
  <r>
    <n v="101148"/>
    <d v="2024-01-27T00:00:00"/>
    <x v="3"/>
    <x v="0"/>
    <s v="C2790"/>
    <x v="2"/>
    <x v="2"/>
    <n v="2"/>
    <n v="15425.49"/>
    <s v="Surat"/>
    <x v="4"/>
    <n v="30850.98"/>
    <x v="1"/>
    <n v="1234.0391999999999"/>
    <x v="1148"/>
    <n v="9255.2939999999999"/>
    <n v="18510.588"/>
    <x v="1148"/>
    <n v="0.375"/>
  </r>
  <r>
    <n v="101149"/>
    <d v="2024-08-09T00:00:00"/>
    <x v="1"/>
    <x v="0"/>
    <s v="C7520"/>
    <x v="3"/>
    <x v="10"/>
    <n v="3"/>
    <n v="1048.1199999999999"/>
    <s v="Indore"/>
    <x v="1"/>
    <n v="3144.3599999999997"/>
    <x v="2"/>
    <n v="188.66159999999996"/>
    <x v="1149"/>
    <n v="628.87199999999996"/>
    <n v="1886.616"/>
    <x v="1149"/>
    <n v="0.36170212765957444"/>
  </r>
  <r>
    <n v="101150"/>
    <d v="2023-11-12T00:00:00"/>
    <x v="5"/>
    <x v="1"/>
    <s v="C7845"/>
    <x v="0"/>
    <x v="4"/>
    <n v="3"/>
    <n v="1400.6"/>
    <s v="Jaipur"/>
    <x v="6"/>
    <n v="4201.7999999999993"/>
    <x v="2"/>
    <n v="252.10799999999995"/>
    <x v="1150"/>
    <n v="840.3599999999999"/>
    <n v="2521.08"/>
    <x v="1150"/>
    <n v="0.36170212765957432"/>
  </r>
  <r>
    <n v="101151"/>
    <d v="2024-03-02T00:00:00"/>
    <x v="4"/>
    <x v="0"/>
    <s v="C4244"/>
    <x v="2"/>
    <x v="2"/>
    <n v="1"/>
    <n v="6161.81"/>
    <s v="Ahmedabad"/>
    <x v="4"/>
    <n v="6161.81"/>
    <x v="0"/>
    <n v="123.23620000000001"/>
    <x v="1151"/>
    <n v="3697.0860000000002"/>
    <n v="3697.0860000000002"/>
    <x v="1151"/>
    <n v="0.38775510204081631"/>
  </r>
  <r>
    <n v="101152"/>
    <d v="2023-07-06T00:00:00"/>
    <x v="7"/>
    <x v="1"/>
    <s v="C1966"/>
    <x v="1"/>
    <x v="1"/>
    <n v="1"/>
    <n v="3720.56"/>
    <s v="Indore"/>
    <x v="1"/>
    <n v="3720.56"/>
    <x v="0"/>
    <n v="74.411199999999994"/>
    <x v="1152"/>
    <n v="2232.3359999999998"/>
    <n v="2232.3359999999998"/>
    <x v="1152"/>
    <n v="0.38775510204081637"/>
  </r>
  <r>
    <n v="101153"/>
    <d v="2023-07-07T00:00:00"/>
    <x v="7"/>
    <x v="1"/>
    <s v="C2789"/>
    <x v="3"/>
    <x v="14"/>
    <n v="1"/>
    <n v="3518.88"/>
    <s v="Kochi"/>
    <x v="5"/>
    <n v="3518.88"/>
    <x v="0"/>
    <n v="70.377600000000001"/>
    <x v="1153"/>
    <n v="2111.328"/>
    <n v="2111.328"/>
    <x v="1153"/>
    <n v="0.38775510204081637"/>
  </r>
  <r>
    <n v="101154"/>
    <d v="2024-10-13T00:00:00"/>
    <x v="0"/>
    <x v="0"/>
    <s v="C1486"/>
    <x v="0"/>
    <x v="0"/>
    <n v="1"/>
    <n v="8728.16"/>
    <s v="Lucknow"/>
    <x v="3"/>
    <n v="8728.16"/>
    <x v="0"/>
    <n v="174.56319999999999"/>
    <x v="1154"/>
    <n v="5236.8959999999997"/>
    <n v="5236.8959999999997"/>
    <x v="1154"/>
    <n v="0.38775510204081631"/>
  </r>
  <r>
    <n v="101155"/>
    <d v="2023-08-29T00:00:00"/>
    <x v="1"/>
    <x v="1"/>
    <s v="C1685"/>
    <x v="1"/>
    <x v="1"/>
    <n v="1"/>
    <n v="1677.78"/>
    <s v="Delhi"/>
    <x v="0"/>
    <n v="1677.78"/>
    <x v="0"/>
    <n v="33.555599999999998"/>
    <x v="1155"/>
    <n v="1006.6679999999999"/>
    <n v="1006.6679999999999"/>
    <x v="1155"/>
    <n v="0.38775510204081642"/>
  </r>
  <r>
    <n v="101156"/>
    <d v="2023-08-05T00:00:00"/>
    <x v="1"/>
    <x v="1"/>
    <s v="C5355"/>
    <x v="1"/>
    <x v="1"/>
    <n v="1"/>
    <n v="3068.98"/>
    <s v="Nagpur"/>
    <x v="2"/>
    <n v="3068.98"/>
    <x v="0"/>
    <n v="61.379600000000003"/>
    <x v="1156"/>
    <n v="1841.3879999999999"/>
    <n v="1841.3879999999999"/>
    <x v="1156"/>
    <n v="0.38775510204081631"/>
  </r>
  <r>
    <n v="101157"/>
    <d v="2024-05-12T00:00:00"/>
    <x v="8"/>
    <x v="0"/>
    <s v="C6620"/>
    <x v="1"/>
    <x v="5"/>
    <n v="2"/>
    <n v="1913.43"/>
    <s v="Hyderabad"/>
    <x v="10"/>
    <n v="3826.86"/>
    <x v="1"/>
    <n v="153.0744"/>
    <x v="1157"/>
    <n v="1148.058"/>
    <n v="2296.116"/>
    <x v="1157"/>
    <n v="0.37500000000000006"/>
  </r>
  <r>
    <n v="101158"/>
    <d v="2023-09-03T00:00:00"/>
    <x v="9"/>
    <x v="1"/>
    <s v="C6410"/>
    <x v="4"/>
    <x v="18"/>
    <n v="1"/>
    <n v="1091.19"/>
    <s v="Bhopal"/>
    <x v="1"/>
    <n v="1091.19"/>
    <x v="0"/>
    <n v="21.823800000000002"/>
    <x v="1158"/>
    <n v="654.71400000000006"/>
    <n v="654.71400000000006"/>
    <x v="1158"/>
    <n v="0.38775510204081637"/>
  </r>
  <r>
    <n v="101159"/>
    <d v="2023-04-13T00:00:00"/>
    <x v="6"/>
    <x v="1"/>
    <s v="C3013"/>
    <x v="0"/>
    <x v="13"/>
    <n v="2"/>
    <n v="55573.52"/>
    <s v="Kochi"/>
    <x v="5"/>
    <n v="111147.04"/>
    <x v="1"/>
    <n v="4445.8815999999997"/>
    <x v="1159"/>
    <n v="33344.111999999994"/>
    <n v="66688.223999999987"/>
    <x v="1159"/>
    <n v="0.37500000000000011"/>
  </r>
  <r>
    <n v="101160"/>
    <d v="2024-06-27T00:00:00"/>
    <x v="2"/>
    <x v="0"/>
    <s v="C8785"/>
    <x v="0"/>
    <x v="4"/>
    <n v="1"/>
    <n v="45947.44"/>
    <s v="Jaipur"/>
    <x v="6"/>
    <n v="45947.44"/>
    <x v="0"/>
    <n v="918.94880000000012"/>
    <x v="1160"/>
    <n v="27568.464"/>
    <n v="27568.464"/>
    <x v="1160"/>
    <n v="0.38775510204081637"/>
  </r>
  <r>
    <n v="101161"/>
    <d v="2024-02-28T00:00:00"/>
    <x v="10"/>
    <x v="0"/>
    <s v="C1272"/>
    <x v="2"/>
    <x v="16"/>
    <n v="5"/>
    <n v="15723.1"/>
    <s v="Surat"/>
    <x v="4"/>
    <n v="78615.5"/>
    <x v="3"/>
    <n v="6289.24"/>
    <x v="1161"/>
    <n v="9433.86"/>
    <n v="47169.3"/>
    <x v="1161"/>
    <n v="0.34782608695652167"/>
  </r>
  <r>
    <n v="101162"/>
    <d v="2024-01-04T00:00:00"/>
    <x v="3"/>
    <x v="0"/>
    <s v="C2333"/>
    <x v="4"/>
    <x v="19"/>
    <n v="2"/>
    <n v="3715"/>
    <s v="Hyderabad"/>
    <x v="10"/>
    <n v="7430"/>
    <x v="1"/>
    <n v="297.2"/>
    <x v="1162"/>
    <n v="2229"/>
    <n v="4458"/>
    <x v="1162"/>
    <n v="0.375"/>
  </r>
  <r>
    <n v="101163"/>
    <d v="2024-03-14T00:00:00"/>
    <x v="4"/>
    <x v="0"/>
    <s v="C7305"/>
    <x v="4"/>
    <x v="18"/>
    <n v="5"/>
    <n v="14466.31"/>
    <s v="Kolkata"/>
    <x v="9"/>
    <n v="72331.55"/>
    <x v="3"/>
    <n v="5786.5240000000003"/>
    <x v="1163"/>
    <n v="8679.7860000000001"/>
    <n v="43398.93"/>
    <x v="1163"/>
    <n v="0.34782608695652173"/>
  </r>
  <r>
    <n v="101164"/>
    <d v="2024-09-13T00:00:00"/>
    <x v="9"/>
    <x v="0"/>
    <s v="C9267"/>
    <x v="0"/>
    <x v="4"/>
    <n v="3"/>
    <n v="66779.62"/>
    <s v="Mumbai"/>
    <x v="2"/>
    <n v="200338.86"/>
    <x v="2"/>
    <n v="12020.3316"/>
    <x v="1164"/>
    <n v="40067.771999999997"/>
    <n v="120203.31599999999"/>
    <x v="1164"/>
    <n v="0.36170212765957444"/>
  </r>
  <r>
    <n v="101165"/>
    <d v="2023-05-11T00:00:00"/>
    <x v="8"/>
    <x v="1"/>
    <s v="C8648"/>
    <x v="1"/>
    <x v="1"/>
    <n v="1"/>
    <n v="3479.86"/>
    <s v="Bengaluru"/>
    <x v="7"/>
    <n v="3479.86"/>
    <x v="0"/>
    <n v="69.597200000000001"/>
    <x v="1165"/>
    <n v="2087.9160000000002"/>
    <n v="2087.9160000000002"/>
    <x v="1165"/>
    <n v="0.38775510204081626"/>
  </r>
  <r>
    <n v="101166"/>
    <d v="2024-04-01T00:00:00"/>
    <x v="6"/>
    <x v="0"/>
    <s v="C2465"/>
    <x v="4"/>
    <x v="18"/>
    <n v="2"/>
    <n v="3508.04"/>
    <s v="Delhi"/>
    <x v="0"/>
    <n v="7016.08"/>
    <x v="1"/>
    <n v="280.64319999999998"/>
    <x v="1166"/>
    <n v="2104.8240000000001"/>
    <n v="4209.6480000000001"/>
    <x v="1166"/>
    <n v="0.37499999999999994"/>
  </r>
  <r>
    <n v="101167"/>
    <d v="2024-03-21T00:00:00"/>
    <x v="4"/>
    <x v="0"/>
    <s v="C5593"/>
    <x v="4"/>
    <x v="12"/>
    <n v="1"/>
    <n v="15640.49"/>
    <s v="Chennai"/>
    <x v="8"/>
    <n v="15640.49"/>
    <x v="0"/>
    <n v="312.8098"/>
    <x v="1167"/>
    <n v="9384.2939999999999"/>
    <n v="9384.2939999999999"/>
    <x v="1167"/>
    <n v="0.38775510204081631"/>
  </r>
  <r>
    <n v="101168"/>
    <d v="2023-09-21T00:00:00"/>
    <x v="9"/>
    <x v="1"/>
    <s v="C9060"/>
    <x v="2"/>
    <x v="16"/>
    <n v="2"/>
    <n v="14418.64"/>
    <s v="Delhi"/>
    <x v="0"/>
    <n v="28837.279999999999"/>
    <x v="1"/>
    <n v="1153.4911999999999"/>
    <x v="1168"/>
    <n v="8651.1839999999993"/>
    <n v="17302.367999999999"/>
    <x v="1168"/>
    <n v="0.375"/>
  </r>
  <r>
    <n v="101169"/>
    <d v="2024-12-09T00:00:00"/>
    <x v="11"/>
    <x v="0"/>
    <s v="C6623"/>
    <x v="1"/>
    <x v="8"/>
    <n v="4"/>
    <n v="3994.53"/>
    <s v="Pune"/>
    <x v="2"/>
    <n v="15978.12"/>
    <x v="3"/>
    <n v="1278.2496000000001"/>
    <x v="1169"/>
    <n v="2396.7179999999998"/>
    <n v="9586.8719999999994"/>
    <x v="1169"/>
    <n v="0.34782608695652178"/>
  </r>
  <r>
    <n v="101170"/>
    <d v="2024-01-26T00:00:00"/>
    <x v="3"/>
    <x v="0"/>
    <s v="C5244"/>
    <x v="2"/>
    <x v="22"/>
    <n v="5"/>
    <n v="6184.63"/>
    <s v="Delhi"/>
    <x v="0"/>
    <n v="30923.15"/>
    <x v="3"/>
    <n v="2473.8520000000003"/>
    <x v="1170"/>
    <n v="3710.7779999999998"/>
    <n v="18553.89"/>
    <x v="1170"/>
    <n v="0.34782608695652184"/>
  </r>
  <r>
    <n v="101171"/>
    <d v="2023-10-25T00:00:00"/>
    <x v="0"/>
    <x v="1"/>
    <s v="C2902"/>
    <x v="0"/>
    <x v="15"/>
    <n v="1"/>
    <n v="38130.35"/>
    <s v="Lucknow"/>
    <x v="3"/>
    <n v="38130.35"/>
    <x v="0"/>
    <n v="762.60699999999997"/>
    <x v="1171"/>
    <n v="22878.21"/>
    <n v="22878.21"/>
    <x v="1171"/>
    <n v="0.38775510204081637"/>
  </r>
  <r>
    <n v="101172"/>
    <d v="2024-01-12T00:00:00"/>
    <x v="3"/>
    <x v="0"/>
    <s v="C2013"/>
    <x v="0"/>
    <x v="0"/>
    <n v="4"/>
    <n v="34886.629999999997"/>
    <s v="Lucknow"/>
    <x v="3"/>
    <n v="139546.51999999999"/>
    <x v="3"/>
    <n v="11163.721599999999"/>
    <x v="1172"/>
    <n v="20931.977999999999"/>
    <n v="83727.911999999997"/>
    <x v="1172"/>
    <n v="0.34782608695652167"/>
  </r>
  <r>
    <n v="101173"/>
    <d v="2024-07-02T00:00:00"/>
    <x v="7"/>
    <x v="0"/>
    <s v="C3069"/>
    <x v="0"/>
    <x v="13"/>
    <n v="5"/>
    <n v="22448.19"/>
    <s v="Jaipur"/>
    <x v="6"/>
    <n v="112240.95"/>
    <x v="3"/>
    <n v="8979.2759999999998"/>
    <x v="1173"/>
    <n v="13468.913999999999"/>
    <n v="67344.569999999992"/>
    <x v="1173"/>
    <n v="0.34782608695652178"/>
  </r>
  <r>
    <n v="101174"/>
    <d v="2024-11-10T00:00:00"/>
    <x v="5"/>
    <x v="0"/>
    <s v="C6176"/>
    <x v="2"/>
    <x v="21"/>
    <n v="1"/>
    <n v="479.95"/>
    <s v="Bengaluru"/>
    <x v="7"/>
    <n v="479.95"/>
    <x v="0"/>
    <n v="9.5990000000000002"/>
    <x v="1174"/>
    <n v="287.96999999999997"/>
    <n v="287.96999999999997"/>
    <x v="1174"/>
    <n v="0.38775510204081637"/>
  </r>
  <r>
    <n v="101175"/>
    <d v="2023-10-31T00:00:00"/>
    <x v="0"/>
    <x v="1"/>
    <s v="C1562"/>
    <x v="3"/>
    <x v="24"/>
    <n v="2"/>
    <n v="630.16"/>
    <s v="Lucknow"/>
    <x v="3"/>
    <n v="1260.32"/>
    <x v="1"/>
    <n v="50.412799999999997"/>
    <x v="1175"/>
    <n v="378.09599999999995"/>
    <n v="756.19199999999989"/>
    <x v="1175"/>
    <n v="0.375"/>
  </r>
  <r>
    <n v="101176"/>
    <d v="2023-11-24T00:00:00"/>
    <x v="5"/>
    <x v="1"/>
    <s v="C4534"/>
    <x v="1"/>
    <x v="1"/>
    <n v="1"/>
    <n v="4362.5200000000004"/>
    <s v="Ahmedabad"/>
    <x v="4"/>
    <n v="4362.5200000000004"/>
    <x v="0"/>
    <n v="87.250400000000013"/>
    <x v="1176"/>
    <n v="2617.5120000000002"/>
    <n v="2617.5120000000002"/>
    <x v="1176"/>
    <n v="0.38775510204081637"/>
  </r>
  <r>
    <n v="101177"/>
    <d v="2023-10-26T00:00:00"/>
    <x v="0"/>
    <x v="1"/>
    <s v="C4450"/>
    <x v="2"/>
    <x v="2"/>
    <n v="1"/>
    <n v="10937.03"/>
    <s v="Kochi"/>
    <x v="5"/>
    <n v="10937.03"/>
    <x v="0"/>
    <n v="218.74060000000003"/>
    <x v="1177"/>
    <n v="6562.2179999999998"/>
    <n v="6562.2179999999998"/>
    <x v="1177"/>
    <n v="0.38775510204081642"/>
  </r>
  <r>
    <n v="101178"/>
    <d v="2023-08-19T00:00:00"/>
    <x v="1"/>
    <x v="1"/>
    <s v="C7419"/>
    <x v="2"/>
    <x v="16"/>
    <n v="4"/>
    <n v="12959.79"/>
    <s v="Kolkata"/>
    <x v="9"/>
    <n v="51839.16"/>
    <x v="3"/>
    <n v="4147.1328000000003"/>
    <x v="1178"/>
    <n v="7775.8739999999998"/>
    <n v="31103.495999999999"/>
    <x v="1178"/>
    <n v="0.34782608695652178"/>
  </r>
  <r>
    <n v="101179"/>
    <d v="2024-11-06T00:00:00"/>
    <x v="5"/>
    <x v="0"/>
    <s v="C8756"/>
    <x v="4"/>
    <x v="20"/>
    <n v="5"/>
    <n v="7946.29"/>
    <s v="Hyderabad"/>
    <x v="10"/>
    <n v="39731.449999999997"/>
    <x v="3"/>
    <n v="3178.5159999999996"/>
    <x v="1179"/>
    <n v="4767.7739999999994"/>
    <n v="23838.869999999995"/>
    <x v="1179"/>
    <n v="0.34782608695652173"/>
  </r>
  <r>
    <n v="101180"/>
    <d v="2024-02-05T00:00:00"/>
    <x v="10"/>
    <x v="0"/>
    <s v="C9978"/>
    <x v="1"/>
    <x v="9"/>
    <n v="2"/>
    <n v="1751.63"/>
    <s v="Pune"/>
    <x v="2"/>
    <n v="3503.26"/>
    <x v="1"/>
    <n v="140.13040000000001"/>
    <x v="1180"/>
    <n v="1050.9780000000001"/>
    <n v="2101.9560000000001"/>
    <x v="1180"/>
    <n v="0.375"/>
  </r>
  <r>
    <n v="101181"/>
    <d v="2023-04-10T00:00:00"/>
    <x v="6"/>
    <x v="1"/>
    <s v="C5981"/>
    <x v="0"/>
    <x v="17"/>
    <n v="3"/>
    <n v="5886.36"/>
    <s v="Ahmedabad"/>
    <x v="4"/>
    <n v="17659.079999999998"/>
    <x v="2"/>
    <n v="1059.5447999999999"/>
    <x v="1181"/>
    <n v="3531.8159999999998"/>
    <n v="10595.448"/>
    <x v="1181"/>
    <n v="0.36170212765957438"/>
  </r>
  <r>
    <n v="101182"/>
    <d v="2024-11-01T00:00:00"/>
    <x v="5"/>
    <x v="0"/>
    <s v="C4436"/>
    <x v="0"/>
    <x v="4"/>
    <n v="1"/>
    <n v="38664.1"/>
    <s v="Chennai"/>
    <x v="8"/>
    <n v="38664.1"/>
    <x v="0"/>
    <n v="773.28200000000004"/>
    <x v="1182"/>
    <n v="23198.46"/>
    <n v="23198.46"/>
    <x v="1182"/>
    <n v="0.38775510204081631"/>
  </r>
  <r>
    <n v="101183"/>
    <d v="2023-07-20T00:00:00"/>
    <x v="7"/>
    <x v="1"/>
    <s v="C3418"/>
    <x v="3"/>
    <x v="6"/>
    <n v="1"/>
    <n v="3027.4"/>
    <s v="Pune"/>
    <x v="2"/>
    <n v="3027.4"/>
    <x v="0"/>
    <n v="60.548000000000002"/>
    <x v="1183"/>
    <n v="1816.44"/>
    <n v="1816.44"/>
    <x v="1183"/>
    <n v="0.38775510204081626"/>
  </r>
  <r>
    <n v="101184"/>
    <d v="2024-03-13T00:00:00"/>
    <x v="4"/>
    <x v="0"/>
    <s v="C3943"/>
    <x v="2"/>
    <x v="21"/>
    <n v="4"/>
    <n v="1954.27"/>
    <s v="Mumbai"/>
    <x v="2"/>
    <n v="7817.08"/>
    <x v="3"/>
    <n v="625.3664"/>
    <x v="1184"/>
    <n v="1172.5619999999999"/>
    <n v="4690.2479999999996"/>
    <x v="1184"/>
    <n v="0.34782608695652178"/>
  </r>
  <r>
    <n v="101185"/>
    <d v="2023-05-01T00:00:00"/>
    <x v="8"/>
    <x v="1"/>
    <s v="C7619"/>
    <x v="4"/>
    <x v="19"/>
    <n v="1"/>
    <n v="15108.38"/>
    <s v="Chennai"/>
    <x v="8"/>
    <n v="15108.38"/>
    <x v="0"/>
    <n v="302.16759999999999"/>
    <x v="1185"/>
    <n v="9065.0279999999984"/>
    <n v="9065.0279999999984"/>
    <x v="1185"/>
    <n v="0.38775510204081637"/>
  </r>
  <r>
    <n v="101186"/>
    <d v="2023-02-04T00:00:00"/>
    <x v="10"/>
    <x v="1"/>
    <s v="C7150"/>
    <x v="0"/>
    <x v="13"/>
    <n v="1"/>
    <n v="55258"/>
    <s v="Bhopal"/>
    <x v="1"/>
    <n v="55258"/>
    <x v="0"/>
    <n v="1105.1600000000001"/>
    <x v="1186"/>
    <n v="33154.799999999996"/>
    <n v="33154.799999999996"/>
    <x v="1186"/>
    <n v="0.38775510204081637"/>
  </r>
  <r>
    <n v="101187"/>
    <d v="2024-12-09T00:00:00"/>
    <x v="11"/>
    <x v="0"/>
    <s v="C5509"/>
    <x v="4"/>
    <x v="12"/>
    <n v="2"/>
    <n v="13599.77"/>
    <s v="Surat"/>
    <x v="4"/>
    <n v="27199.54"/>
    <x v="1"/>
    <n v="1087.9816000000001"/>
    <x v="1187"/>
    <n v="8159.8620000000001"/>
    <n v="16319.724"/>
    <x v="1187"/>
    <n v="0.37500000000000006"/>
  </r>
  <r>
    <n v="101188"/>
    <d v="2024-10-30T00:00:00"/>
    <x v="0"/>
    <x v="0"/>
    <s v="C9351"/>
    <x v="1"/>
    <x v="1"/>
    <n v="1"/>
    <n v="593.73"/>
    <s v="Chennai"/>
    <x v="8"/>
    <n v="593.73"/>
    <x v="0"/>
    <n v="11.874600000000001"/>
    <x v="1188"/>
    <n v="356.238"/>
    <n v="356.238"/>
    <x v="1188"/>
    <n v="0.38775510204081637"/>
  </r>
  <r>
    <n v="101189"/>
    <d v="2023-01-24T00:00:00"/>
    <x v="3"/>
    <x v="1"/>
    <s v="C3967"/>
    <x v="2"/>
    <x v="22"/>
    <n v="1"/>
    <n v="9220.01"/>
    <s v="Pune"/>
    <x v="2"/>
    <n v="9220.01"/>
    <x v="0"/>
    <n v="184.40020000000001"/>
    <x v="1189"/>
    <n v="5532.0060000000003"/>
    <n v="5532.0060000000003"/>
    <x v="1189"/>
    <n v="0.38775510204081631"/>
  </r>
  <r>
    <n v="101190"/>
    <d v="2024-05-10T00:00:00"/>
    <x v="8"/>
    <x v="0"/>
    <s v="C9806"/>
    <x v="4"/>
    <x v="18"/>
    <n v="1"/>
    <n v="2027.78"/>
    <s v="Bengaluru"/>
    <x v="7"/>
    <n v="2027.78"/>
    <x v="0"/>
    <n v="40.555599999999998"/>
    <x v="1190"/>
    <n v="1216.6679999999999"/>
    <n v="1216.6679999999999"/>
    <x v="1190"/>
    <n v="0.38775510204081642"/>
  </r>
  <r>
    <n v="101191"/>
    <d v="2024-02-20T00:00:00"/>
    <x v="10"/>
    <x v="0"/>
    <s v="C9684"/>
    <x v="3"/>
    <x v="6"/>
    <n v="1"/>
    <n v="3566.65"/>
    <s v="Ahmedabad"/>
    <x v="4"/>
    <n v="3566.65"/>
    <x v="0"/>
    <n v="71.332999999999998"/>
    <x v="1191"/>
    <n v="2139.9899999999998"/>
    <n v="2139.9899999999998"/>
    <x v="1191"/>
    <n v="0.38775510204081637"/>
  </r>
  <r>
    <n v="101192"/>
    <d v="2023-03-07T00:00:00"/>
    <x v="4"/>
    <x v="1"/>
    <s v="C4399"/>
    <x v="1"/>
    <x v="9"/>
    <n v="1"/>
    <n v="4317.3"/>
    <s v="Surat"/>
    <x v="4"/>
    <n v="4317.3"/>
    <x v="0"/>
    <n v="86.346000000000004"/>
    <x v="1192"/>
    <n v="2590.38"/>
    <n v="2590.38"/>
    <x v="1192"/>
    <n v="0.38775510204081626"/>
  </r>
  <r>
    <n v="101193"/>
    <d v="2023-05-01T00:00:00"/>
    <x v="8"/>
    <x v="1"/>
    <s v="C6149"/>
    <x v="0"/>
    <x v="17"/>
    <n v="2"/>
    <n v="1835.17"/>
    <s v="Delhi"/>
    <x v="0"/>
    <n v="3670.34"/>
    <x v="1"/>
    <n v="146.81360000000001"/>
    <x v="1193"/>
    <n v="1101.1020000000001"/>
    <n v="2202.2040000000002"/>
    <x v="1193"/>
    <n v="0.375"/>
  </r>
  <r>
    <n v="101194"/>
    <d v="2023-02-10T00:00:00"/>
    <x v="10"/>
    <x v="1"/>
    <s v="C1573"/>
    <x v="0"/>
    <x v="4"/>
    <n v="2"/>
    <n v="6967.29"/>
    <s v="Delhi"/>
    <x v="0"/>
    <n v="13934.58"/>
    <x v="1"/>
    <n v="557.38319999999999"/>
    <x v="1194"/>
    <n v="4180.3739999999998"/>
    <n v="8360.7479999999996"/>
    <x v="1194"/>
    <n v="0.375"/>
  </r>
  <r>
    <n v="101195"/>
    <d v="2023-05-08T00:00:00"/>
    <x v="8"/>
    <x v="1"/>
    <s v="C1001"/>
    <x v="1"/>
    <x v="5"/>
    <n v="5"/>
    <n v="1169.08"/>
    <s v="Chennai"/>
    <x v="8"/>
    <n v="5845.4"/>
    <x v="3"/>
    <n v="467.63200000000001"/>
    <x v="1195"/>
    <n v="701.44799999999998"/>
    <n v="3507.24"/>
    <x v="1195"/>
    <n v="0.34782608695652178"/>
  </r>
  <r>
    <n v="101196"/>
    <d v="2023-11-04T00:00:00"/>
    <x v="5"/>
    <x v="1"/>
    <s v="C3291"/>
    <x v="0"/>
    <x v="17"/>
    <n v="4"/>
    <n v="21818.639999999999"/>
    <s v="Lucknow"/>
    <x v="3"/>
    <n v="87274.559999999998"/>
    <x v="3"/>
    <n v="6981.9647999999997"/>
    <x v="1196"/>
    <n v="13091.183999999999"/>
    <n v="52364.735999999997"/>
    <x v="1196"/>
    <n v="0.34782608695652173"/>
  </r>
  <r>
    <n v="101197"/>
    <d v="2024-05-17T00:00:00"/>
    <x v="8"/>
    <x v="0"/>
    <s v="C9365"/>
    <x v="2"/>
    <x v="22"/>
    <n v="4"/>
    <n v="15428.16"/>
    <s v="Chennai"/>
    <x v="8"/>
    <n v="61712.639999999999"/>
    <x v="3"/>
    <n v="4937.0111999999999"/>
    <x v="1197"/>
    <n v="9256.8959999999988"/>
    <n v="37027.583999999995"/>
    <x v="1197"/>
    <n v="0.34782608695652178"/>
  </r>
  <r>
    <n v="101198"/>
    <d v="2024-12-05T00:00:00"/>
    <x v="11"/>
    <x v="0"/>
    <s v="C4526"/>
    <x v="0"/>
    <x v="15"/>
    <n v="1"/>
    <n v="13518.81"/>
    <s v="Bengaluru"/>
    <x v="7"/>
    <n v="13518.81"/>
    <x v="0"/>
    <n v="270.37619999999998"/>
    <x v="1198"/>
    <n v="8111.2859999999991"/>
    <n v="8111.2859999999991"/>
    <x v="1198"/>
    <n v="0.38775510204081631"/>
  </r>
  <r>
    <n v="101199"/>
    <d v="2024-09-08T00:00:00"/>
    <x v="9"/>
    <x v="0"/>
    <s v="C2218"/>
    <x v="2"/>
    <x v="22"/>
    <n v="1"/>
    <n v="2268.11"/>
    <s v="Jaipur"/>
    <x v="6"/>
    <n v="2268.11"/>
    <x v="0"/>
    <n v="45.362200000000001"/>
    <x v="1199"/>
    <n v="1360.866"/>
    <n v="1360.866"/>
    <x v="1199"/>
    <n v="0.38775510204081637"/>
  </r>
  <r>
    <n v="101200"/>
    <d v="2023-09-19T00:00:00"/>
    <x v="9"/>
    <x v="1"/>
    <s v="C7968"/>
    <x v="0"/>
    <x v="4"/>
    <n v="1"/>
    <n v="6671.71"/>
    <s v="Indore"/>
    <x v="1"/>
    <n v="6671.71"/>
    <x v="0"/>
    <n v="133.4342"/>
    <x v="1200"/>
    <n v="4003.0259999999998"/>
    <n v="4003.0259999999998"/>
    <x v="1200"/>
    <n v="0.38775510204081637"/>
  </r>
  <r>
    <n v="101201"/>
    <d v="2023-05-27T00:00:00"/>
    <x v="8"/>
    <x v="1"/>
    <s v="C4156"/>
    <x v="1"/>
    <x v="1"/>
    <n v="2"/>
    <n v="1551.71"/>
    <s v="Indore"/>
    <x v="1"/>
    <n v="3103.42"/>
    <x v="1"/>
    <n v="124.13680000000001"/>
    <x v="1201"/>
    <n v="931.02599999999995"/>
    <n v="1862.0519999999999"/>
    <x v="1201"/>
    <n v="0.375"/>
  </r>
  <r>
    <n v="101202"/>
    <d v="2024-01-17T00:00:00"/>
    <x v="3"/>
    <x v="0"/>
    <s v="C8104"/>
    <x v="2"/>
    <x v="22"/>
    <n v="2"/>
    <n v="5795.98"/>
    <s v="Pune"/>
    <x v="2"/>
    <n v="11591.96"/>
    <x v="1"/>
    <n v="463.67839999999995"/>
    <x v="1202"/>
    <n v="3477.5879999999997"/>
    <n v="6955.1759999999995"/>
    <x v="1202"/>
    <n v="0.37499999999999994"/>
  </r>
  <r>
    <n v="101203"/>
    <d v="2023-01-27T00:00:00"/>
    <x v="3"/>
    <x v="1"/>
    <s v="C9984"/>
    <x v="4"/>
    <x v="20"/>
    <n v="1"/>
    <n v="1881.6"/>
    <s v="Pune"/>
    <x v="2"/>
    <n v="1881.6"/>
    <x v="0"/>
    <n v="37.631999999999998"/>
    <x v="1203"/>
    <n v="1128.9599999999998"/>
    <n v="1128.9599999999998"/>
    <x v="1203"/>
    <n v="0.38775510204081637"/>
  </r>
  <r>
    <n v="101204"/>
    <d v="2023-03-09T00:00:00"/>
    <x v="4"/>
    <x v="1"/>
    <s v="C4698"/>
    <x v="1"/>
    <x v="1"/>
    <n v="1"/>
    <n v="1677.44"/>
    <s v="Kolkata"/>
    <x v="9"/>
    <n v="1677.44"/>
    <x v="0"/>
    <n v="33.5488"/>
    <x v="1204"/>
    <n v="1006.4639999999999"/>
    <n v="1006.4639999999999"/>
    <x v="1204"/>
    <n v="0.38775510204081637"/>
  </r>
  <r>
    <n v="101205"/>
    <d v="2023-01-11T00:00:00"/>
    <x v="3"/>
    <x v="1"/>
    <s v="C3879"/>
    <x v="0"/>
    <x v="4"/>
    <n v="1"/>
    <n v="9802.67"/>
    <s v="Jaipur"/>
    <x v="6"/>
    <n v="9802.67"/>
    <x v="0"/>
    <n v="196.05340000000001"/>
    <x v="1205"/>
    <n v="5881.6019999999999"/>
    <n v="5881.6019999999999"/>
    <x v="1205"/>
    <n v="0.38775510204081631"/>
  </r>
  <r>
    <n v="101206"/>
    <d v="2023-11-10T00:00:00"/>
    <x v="5"/>
    <x v="1"/>
    <s v="C5620"/>
    <x v="2"/>
    <x v="2"/>
    <n v="1"/>
    <n v="5545.33"/>
    <s v="Jaipur"/>
    <x v="6"/>
    <n v="5545.33"/>
    <x v="0"/>
    <n v="110.9066"/>
    <x v="1206"/>
    <n v="3327.1979999999999"/>
    <n v="3327.1979999999999"/>
    <x v="1206"/>
    <n v="0.38775510204081631"/>
  </r>
  <r>
    <n v="101207"/>
    <d v="2023-10-05T00:00:00"/>
    <x v="0"/>
    <x v="1"/>
    <s v="C6655"/>
    <x v="2"/>
    <x v="16"/>
    <n v="1"/>
    <n v="13741.82"/>
    <s v="Bhopal"/>
    <x v="1"/>
    <n v="13741.82"/>
    <x v="0"/>
    <n v="274.83640000000003"/>
    <x v="1207"/>
    <n v="8245.0919999999987"/>
    <n v="8245.0919999999987"/>
    <x v="1207"/>
    <n v="0.38775510204081642"/>
  </r>
  <r>
    <n v="101208"/>
    <d v="2024-11-25T00:00:00"/>
    <x v="5"/>
    <x v="0"/>
    <s v="C3090"/>
    <x v="4"/>
    <x v="7"/>
    <n v="1"/>
    <n v="12877.32"/>
    <s v="Kolkata"/>
    <x v="9"/>
    <n v="12877.32"/>
    <x v="0"/>
    <n v="257.54640000000001"/>
    <x v="1208"/>
    <n v="7726.3919999999998"/>
    <n v="7726.3919999999998"/>
    <x v="1208"/>
    <n v="0.38775510204081637"/>
  </r>
  <r>
    <n v="101209"/>
    <d v="2023-01-10T00:00:00"/>
    <x v="3"/>
    <x v="1"/>
    <s v="C5380"/>
    <x v="2"/>
    <x v="21"/>
    <n v="2"/>
    <n v="2444.8200000000002"/>
    <s v="Mumbai"/>
    <x v="2"/>
    <n v="4889.6400000000003"/>
    <x v="1"/>
    <n v="195.58560000000003"/>
    <x v="1209"/>
    <n v="1466.8920000000001"/>
    <n v="2933.7840000000001"/>
    <x v="1209"/>
    <n v="0.375"/>
  </r>
  <r>
    <n v="101210"/>
    <d v="2024-10-16T00:00:00"/>
    <x v="0"/>
    <x v="0"/>
    <s v="C8191"/>
    <x v="4"/>
    <x v="20"/>
    <n v="2"/>
    <n v="6365.53"/>
    <s v="Hyderabad"/>
    <x v="10"/>
    <n v="12731.06"/>
    <x v="1"/>
    <n v="509.24239999999998"/>
    <x v="1210"/>
    <n v="3819.3179999999998"/>
    <n v="7638.6359999999995"/>
    <x v="1210"/>
    <n v="0.37500000000000006"/>
  </r>
  <r>
    <n v="101211"/>
    <d v="2024-04-24T00:00:00"/>
    <x v="6"/>
    <x v="0"/>
    <s v="C4748"/>
    <x v="1"/>
    <x v="5"/>
    <n v="4"/>
    <n v="2874.67"/>
    <s v="Kolkata"/>
    <x v="9"/>
    <n v="11498.68"/>
    <x v="3"/>
    <n v="919.89440000000002"/>
    <x v="1211"/>
    <n v="1724.8019999999999"/>
    <n v="6899.2079999999996"/>
    <x v="1211"/>
    <n v="0.34782608695652184"/>
  </r>
  <r>
    <n v="101212"/>
    <d v="2024-10-12T00:00:00"/>
    <x v="0"/>
    <x v="0"/>
    <s v="C2302"/>
    <x v="4"/>
    <x v="19"/>
    <n v="1"/>
    <n v="4294.2"/>
    <s v="Delhi"/>
    <x v="0"/>
    <n v="4294.2"/>
    <x v="0"/>
    <n v="85.884"/>
    <x v="1212"/>
    <n v="2576.52"/>
    <n v="2576.52"/>
    <x v="1212"/>
    <n v="0.38775510204081631"/>
  </r>
  <r>
    <n v="101213"/>
    <d v="2023-09-03T00:00:00"/>
    <x v="9"/>
    <x v="1"/>
    <s v="C9074"/>
    <x v="4"/>
    <x v="20"/>
    <n v="1"/>
    <n v="1443.31"/>
    <s v="Bhopal"/>
    <x v="1"/>
    <n v="1443.31"/>
    <x v="0"/>
    <n v="28.866199999999999"/>
    <x v="1213"/>
    <n v="865.98599999999999"/>
    <n v="865.98599999999999"/>
    <x v="1213"/>
    <n v="0.38775510204081631"/>
  </r>
  <r>
    <n v="101214"/>
    <d v="2023-01-11T00:00:00"/>
    <x v="3"/>
    <x v="1"/>
    <s v="C9156"/>
    <x v="4"/>
    <x v="18"/>
    <n v="2"/>
    <n v="12478.25"/>
    <s v="Jaipur"/>
    <x v="6"/>
    <n v="24956.5"/>
    <x v="1"/>
    <n v="998.26"/>
    <x v="1214"/>
    <n v="7486.95"/>
    <n v="14973.9"/>
    <x v="1214"/>
    <n v="0.37500000000000006"/>
  </r>
  <r>
    <n v="101215"/>
    <d v="2024-12-02T00:00:00"/>
    <x v="11"/>
    <x v="0"/>
    <s v="C1119"/>
    <x v="4"/>
    <x v="7"/>
    <n v="2"/>
    <n v="6477.8"/>
    <s v="Indore"/>
    <x v="1"/>
    <n v="12955.6"/>
    <x v="1"/>
    <n v="518.22400000000005"/>
    <x v="1215"/>
    <n v="3886.68"/>
    <n v="7773.36"/>
    <x v="1215"/>
    <n v="0.37500000000000006"/>
  </r>
  <r>
    <n v="101216"/>
    <d v="2024-03-11T00:00:00"/>
    <x v="4"/>
    <x v="0"/>
    <s v="C9652"/>
    <x v="2"/>
    <x v="3"/>
    <n v="1"/>
    <n v="12671.83"/>
    <s v="Surat"/>
    <x v="4"/>
    <n v="12671.83"/>
    <x v="0"/>
    <n v="253.4366"/>
    <x v="1216"/>
    <n v="7603.098"/>
    <n v="7603.098"/>
    <x v="1216"/>
    <n v="0.38775510204081637"/>
  </r>
  <r>
    <n v="101217"/>
    <d v="2024-09-15T00:00:00"/>
    <x v="9"/>
    <x v="0"/>
    <s v="C9577"/>
    <x v="0"/>
    <x v="13"/>
    <n v="5"/>
    <n v="53170.74"/>
    <s v="Nagpur"/>
    <x v="2"/>
    <n v="265853.7"/>
    <x v="3"/>
    <n v="21268.296000000002"/>
    <x v="1217"/>
    <n v="31902.443999999996"/>
    <n v="159512.21999999997"/>
    <x v="1217"/>
    <n v="0.3478260869565219"/>
  </r>
  <r>
    <n v="101218"/>
    <d v="2023-08-19T00:00:00"/>
    <x v="1"/>
    <x v="1"/>
    <s v="C7925"/>
    <x v="0"/>
    <x v="0"/>
    <n v="3"/>
    <n v="41667.519999999997"/>
    <s v="Ahmedabad"/>
    <x v="4"/>
    <n v="125002.56"/>
    <x v="2"/>
    <n v="7500.1535999999996"/>
    <x v="1218"/>
    <n v="25000.511999999999"/>
    <n v="75001.535999999993"/>
    <x v="1218"/>
    <n v="0.36170212765957449"/>
  </r>
  <r>
    <n v="101219"/>
    <d v="2024-01-24T00:00:00"/>
    <x v="3"/>
    <x v="0"/>
    <s v="C2931"/>
    <x v="0"/>
    <x v="15"/>
    <n v="1"/>
    <n v="52794.27"/>
    <s v="Kolkata"/>
    <x v="9"/>
    <n v="52794.27"/>
    <x v="0"/>
    <n v="1055.8853999999999"/>
    <x v="1219"/>
    <n v="31676.561999999998"/>
    <n v="31676.561999999998"/>
    <x v="1219"/>
    <n v="0.38775510204081631"/>
  </r>
  <r>
    <n v="101220"/>
    <d v="2023-11-03T00:00:00"/>
    <x v="5"/>
    <x v="1"/>
    <s v="C4562"/>
    <x v="1"/>
    <x v="5"/>
    <n v="1"/>
    <n v="3818.79"/>
    <s v="Nagpur"/>
    <x v="2"/>
    <n v="3818.79"/>
    <x v="0"/>
    <n v="76.375799999999998"/>
    <x v="1220"/>
    <n v="2291.2739999999999"/>
    <n v="2291.2739999999999"/>
    <x v="1220"/>
    <n v="0.38775510204081637"/>
  </r>
  <r>
    <n v="101221"/>
    <d v="2023-11-09T00:00:00"/>
    <x v="5"/>
    <x v="1"/>
    <s v="C8999"/>
    <x v="4"/>
    <x v="7"/>
    <n v="3"/>
    <n v="810.72"/>
    <s v="Mumbai"/>
    <x v="2"/>
    <n v="2432.16"/>
    <x v="2"/>
    <n v="145.92959999999999"/>
    <x v="1221"/>
    <n v="486.43200000000002"/>
    <n v="1459.296"/>
    <x v="1221"/>
    <n v="0.36170212765957444"/>
  </r>
  <r>
    <n v="101222"/>
    <d v="2023-12-31T00:00:00"/>
    <x v="11"/>
    <x v="1"/>
    <s v="C4050"/>
    <x v="0"/>
    <x v="13"/>
    <n v="1"/>
    <n v="21920.21"/>
    <s v="Pune"/>
    <x v="2"/>
    <n v="21920.21"/>
    <x v="0"/>
    <n v="438.4042"/>
    <x v="1222"/>
    <n v="13152.125999999998"/>
    <n v="13152.125999999998"/>
    <x v="1222"/>
    <n v="0.38775510204081637"/>
  </r>
  <r>
    <n v="101223"/>
    <d v="2023-12-30T00:00:00"/>
    <x v="11"/>
    <x v="1"/>
    <s v="C3518"/>
    <x v="0"/>
    <x v="13"/>
    <n v="1"/>
    <n v="7336.33"/>
    <s v="Pune"/>
    <x v="2"/>
    <n v="7336.33"/>
    <x v="0"/>
    <n v="146.72659999999999"/>
    <x v="1223"/>
    <n v="4401.7979999999998"/>
    <n v="4401.7979999999998"/>
    <x v="1223"/>
    <n v="0.38775510204081637"/>
  </r>
  <r>
    <n v="101224"/>
    <d v="2023-05-07T00:00:00"/>
    <x v="8"/>
    <x v="1"/>
    <s v="C7477"/>
    <x v="4"/>
    <x v="12"/>
    <n v="1"/>
    <n v="9133.7800000000007"/>
    <s v="Hyderabad"/>
    <x v="10"/>
    <n v="9133.7800000000007"/>
    <x v="0"/>
    <n v="182.6756"/>
    <x v="1224"/>
    <n v="5480.268"/>
    <n v="5480.268"/>
    <x v="1224"/>
    <n v="0.38775510204081631"/>
  </r>
  <r>
    <n v="101225"/>
    <d v="2023-11-03T00:00:00"/>
    <x v="5"/>
    <x v="1"/>
    <s v="C8198"/>
    <x v="1"/>
    <x v="8"/>
    <n v="1"/>
    <n v="1711.63"/>
    <s v="Bengaluru"/>
    <x v="7"/>
    <n v="1711.63"/>
    <x v="0"/>
    <n v="34.232600000000005"/>
    <x v="1225"/>
    <n v="1026.9780000000001"/>
    <n v="1026.9780000000001"/>
    <x v="1225"/>
    <n v="0.38775510204081631"/>
  </r>
  <r>
    <n v="101226"/>
    <d v="2023-05-24T00:00:00"/>
    <x v="8"/>
    <x v="1"/>
    <s v="C2813"/>
    <x v="1"/>
    <x v="23"/>
    <n v="1"/>
    <n v="4718.8599999999997"/>
    <s v="Chennai"/>
    <x v="8"/>
    <n v="4718.8599999999997"/>
    <x v="0"/>
    <n v="94.377200000000002"/>
    <x v="1226"/>
    <n v="2831.3159999999998"/>
    <n v="2831.3159999999998"/>
    <x v="1226"/>
    <n v="0.38775510204081631"/>
  </r>
  <r>
    <n v="101227"/>
    <d v="2023-10-19T00:00:00"/>
    <x v="0"/>
    <x v="1"/>
    <s v="C4260"/>
    <x v="0"/>
    <x v="13"/>
    <n v="1"/>
    <n v="20789.259999999998"/>
    <s v="Ahmedabad"/>
    <x v="4"/>
    <n v="20789.259999999998"/>
    <x v="0"/>
    <n v="415.78519999999997"/>
    <x v="1227"/>
    <n v="12473.555999999999"/>
    <n v="12473.555999999999"/>
    <x v="1227"/>
    <n v="0.38775510204081637"/>
  </r>
  <r>
    <n v="101228"/>
    <d v="2024-11-12T00:00:00"/>
    <x v="5"/>
    <x v="0"/>
    <s v="C3087"/>
    <x v="4"/>
    <x v="12"/>
    <n v="1"/>
    <n v="9140.09"/>
    <s v="Hyderabad"/>
    <x v="10"/>
    <n v="9140.09"/>
    <x v="0"/>
    <n v="182.80180000000001"/>
    <x v="1228"/>
    <n v="5484.0540000000001"/>
    <n v="5484.0540000000001"/>
    <x v="1228"/>
    <n v="0.38775510204081637"/>
  </r>
  <r>
    <n v="101229"/>
    <d v="2024-02-14T00:00:00"/>
    <x v="10"/>
    <x v="0"/>
    <s v="C3066"/>
    <x v="1"/>
    <x v="23"/>
    <n v="1"/>
    <n v="5217"/>
    <s v="Bengaluru"/>
    <x v="7"/>
    <n v="5217"/>
    <x v="0"/>
    <n v="104.34"/>
    <x v="1229"/>
    <n v="3130.2"/>
    <n v="3130.2"/>
    <x v="1229"/>
    <n v="0.38775510204081637"/>
  </r>
  <r>
    <n v="101230"/>
    <d v="2023-12-19T00:00:00"/>
    <x v="11"/>
    <x v="1"/>
    <s v="C1131"/>
    <x v="1"/>
    <x v="8"/>
    <n v="1"/>
    <n v="4093.96"/>
    <s v="Pune"/>
    <x v="2"/>
    <n v="4093.96"/>
    <x v="0"/>
    <n v="81.879199999999997"/>
    <x v="1230"/>
    <n v="2456.3759999999997"/>
    <n v="2456.3759999999997"/>
    <x v="1230"/>
    <n v="0.38775510204081642"/>
  </r>
  <r>
    <n v="101231"/>
    <d v="2024-05-06T00:00:00"/>
    <x v="8"/>
    <x v="0"/>
    <s v="C9376"/>
    <x v="0"/>
    <x v="13"/>
    <n v="1"/>
    <n v="31972.89"/>
    <s v="Bengaluru"/>
    <x v="7"/>
    <n v="31972.89"/>
    <x v="0"/>
    <n v="639.45780000000002"/>
    <x v="1231"/>
    <n v="19183.734"/>
    <n v="19183.734"/>
    <x v="1231"/>
    <n v="0.38775510204081631"/>
  </r>
  <r>
    <n v="101232"/>
    <d v="2023-09-13T00:00:00"/>
    <x v="9"/>
    <x v="1"/>
    <s v="C8031"/>
    <x v="0"/>
    <x v="15"/>
    <n v="3"/>
    <n v="64330.87"/>
    <s v="Chennai"/>
    <x v="8"/>
    <n v="192992.61000000002"/>
    <x v="2"/>
    <n v="11579.5566"/>
    <x v="1232"/>
    <n v="38598.521999999997"/>
    <n v="115795.56599999999"/>
    <x v="1232"/>
    <n v="0.36170212765957455"/>
  </r>
  <r>
    <n v="101233"/>
    <d v="2024-04-30T00:00:00"/>
    <x v="6"/>
    <x v="0"/>
    <s v="C3436"/>
    <x v="2"/>
    <x v="16"/>
    <n v="2"/>
    <n v="6948.45"/>
    <s v="Chennai"/>
    <x v="8"/>
    <n v="13896.9"/>
    <x v="1"/>
    <n v="555.87599999999998"/>
    <x v="1233"/>
    <n v="4169.07"/>
    <n v="8338.14"/>
    <x v="1233"/>
    <n v="0.375"/>
  </r>
  <r>
    <n v="101234"/>
    <d v="2023-05-04T00:00:00"/>
    <x v="8"/>
    <x v="1"/>
    <s v="C1289"/>
    <x v="0"/>
    <x v="15"/>
    <n v="1"/>
    <n v="13107.74"/>
    <s v="Lucknow"/>
    <x v="3"/>
    <n v="13107.74"/>
    <x v="0"/>
    <n v="262.15480000000002"/>
    <x v="1234"/>
    <n v="7864.6439999999993"/>
    <n v="7864.6439999999993"/>
    <x v="1234"/>
    <n v="0.38775510204081637"/>
  </r>
  <r>
    <n v="101235"/>
    <d v="2023-07-24T00:00:00"/>
    <x v="7"/>
    <x v="1"/>
    <s v="C4791"/>
    <x v="0"/>
    <x v="15"/>
    <n v="1"/>
    <n v="39709.949999999997"/>
    <s v="Chennai"/>
    <x v="8"/>
    <n v="39709.949999999997"/>
    <x v="0"/>
    <n v="794.19899999999996"/>
    <x v="1235"/>
    <n v="23825.969999999998"/>
    <n v="23825.969999999998"/>
    <x v="1235"/>
    <n v="0.38775510204081631"/>
  </r>
  <r>
    <n v="101236"/>
    <d v="2023-12-11T00:00:00"/>
    <x v="11"/>
    <x v="1"/>
    <s v="C5411"/>
    <x v="1"/>
    <x v="1"/>
    <n v="1"/>
    <n v="3096.45"/>
    <s v="Hyderabad"/>
    <x v="10"/>
    <n v="3096.45"/>
    <x v="0"/>
    <n v="61.928999999999995"/>
    <x v="1236"/>
    <n v="1857.87"/>
    <n v="1857.87"/>
    <x v="1236"/>
    <n v="0.38775510204081631"/>
  </r>
  <r>
    <n v="101237"/>
    <d v="2023-10-15T00:00:00"/>
    <x v="0"/>
    <x v="1"/>
    <s v="C1008"/>
    <x v="4"/>
    <x v="18"/>
    <n v="1"/>
    <n v="12172.25"/>
    <s v="Mumbai"/>
    <x v="2"/>
    <n v="12172.25"/>
    <x v="0"/>
    <n v="243.44499999999999"/>
    <x v="1237"/>
    <n v="7303.3499999999995"/>
    <n v="7303.3499999999995"/>
    <x v="1237"/>
    <n v="0.38775510204081637"/>
  </r>
  <r>
    <n v="101238"/>
    <d v="2024-11-07T00:00:00"/>
    <x v="5"/>
    <x v="0"/>
    <s v="C8059"/>
    <x v="3"/>
    <x v="14"/>
    <n v="1"/>
    <n v="1229.7"/>
    <s v="Bengaluru"/>
    <x v="7"/>
    <n v="1229.7"/>
    <x v="0"/>
    <n v="24.594000000000001"/>
    <x v="1238"/>
    <n v="737.82"/>
    <n v="737.82"/>
    <x v="1238"/>
    <n v="0.38775510204081626"/>
  </r>
  <r>
    <n v="101239"/>
    <d v="2023-09-16T00:00:00"/>
    <x v="9"/>
    <x v="1"/>
    <s v="C3134"/>
    <x v="4"/>
    <x v="19"/>
    <n v="1"/>
    <n v="2036.72"/>
    <s v="Hyderabad"/>
    <x v="10"/>
    <n v="2036.72"/>
    <x v="0"/>
    <n v="40.734400000000001"/>
    <x v="1239"/>
    <n v="1222.0319999999999"/>
    <n v="1222.0319999999999"/>
    <x v="1239"/>
    <n v="0.38775510204081637"/>
  </r>
  <r>
    <n v="101240"/>
    <d v="2024-01-05T00:00:00"/>
    <x v="3"/>
    <x v="0"/>
    <s v="C4903"/>
    <x v="3"/>
    <x v="10"/>
    <n v="2"/>
    <n v="2471.0100000000002"/>
    <s v="Surat"/>
    <x v="4"/>
    <n v="4942.0200000000004"/>
    <x v="1"/>
    <n v="197.68080000000003"/>
    <x v="1240"/>
    <n v="1482.606"/>
    <n v="2965.212"/>
    <x v="1240"/>
    <n v="0.37500000000000006"/>
  </r>
  <r>
    <n v="101241"/>
    <d v="2023-10-10T00:00:00"/>
    <x v="0"/>
    <x v="1"/>
    <s v="C2971"/>
    <x v="0"/>
    <x v="13"/>
    <n v="1"/>
    <n v="9127.5300000000007"/>
    <s v="Mumbai"/>
    <x v="2"/>
    <n v="9127.5300000000007"/>
    <x v="0"/>
    <n v="182.5506"/>
    <x v="1241"/>
    <n v="5476.518"/>
    <n v="5476.518"/>
    <x v="1241"/>
    <n v="0.38775510204081631"/>
  </r>
  <r>
    <n v="101242"/>
    <d v="2024-08-23T00:00:00"/>
    <x v="1"/>
    <x v="0"/>
    <s v="C9955"/>
    <x v="4"/>
    <x v="20"/>
    <n v="1"/>
    <n v="6026.8"/>
    <s v="Lucknow"/>
    <x v="3"/>
    <n v="6026.8"/>
    <x v="0"/>
    <n v="120.536"/>
    <x v="1242"/>
    <n v="3616.08"/>
    <n v="3616.08"/>
    <x v="1242"/>
    <n v="0.38775510204081637"/>
  </r>
  <r>
    <n v="101243"/>
    <d v="2023-12-18T00:00:00"/>
    <x v="11"/>
    <x v="1"/>
    <s v="C1717"/>
    <x v="1"/>
    <x v="23"/>
    <n v="5"/>
    <n v="1246"/>
    <s v="Bengaluru"/>
    <x v="7"/>
    <n v="6230"/>
    <x v="3"/>
    <n v="498.40000000000003"/>
    <x v="1243"/>
    <n v="747.6"/>
    <n v="3738"/>
    <x v="1243"/>
    <n v="0.34782608695652178"/>
  </r>
  <r>
    <n v="101244"/>
    <d v="2023-07-16T00:00:00"/>
    <x v="7"/>
    <x v="1"/>
    <s v="C6690"/>
    <x v="1"/>
    <x v="5"/>
    <n v="3"/>
    <n v="4243"/>
    <s v="Nagpur"/>
    <x v="2"/>
    <n v="12729"/>
    <x v="2"/>
    <n v="763.74"/>
    <x v="1244"/>
    <n v="2545.7999999999997"/>
    <n v="7637.4"/>
    <x v="1244"/>
    <n v="0.36170212765957449"/>
  </r>
  <r>
    <n v="101245"/>
    <d v="2024-01-10T00:00:00"/>
    <x v="3"/>
    <x v="0"/>
    <s v="C9255"/>
    <x v="1"/>
    <x v="1"/>
    <n v="4"/>
    <n v="511.27"/>
    <s v="Bhopal"/>
    <x v="1"/>
    <n v="2045.08"/>
    <x v="3"/>
    <n v="163.60640000000001"/>
    <x v="1245"/>
    <n v="306.762"/>
    <n v="1227.048"/>
    <x v="1245"/>
    <n v="0.34782608695652167"/>
  </r>
  <r>
    <n v="101246"/>
    <d v="2023-01-23T00:00:00"/>
    <x v="3"/>
    <x v="1"/>
    <s v="C1996"/>
    <x v="0"/>
    <x v="0"/>
    <n v="2"/>
    <n v="8923.06"/>
    <s v="Bhopal"/>
    <x v="1"/>
    <n v="17846.12"/>
    <x v="1"/>
    <n v="713.84479999999996"/>
    <x v="1246"/>
    <n v="5353.8359999999993"/>
    <n v="10707.671999999999"/>
    <x v="1246"/>
    <n v="0.37500000000000006"/>
  </r>
  <r>
    <n v="101247"/>
    <d v="2024-12-11T00:00:00"/>
    <x v="11"/>
    <x v="0"/>
    <s v="C2228"/>
    <x v="0"/>
    <x v="13"/>
    <n v="1"/>
    <n v="38127.839999999997"/>
    <s v="Bengaluru"/>
    <x v="7"/>
    <n v="38127.839999999997"/>
    <x v="0"/>
    <n v="762.55679999999995"/>
    <x v="1247"/>
    <n v="22876.703999999998"/>
    <n v="22876.703999999998"/>
    <x v="1247"/>
    <n v="0.38775510204081637"/>
  </r>
  <r>
    <n v="101248"/>
    <d v="2024-03-24T00:00:00"/>
    <x v="4"/>
    <x v="0"/>
    <s v="C4390"/>
    <x v="3"/>
    <x v="24"/>
    <n v="1"/>
    <n v="1673.1"/>
    <s v="Bengaluru"/>
    <x v="7"/>
    <n v="1673.1"/>
    <x v="0"/>
    <n v="33.461999999999996"/>
    <x v="1248"/>
    <n v="1003.8599999999999"/>
    <n v="1003.8599999999999"/>
    <x v="1248"/>
    <n v="0.38775510204081637"/>
  </r>
  <r>
    <n v="101249"/>
    <d v="2023-01-04T00:00:00"/>
    <x v="3"/>
    <x v="1"/>
    <s v="C9401"/>
    <x v="0"/>
    <x v="4"/>
    <n v="1"/>
    <n v="2377.94"/>
    <s v="Ahmedabad"/>
    <x v="4"/>
    <n v="2377.94"/>
    <x v="0"/>
    <n v="47.558800000000005"/>
    <x v="1249"/>
    <n v="1426.7639999999999"/>
    <n v="1426.7639999999999"/>
    <x v="1249"/>
    <n v="0.38775510204081642"/>
  </r>
  <r>
    <n v="101250"/>
    <d v="2024-05-30T00:00:00"/>
    <x v="8"/>
    <x v="0"/>
    <s v="C5399"/>
    <x v="2"/>
    <x v="22"/>
    <n v="1"/>
    <n v="12046.56"/>
    <s v="Jaipur"/>
    <x v="6"/>
    <n v="12046.56"/>
    <x v="0"/>
    <n v="240.93119999999999"/>
    <x v="1250"/>
    <n v="7227.9359999999997"/>
    <n v="7227.9359999999997"/>
    <x v="1250"/>
    <n v="0.38775510204081626"/>
  </r>
  <r>
    <n v="101251"/>
    <d v="2023-05-02T00:00:00"/>
    <x v="8"/>
    <x v="1"/>
    <s v="C5550"/>
    <x v="0"/>
    <x v="15"/>
    <n v="1"/>
    <n v="22391.42"/>
    <s v="Nagpur"/>
    <x v="2"/>
    <n v="22391.42"/>
    <x v="0"/>
    <n v="447.82839999999999"/>
    <x v="1251"/>
    <n v="13434.851999999999"/>
    <n v="13434.851999999999"/>
    <x v="1251"/>
    <n v="0.38775510204081637"/>
  </r>
  <r>
    <n v="101252"/>
    <d v="2023-05-17T00:00:00"/>
    <x v="8"/>
    <x v="1"/>
    <s v="C9758"/>
    <x v="0"/>
    <x v="15"/>
    <n v="2"/>
    <n v="20357.509999999998"/>
    <s v="Delhi"/>
    <x v="0"/>
    <n v="40715.019999999997"/>
    <x v="1"/>
    <n v="1628.6007999999999"/>
    <x v="1252"/>
    <n v="12214.505999999999"/>
    <n v="24429.011999999999"/>
    <x v="1252"/>
    <n v="0.375"/>
  </r>
  <r>
    <n v="101253"/>
    <d v="2023-01-02T00:00:00"/>
    <x v="3"/>
    <x v="1"/>
    <s v="C9999"/>
    <x v="2"/>
    <x v="22"/>
    <n v="5"/>
    <n v="5749.08"/>
    <s v="Kolkata"/>
    <x v="9"/>
    <n v="28745.4"/>
    <x v="3"/>
    <n v="2299.6320000000001"/>
    <x v="1253"/>
    <n v="3449.4479999999999"/>
    <n v="17247.239999999998"/>
    <x v="1253"/>
    <n v="0.34782608695652184"/>
  </r>
  <r>
    <n v="101254"/>
    <d v="2023-05-17T00:00:00"/>
    <x v="8"/>
    <x v="1"/>
    <s v="C1170"/>
    <x v="1"/>
    <x v="9"/>
    <n v="1"/>
    <n v="5114.47"/>
    <s v="Kochi"/>
    <x v="5"/>
    <n v="5114.47"/>
    <x v="0"/>
    <n v="102.2894"/>
    <x v="1254"/>
    <n v="3068.6820000000002"/>
    <n v="3068.6820000000002"/>
    <x v="1254"/>
    <n v="0.38775510204081637"/>
  </r>
  <r>
    <n v="101255"/>
    <d v="2023-12-31T00:00:00"/>
    <x v="11"/>
    <x v="1"/>
    <s v="C2743"/>
    <x v="0"/>
    <x v="0"/>
    <n v="1"/>
    <n v="68818.27"/>
    <s v="Indore"/>
    <x v="1"/>
    <n v="68818.27"/>
    <x v="0"/>
    <n v="1376.3654000000001"/>
    <x v="1255"/>
    <n v="41290.962"/>
    <n v="41290.962"/>
    <x v="1255"/>
    <n v="0.38775510204081642"/>
  </r>
  <r>
    <n v="101256"/>
    <d v="2024-12-05T00:00:00"/>
    <x v="11"/>
    <x v="0"/>
    <s v="C8244"/>
    <x v="1"/>
    <x v="5"/>
    <n v="3"/>
    <n v="3293.18"/>
    <s v="Chennai"/>
    <x v="8"/>
    <n v="9879.5399999999991"/>
    <x v="2"/>
    <n v="592.77239999999995"/>
    <x v="1256"/>
    <n v="1975.9079999999999"/>
    <n v="5927.7240000000002"/>
    <x v="1256"/>
    <n v="0.36170212765957438"/>
  </r>
  <r>
    <n v="101257"/>
    <d v="2023-11-29T00:00:00"/>
    <x v="5"/>
    <x v="1"/>
    <s v="C8308"/>
    <x v="0"/>
    <x v="17"/>
    <n v="2"/>
    <n v="58397.46"/>
    <s v="Chennai"/>
    <x v="8"/>
    <n v="116794.92"/>
    <x v="1"/>
    <n v="4671.7968000000001"/>
    <x v="1257"/>
    <n v="35038.475999999995"/>
    <n v="70076.95199999999"/>
    <x v="1257"/>
    <n v="0.37500000000000011"/>
  </r>
  <r>
    <n v="101258"/>
    <d v="2024-03-20T00:00:00"/>
    <x v="4"/>
    <x v="0"/>
    <s v="C3885"/>
    <x v="1"/>
    <x v="23"/>
    <n v="1"/>
    <n v="969.14"/>
    <s v="Chennai"/>
    <x v="8"/>
    <n v="969.14"/>
    <x v="0"/>
    <n v="19.3828"/>
    <x v="1258"/>
    <n v="581.48399999999992"/>
    <n v="581.48399999999992"/>
    <x v="1258"/>
    <n v="0.38775510204081642"/>
  </r>
  <r>
    <n v="101259"/>
    <d v="2024-08-06T00:00:00"/>
    <x v="1"/>
    <x v="0"/>
    <s v="C3911"/>
    <x v="1"/>
    <x v="8"/>
    <n v="2"/>
    <n v="269.69"/>
    <s v="Kochi"/>
    <x v="5"/>
    <n v="539.38"/>
    <x v="1"/>
    <n v="21.575199999999999"/>
    <x v="1259"/>
    <n v="161.81399999999999"/>
    <n v="323.62799999999999"/>
    <x v="1259"/>
    <n v="0.375"/>
  </r>
  <r>
    <n v="101260"/>
    <d v="2024-02-08T00:00:00"/>
    <x v="10"/>
    <x v="0"/>
    <s v="C7594"/>
    <x v="2"/>
    <x v="21"/>
    <n v="1"/>
    <n v="1254.33"/>
    <s v="Delhi"/>
    <x v="0"/>
    <n v="1254.33"/>
    <x v="0"/>
    <n v="25.086600000000001"/>
    <x v="1260"/>
    <n v="752.59799999999996"/>
    <n v="752.59799999999996"/>
    <x v="1260"/>
    <n v="0.38775510204081626"/>
  </r>
  <r>
    <n v="101261"/>
    <d v="2024-06-23T00:00:00"/>
    <x v="2"/>
    <x v="0"/>
    <s v="C1222"/>
    <x v="0"/>
    <x v="15"/>
    <n v="2"/>
    <n v="23446.97"/>
    <s v="Bhopal"/>
    <x v="1"/>
    <n v="46893.94"/>
    <x v="1"/>
    <n v="1875.7576000000001"/>
    <x v="1261"/>
    <n v="14068.182000000001"/>
    <n v="28136.364000000001"/>
    <x v="1261"/>
    <n v="0.37500000000000006"/>
  </r>
  <r>
    <n v="101262"/>
    <d v="2024-10-21T00:00:00"/>
    <x v="0"/>
    <x v="0"/>
    <s v="C1221"/>
    <x v="4"/>
    <x v="20"/>
    <n v="1"/>
    <n v="1364.05"/>
    <s v="Bhopal"/>
    <x v="1"/>
    <n v="1364.05"/>
    <x v="0"/>
    <n v="27.280999999999999"/>
    <x v="1262"/>
    <n v="818.43"/>
    <n v="818.43"/>
    <x v="1262"/>
    <n v="0.38775510204081637"/>
  </r>
  <r>
    <n v="101263"/>
    <d v="2023-01-10T00:00:00"/>
    <x v="3"/>
    <x v="1"/>
    <s v="C2392"/>
    <x v="4"/>
    <x v="12"/>
    <n v="1"/>
    <n v="13631.78"/>
    <s v="Chennai"/>
    <x v="8"/>
    <n v="13631.78"/>
    <x v="0"/>
    <n v="272.63560000000001"/>
    <x v="1263"/>
    <n v="8179.0680000000002"/>
    <n v="8179.0680000000002"/>
    <x v="1263"/>
    <n v="0.38775510204081637"/>
  </r>
  <r>
    <n v="101264"/>
    <d v="2023-05-23T00:00:00"/>
    <x v="8"/>
    <x v="1"/>
    <s v="C8846"/>
    <x v="1"/>
    <x v="9"/>
    <n v="3"/>
    <n v="3875.55"/>
    <s v="Bengaluru"/>
    <x v="7"/>
    <n v="11626.650000000001"/>
    <x v="2"/>
    <n v="697.59900000000005"/>
    <x v="1264"/>
    <n v="2325.33"/>
    <n v="6975.99"/>
    <x v="1264"/>
    <n v="0.36170212765957455"/>
  </r>
  <r>
    <n v="101265"/>
    <d v="2023-09-07T00:00:00"/>
    <x v="9"/>
    <x v="1"/>
    <s v="C2684"/>
    <x v="0"/>
    <x v="0"/>
    <n v="2"/>
    <n v="10898.69"/>
    <s v="Jaipur"/>
    <x v="6"/>
    <n v="21797.38"/>
    <x v="1"/>
    <n v="871.89520000000005"/>
    <x v="1265"/>
    <n v="6539.2139999999999"/>
    <n v="13078.428"/>
    <x v="1265"/>
    <n v="0.37500000000000006"/>
  </r>
  <r>
    <n v="101266"/>
    <d v="2023-10-31T00:00:00"/>
    <x v="0"/>
    <x v="1"/>
    <s v="C7998"/>
    <x v="0"/>
    <x v="13"/>
    <n v="1"/>
    <n v="54846.62"/>
    <s v="Pune"/>
    <x v="2"/>
    <n v="54846.62"/>
    <x v="0"/>
    <n v="1096.9324000000001"/>
    <x v="1266"/>
    <n v="32907.972000000002"/>
    <n v="32907.972000000002"/>
    <x v="1266"/>
    <n v="0.38775510204081637"/>
  </r>
  <r>
    <n v="101267"/>
    <d v="2023-05-31T00:00:00"/>
    <x v="8"/>
    <x v="1"/>
    <s v="C2841"/>
    <x v="1"/>
    <x v="5"/>
    <n v="1"/>
    <n v="4265.38"/>
    <s v="Ahmedabad"/>
    <x v="4"/>
    <n v="4265.38"/>
    <x v="0"/>
    <n v="85.307600000000008"/>
    <x v="1267"/>
    <n v="2559.2280000000001"/>
    <n v="2559.2280000000001"/>
    <x v="1267"/>
    <n v="0.38775510204081631"/>
  </r>
  <r>
    <n v="101268"/>
    <d v="2023-06-23T00:00:00"/>
    <x v="2"/>
    <x v="1"/>
    <s v="C6467"/>
    <x v="4"/>
    <x v="20"/>
    <n v="1"/>
    <n v="13735.69"/>
    <s v="Delhi"/>
    <x v="0"/>
    <n v="13735.69"/>
    <x v="0"/>
    <n v="274.71379999999999"/>
    <x v="1268"/>
    <n v="8241.4140000000007"/>
    <n v="8241.4140000000007"/>
    <x v="1268"/>
    <n v="0.38775510204081631"/>
  </r>
  <r>
    <n v="101269"/>
    <d v="2024-01-05T00:00:00"/>
    <x v="3"/>
    <x v="0"/>
    <s v="C9691"/>
    <x v="4"/>
    <x v="12"/>
    <n v="3"/>
    <n v="8298.1299999999992"/>
    <s v="Hyderabad"/>
    <x v="10"/>
    <n v="24894.39"/>
    <x v="2"/>
    <n v="1493.6633999999999"/>
    <x v="1269"/>
    <n v="4978.8779999999997"/>
    <n v="14936.633999999998"/>
    <x v="1269"/>
    <n v="0.36170212765957449"/>
  </r>
  <r>
    <n v="101270"/>
    <d v="2024-09-06T00:00:00"/>
    <x v="9"/>
    <x v="0"/>
    <s v="C5702"/>
    <x v="0"/>
    <x v="13"/>
    <n v="1"/>
    <n v="44397.88"/>
    <s v="Hyderabad"/>
    <x v="10"/>
    <n v="44397.88"/>
    <x v="0"/>
    <n v="887.95759999999996"/>
    <x v="1270"/>
    <n v="26638.727999999999"/>
    <n v="26638.727999999999"/>
    <x v="1270"/>
    <n v="0.38775510204081631"/>
  </r>
  <r>
    <n v="101271"/>
    <d v="2023-04-17T00:00:00"/>
    <x v="6"/>
    <x v="1"/>
    <s v="C2251"/>
    <x v="0"/>
    <x v="13"/>
    <n v="2"/>
    <n v="71498.95"/>
    <s v="Bhopal"/>
    <x v="1"/>
    <n v="142997.9"/>
    <x v="1"/>
    <n v="5719.9160000000002"/>
    <x v="1271"/>
    <n v="42899.369999999995"/>
    <n v="85798.739999999991"/>
    <x v="1271"/>
    <n v="0.37500000000000006"/>
  </r>
  <r>
    <n v="101272"/>
    <d v="2023-01-03T00:00:00"/>
    <x v="3"/>
    <x v="1"/>
    <s v="C8318"/>
    <x v="4"/>
    <x v="20"/>
    <n v="2"/>
    <n v="2194.5700000000002"/>
    <s v="Indore"/>
    <x v="1"/>
    <n v="4389.1400000000003"/>
    <x v="1"/>
    <n v="175.56560000000002"/>
    <x v="1272"/>
    <n v="1316.742"/>
    <n v="2633.4839999999999"/>
    <x v="1272"/>
    <n v="0.37500000000000006"/>
  </r>
  <r>
    <n v="101273"/>
    <d v="2024-05-04T00:00:00"/>
    <x v="8"/>
    <x v="0"/>
    <s v="C2481"/>
    <x v="3"/>
    <x v="6"/>
    <n v="1"/>
    <n v="3586.09"/>
    <s v="Hyderabad"/>
    <x v="10"/>
    <n v="3586.09"/>
    <x v="0"/>
    <n v="71.721800000000002"/>
    <x v="1273"/>
    <n v="2151.654"/>
    <n v="2151.654"/>
    <x v="1273"/>
    <n v="0.38775510204081637"/>
  </r>
  <r>
    <n v="101274"/>
    <d v="2023-05-11T00:00:00"/>
    <x v="8"/>
    <x v="1"/>
    <s v="C7782"/>
    <x v="0"/>
    <x v="13"/>
    <n v="1"/>
    <n v="35154.69"/>
    <s v="Lucknow"/>
    <x v="3"/>
    <n v="35154.69"/>
    <x v="0"/>
    <n v="703.0938000000001"/>
    <x v="1274"/>
    <n v="21092.814000000002"/>
    <n v="21092.814000000002"/>
    <x v="1274"/>
    <n v="0.38775510204081626"/>
  </r>
  <r>
    <n v="101275"/>
    <d v="2024-10-13T00:00:00"/>
    <x v="0"/>
    <x v="0"/>
    <s v="C9070"/>
    <x v="1"/>
    <x v="8"/>
    <n v="1"/>
    <n v="2868.79"/>
    <s v="Jaipur"/>
    <x v="6"/>
    <n v="2868.79"/>
    <x v="0"/>
    <n v="57.375799999999998"/>
    <x v="1275"/>
    <n v="1721.2739999999999"/>
    <n v="1721.2739999999999"/>
    <x v="1275"/>
    <n v="0.38775510204081642"/>
  </r>
  <r>
    <n v="101276"/>
    <d v="2024-07-03T00:00:00"/>
    <x v="7"/>
    <x v="0"/>
    <s v="C4593"/>
    <x v="3"/>
    <x v="24"/>
    <n v="1"/>
    <n v="2910.53"/>
    <s v="Indore"/>
    <x v="1"/>
    <n v="2910.53"/>
    <x v="0"/>
    <n v="58.210600000000007"/>
    <x v="1276"/>
    <n v="1746.318"/>
    <n v="1746.318"/>
    <x v="1276"/>
    <n v="0.38775510204081642"/>
  </r>
  <r>
    <n v="101277"/>
    <d v="2023-03-31T00:00:00"/>
    <x v="4"/>
    <x v="1"/>
    <s v="C8764"/>
    <x v="0"/>
    <x v="15"/>
    <n v="1"/>
    <n v="57298.6"/>
    <s v="Bengaluru"/>
    <x v="7"/>
    <n v="57298.6"/>
    <x v="0"/>
    <n v="1145.972"/>
    <x v="1277"/>
    <n v="34379.159999999996"/>
    <n v="34379.159999999996"/>
    <x v="1277"/>
    <n v="0.38775510204081637"/>
  </r>
  <r>
    <n v="101278"/>
    <d v="2023-04-23T00:00:00"/>
    <x v="6"/>
    <x v="1"/>
    <s v="C3283"/>
    <x v="0"/>
    <x v="0"/>
    <n v="1"/>
    <n v="64667.85"/>
    <s v="Kolkata"/>
    <x v="9"/>
    <n v="64667.85"/>
    <x v="0"/>
    <n v="1293.357"/>
    <x v="1278"/>
    <n v="38800.71"/>
    <n v="38800.71"/>
    <x v="1278"/>
    <n v="0.38775510204081637"/>
  </r>
  <r>
    <n v="101279"/>
    <d v="2024-04-16T00:00:00"/>
    <x v="6"/>
    <x v="0"/>
    <s v="C4679"/>
    <x v="0"/>
    <x v="17"/>
    <n v="5"/>
    <n v="59090.41"/>
    <s v="Mumbai"/>
    <x v="2"/>
    <n v="295452.05000000005"/>
    <x v="3"/>
    <n v="23636.164000000004"/>
    <x v="1279"/>
    <n v="35454.245999999999"/>
    <n v="177271.22999999998"/>
    <x v="1279"/>
    <n v="0.34782608695652195"/>
  </r>
  <r>
    <n v="101280"/>
    <d v="2023-05-22T00:00:00"/>
    <x v="8"/>
    <x v="1"/>
    <s v="C7089"/>
    <x v="0"/>
    <x v="4"/>
    <n v="1"/>
    <n v="3765.69"/>
    <s v="Mumbai"/>
    <x v="2"/>
    <n v="3765.69"/>
    <x v="0"/>
    <n v="75.313800000000001"/>
    <x v="1280"/>
    <n v="2259.4139999999998"/>
    <n v="2259.4139999999998"/>
    <x v="1280"/>
    <n v="0.38775510204081642"/>
  </r>
  <r>
    <n v="101281"/>
    <d v="2024-12-19T00:00:00"/>
    <x v="11"/>
    <x v="0"/>
    <s v="C1494"/>
    <x v="0"/>
    <x v="17"/>
    <n v="1"/>
    <n v="65406.83"/>
    <s v="Bengaluru"/>
    <x v="7"/>
    <n v="65406.83"/>
    <x v="0"/>
    <n v="1308.1366"/>
    <x v="1281"/>
    <n v="39244.097999999998"/>
    <n v="39244.097999999998"/>
    <x v="1281"/>
    <n v="0.38775510204081637"/>
  </r>
  <r>
    <n v="101282"/>
    <d v="2024-01-10T00:00:00"/>
    <x v="3"/>
    <x v="0"/>
    <s v="C3452"/>
    <x v="0"/>
    <x v="4"/>
    <n v="1"/>
    <n v="44299.61"/>
    <s v="Bhopal"/>
    <x v="1"/>
    <n v="44299.61"/>
    <x v="0"/>
    <n v="885.99220000000003"/>
    <x v="1282"/>
    <n v="26579.766"/>
    <n v="26579.766"/>
    <x v="1282"/>
    <n v="0.38775510204081631"/>
  </r>
  <r>
    <n v="101283"/>
    <d v="2023-07-06T00:00:00"/>
    <x v="7"/>
    <x v="1"/>
    <s v="C7742"/>
    <x v="1"/>
    <x v="8"/>
    <n v="2"/>
    <n v="3338.46"/>
    <s v="Indore"/>
    <x v="1"/>
    <n v="6676.92"/>
    <x v="1"/>
    <n v="267.07679999999999"/>
    <x v="1283"/>
    <n v="2003.076"/>
    <n v="4006.152"/>
    <x v="1283"/>
    <n v="0.375"/>
  </r>
  <r>
    <n v="101284"/>
    <d v="2023-12-12T00:00:00"/>
    <x v="11"/>
    <x v="1"/>
    <s v="C1526"/>
    <x v="1"/>
    <x v="1"/>
    <n v="1"/>
    <n v="1055.58"/>
    <s v="Lucknow"/>
    <x v="3"/>
    <n v="1055.58"/>
    <x v="0"/>
    <n v="21.111599999999999"/>
    <x v="1284"/>
    <n v="633.34799999999996"/>
    <n v="633.34799999999996"/>
    <x v="1284"/>
    <n v="0.38775510204081637"/>
  </r>
  <r>
    <n v="101285"/>
    <d v="2023-06-27T00:00:00"/>
    <x v="2"/>
    <x v="1"/>
    <s v="C8443"/>
    <x v="1"/>
    <x v="1"/>
    <n v="1"/>
    <n v="2532.5700000000002"/>
    <s v="Jaipur"/>
    <x v="6"/>
    <n v="2532.5700000000002"/>
    <x v="0"/>
    <n v="50.651400000000002"/>
    <x v="1285"/>
    <n v="1519.5420000000001"/>
    <n v="1519.5420000000001"/>
    <x v="1285"/>
    <n v="0.38775510204081626"/>
  </r>
  <r>
    <n v="101286"/>
    <d v="2024-12-29T00:00:00"/>
    <x v="11"/>
    <x v="0"/>
    <s v="C3569"/>
    <x v="3"/>
    <x v="11"/>
    <n v="1"/>
    <n v="2799.86"/>
    <s v="Kolkata"/>
    <x v="9"/>
    <n v="2799.86"/>
    <x v="0"/>
    <n v="55.997200000000007"/>
    <x v="1286"/>
    <n v="1679.9159999999999"/>
    <n v="1679.9159999999999"/>
    <x v="1286"/>
    <n v="0.38775510204081642"/>
  </r>
  <r>
    <n v="101287"/>
    <d v="2023-04-05T00:00:00"/>
    <x v="6"/>
    <x v="1"/>
    <s v="C7427"/>
    <x v="1"/>
    <x v="8"/>
    <n v="2"/>
    <n v="1838.42"/>
    <s v="Bengaluru"/>
    <x v="7"/>
    <n v="3676.84"/>
    <x v="1"/>
    <n v="147.0736"/>
    <x v="1287"/>
    <n v="1103.0519999999999"/>
    <n v="2206.1039999999998"/>
    <x v="1287"/>
    <n v="0.37500000000000006"/>
  </r>
  <r>
    <n v="101288"/>
    <d v="2024-07-26T00:00:00"/>
    <x v="7"/>
    <x v="0"/>
    <s v="C7637"/>
    <x v="2"/>
    <x v="16"/>
    <n v="3"/>
    <n v="6782.34"/>
    <s v="Kochi"/>
    <x v="5"/>
    <n v="20347.02"/>
    <x v="2"/>
    <n v="1220.8212000000001"/>
    <x v="1288"/>
    <n v="4069.404"/>
    <n v="12208.212"/>
    <x v="1288"/>
    <n v="0.36170212765957455"/>
  </r>
  <r>
    <n v="101289"/>
    <d v="2024-01-25T00:00:00"/>
    <x v="3"/>
    <x v="0"/>
    <s v="C2274"/>
    <x v="0"/>
    <x v="0"/>
    <n v="2"/>
    <n v="13095.76"/>
    <s v="Hyderabad"/>
    <x v="10"/>
    <n v="26191.52"/>
    <x v="1"/>
    <n v="1047.6608000000001"/>
    <x v="1289"/>
    <n v="7857.4560000000001"/>
    <n v="15714.912"/>
    <x v="1289"/>
    <n v="0.37499999999999994"/>
  </r>
  <r>
    <n v="101290"/>
    <d v="2024-09-09T00:00:00"/>
    <x v="9"/>
    <x v="0"/>
    <s v="C2070"/>
    <x v="3"/>
    <x v="10"/>
    <n v="1"/>
    <n v="1214.57"/>
    <s v="Chennai"/>
    <x v="8"/>
    <n v="1214.57"/>
    <x v="0"/>
    <n v="24.291399999999999"/>
    <x v="1290"/>
    <n v="728.74199999999996"/>
    <n v="728.74199999999996"/>
    <x v="1290"/>
    <n v="0.38775510204081631"/>
  </r>
  <r>
    <n v="101291"/>
    <d v="2024-09-03T00:00:00"/>
    <x v="9"/>
    <x v="0"/>
    <s v="C4937"/>
    <x v="0"/>
    <x v="0"/>
    <n v="1"/>
    <n v="17290.61"/>
    <s v="Kolkata"/>
    <x v="9"/>
    <n v="17290.61"/>
    <x v="0"/>
    <n v="345.81220000000002"/>
    <x v="1291"/>
    <n v="10374.366"/>
    <n v="10374.366"/>
    <x v="1291"/>
    <n v="0.38775510204081631"/>
  </r>
  <r>
    <n v="101292"/>
    <d v="2023-03-29T00:00:00"/>
    <x v="4"/>
    <x v="1"/>
    <s v="C1787"/>
    <x v="4"/>
    <x v="7"/>
    <n v="1"/>
    <n v="14728.56"/>
    <s v="Hyderabad"/>
    <x v="10"/>
    <n v="14728.56"/>
    <x v="0"/>
    <n v="294.57119999999998"/>
    <x v="1292"/>
    <n v="8837.1359999999986"/>
    <n v="8837.1359999999986"/>
    <x v="1292"/>
    <n v="0.38775510204081637"/>
  </r>
  <r>
    <n v="101293"/>
    <d v="2023-04-06T00:00:00"/>
    <x v="6"/>
    <x v="1"/>
    <s v="C9195"/>
    <x v="4"/>
    <x v="12"/>
    <n v="5"/>
    <n v="12910.52"/>
    <s v="Chennai"/>
    <x v="8"/>
    <n v="64552.600000000006"/>
    <x v="3"/>
    <n v="5164.2080000000005"/>
    <x v="1293"/>
    <n v="7746.3119999999999"/>
    <n v="38731.56"/>
    <x v="1293"/>
    <n v="0.34782608695652184"/>
  </r>
  <r>
    <n v="101294"/>
    <d v="2023-11-19T00:00:00"/>
    <x v="5"/>
    <x v="1"/>
    <s v="C7672"/>
    <x v="3"/>
    <x v="10"/>
    <n v="5"/>
    <n v="2496.4"/>
    <s v="Nagpur"/>
    <x v="2"/>
    <n v="12482"/>
    <x v="3"/>
    <n v="998.56000000000006"/>
    <x v="1294"/>
    <n v="1497.84"/>
    <n v="7489.2"/>
    <x v="1294"/>
    <n v="0.34782608695652178"/>
  </r>
  <r>
    <n v="101295"/>
    <d v="2024-05-30T00:00:00"/>
    <x v="8"/>
    <x v="0"/>
    <s v="C1612"/>
    <x v="0"/>
    <x v="4"/>
    <n v="1"/>
    <n v="55643.35"/>
    <s v="Kolkata"/>
    <x v="9"/>
    <n v="55643.35"/>
    <x v="0"/>
    <n v="1112.867"/>
    <x v="1295"/>
    <n v="33386.009999999995"/>
    <n v="33386.009999999995"/>
    <x v="1295"/>
    <n v="0.38775510204081642"/>
  </r>
  <r>
    <n v="101296"/>
    <d v="2023-06-15T00:00:00"/>
    <x v="2"/>
    <x v="1"/>
    <s v="C4794"/>
    <x v="0"/>
    <x v="13"/>
    <n v="1"/>
    <n v="50406.28"/>
    <s v="Nagpur"/>
    <x v="2"/>
    <n v="50406.28"/>
    <x v="0"/>
    <n v="1008.1256"/>
    <x v="1296"/>
    <n v="30243.767999999996"/>
    <n v="30243.767999999996"/>
    <x v="1296"/>
    <n v="0.38775510204081637"/>
  </r>
  <r>
    <n v="101297"/>
    <d v="2023-08-09T00:00:00"/>
    <x v="1"/>
    <x v="1"/>
    <s v="C9459"/>
    <x v="3"/>
    <x v="14"/>
    <n v="2"/>
    <n v="828.22"/>
    <s v="Indore"/>
    <x v="1"/>
    <n v="1656.44"/>
    <x v="1"/>
    <n v="66.257599999999996"/>
    <x v="1297"/>
    <n v="496.93200000000002"/>
    <n v="993.86400000000003"/>
    <x v="1297"/>
    <n v="0.37500000000000006"/>
  </r>
  <r>
    <n v="101298"/>
    <d v="2024-09-15T00:00:00"/>
    <x v="9"/>
    <x v="0"/>
    <s v="C8059"/>
    <x v="2"/>
    <x v="3"/>
    <n v="1"/>
    <n v="2087.8200000000002"/>
    <s v="Mumbai"/>
    <x v="2"/>
    <n v="2087.8200000000002"/>
    <x v="0"/>
    <n v="41.756400000000006"/>
    <x v="1298"/>
    <n v="1252.692"/>
    <n v="1252.692"/>
    <x v="1298"/>
    <n v="0.38775510204081637"/>
  </r>
  <r>
    <n v="101299"/>
    <d v="2024-12-30T00:00:00"/>
    <x v="11"/>
    <x v="0"/>
    <s v="C3496"/>
    <x v="3"/>
    <x v="24"/>
    <n v="1"/>
    <n v="4115.1899999999996"/>
    <s v="Lucknow"/>
    <x v="3"/>
    <n v="4115.1899999999996"/>
    <x v="0"/>
    <n v="82.303799999999995"/>
    <x v="1299"/>
    <n v="2469.1139999999996"/>
    <n v="2469.1139999999996"/>
    <x v="1299"/>
    <n v="0.38775510204081637"/>
  </r>
  <r>
    <n v="101300"/>
    <d v="2024-10-04T00:00:00"/>
    <x v="0"/>
    <x v="0"/>
    <s v="C9964"/>
    <x v="4"/>
    <x v="12"/>
    <n v="3"/>
    <n v="2661.78"/>
    <s v="Kochi"/>
    <x v="5"/>
    <n v="7985.34"/>
    <x v="2"/>
    <n v="479.12040000000002"/>
    <x v="1300"/>
    <n v="1597.068"/>
    <n v="4791.2039999999997"/>
    <x v="1300"/>
    <n v="0.36170212765957455"/>
  </r>
  <r>
    <n v="101301"/>
    <d v="2023-03-31T00:00:00"/>
    <x v="4"/>
    <x v="1"/>
    <s v="C5589"/>
    <x v="1"/>
    <x v="23"/>
    <n v="1"/>
    <n v="4206.93"/>
    <s v="Lucknow"/>
    <x v="3"/>
    <n v="4206.93"/>
    <x v="0"/>
    <n v="84.138600000000011"/>
    <x v="1301"/>
    <n v="2524.1579999999999"/>
    <n v="2524.1579999999999"/>
    <x v="1301"/>
    <n v="0.38775510204081637"/>
  </r>
  <r>
    <n v="101302"/>
    <d v="2024-01-08T00:00:00"/>
    <x v="3"/>
    <x v="0"/>
    <s v="C8753"/>
    <x v="1"/>
    <x v="1"/>
    <n v="1"/>
    <n v="3620.79"/>
    <s v="Kolkata"/>
    <x v="9"/>
    <n v="3620.79"/>
    <x v="0"/>
    <n v="72.415800000000004"/>
    <x v="1302"/>
    <n v="2172.4739999999997"/>
    <n v="2172.4739999999997"/>
    <x v="1302"/>
    <n v="0.38775510204081637"/>
  </r>
  <r>
    <n v="101303"/>
    <d v="2024-03-28T00:00:00"/>
    <x v="4"/>
    <x v="0"/>
    <s v="C6955"/>
    <x v="2"/>
    <x v="21"/>
    <n v="4"/>
    <n v="14531.35"/>
    <s v="Kochi"/>
    <x v="5"/>
    <n v="58125.4"/>
    <x v="3"/>
    <n v="4650.0320000000002"/>
    <x v="1303"/>
    <n v="8718.81"/>
    <n v="34875.24"/>
    <x v="1303"/>
    <n v="0.34782608695652178"/>
  </r>
  <r>
    <n v="101304"/>
    <d v="2023-10-21T00:00:00"/>
    <x v="0"/>
    <x v="1"/>
    <s v="C6138"/>
    <x v="1"/>
    <x v="9"/>
    <n v="4"/>
    <n v="785.41"/>
    <s v="Hyderabad"/>
    <x v="10"/>
    <n v="3141.64"/>
    <x v="3"/>
    <n v="251.3312"/>
    <x v="1304"/>
    <n v="471.24599999999998"/>
    <n v="1884.9839999999999"/>
    <x v="1304"/>
    <n v="0.34782608695652173"/>
  </r>
  <r>
    <n v="101305"/>
    <d v="2023-03-27T00:00:00"/>
    <x v="4"/>
    <x v="1"/>
    <s v="C1699"/>
    <x v="2"/>
    <x v="22"/>
    <n v="1"/>
    <n v="15141.8"/>
    <s v="Lucknow"/>
    <x v="3"/>
    <n v="15141.8"/>
    <x v="0"/>
    <n v="302.83600000000001"/>
    <x v="1305"/>
    <n v="9085.08"/>
    <n v="9085.08"/>
    <x v="1305"/>
    <n v="0.38775510204081631"/>
  </r>
  <r>
    <n v="101306"/>
    <d v="2024-10-21T00:00:00"/>
    <x v="0"/>
    <x v="0"/>
    <s v="C2725"/>
    <x v="0"/>
    <x v="4"/>
    <n v="2"/>
    <n v="35778.400000000001"/>
    <s v="Kolkata"/>
    <x v="9"/>
    <n v="71556.800000000003"/>
    <x v="1"/>
    <n v="2862.2720000000004"/>
    <x v="1306"/>
    <n v="21467.040000000001"/>
    <n v="42934.080000000002"/>
    <x v="1306"/>
    <n v="0.375"/>
  </r>
  <r>
    <n v="101307"/>
    <d v="2024-01-20T00:00:00"/>
    <x v="3"/>
    <x v="0"/>
    <s v="C2531"/>
    <x v="0"/>
    <x v="13"/>
    <n v="3"/>
    <n v="18662.41"/>
    <s v="Hyderabad"/>
    <x v="10"/>
    <n v="55987.229999999996"/>
    <x v="2"/>
    <n v="3359.2337999999995"/>
    <x v="1307"/>
    <n v="11197.446"/>
    <n v="33592.338000000003"/>
    <x v="1307"/>
    <n v="0.36170212765957432"/>
  </r>
  <r>
    <n v="101308"/>
    <d v="2024-04-22T00:00:00"/>
    <x v="6"/>
    <x v="0"/>
    <s v="C2775"/>
    <x v="1"/>
    <x v="9"/>
    <n v="4"/>
    <n v="2128.3200000000002"/>
    <s v="Nagpur"/>
    <x v="2"/>
    <n v="8513.2800000000007"/>
    <x v="3"/>
    <n v="681.06240000000003"/>
    <x v="1308"/>
    <n v="1276.992"/>
    <n v="5107.9679999999998"/>
    <x v="1308"/>
    <n v="0.34782608695652184"/>
  </r>
  <r>
    <n v="101309"/>
    <d v="2024-02-11T00:00:00"/>
    <x v="10"/>
    <x v="0"/>
    <s v="C8967"/>
    <x v="3"/>
    <x v="14"/>
    <n v="1"/>
    <n v="333.87"/>
    <s v="Chennai"/>
    <x v="8"/>
    <n v="333.87"/>
    <x v="0"/>
    <n v="6.6774000000000004"/>
    <x v="1309"/>
    <n v="200.322"/>
    <n v="200.322"/>
    <x v="1309"/>
    <n v="0.38775510204081637"/>
  </r>
  <r>
    <n v="101310"/>
    <d v="2024-12-20T00:00:00"/>
    <x v="11"/>
    <x v="0"/>
    <s v="C8699"/>
    <x v="3"/>
    <x v="6"/>
    <n v="1"/>
    <n v="222.66"/>
    <s v="Bengaluru"/>
    <x v="7"/>
    <n v="222.66"/>
    <x v="0"/>
    <n v="4.4531999999999998"/>
    <x v="1310"/>
    <n v="133.596"/>
    <n v="133.596"/>
    <x v="1310"/>
    <n v="0.38775510204081626"/>
  </r>
  <r>
    <n v="101311"/>
    <d v="2024-10-17T00:00:00"/>
    <x v="0"/>
    <x v="0"/>
    <s v="C6922"/>
    <x v="0"/>
    <x v="17"/>
    <n v="1"/>
    <n v="41141.19"/>
    <s v="Bhopal"/>
    <x v="1"/>
    <n v="41141.19"/>
    <x v="0"/>
    <n v="822.82380000000012"/>
    <x v="1311"/>
    <n v="24684.714"/>
    <n v="24684.714"/>
    <x v="1311"/>
    <n v="0.38775510204081637"/>
  </r>
  <r>
    <n v="101312"/>
    <d v="2024-03-16T00:00:00"/>
    <x v="4"/>
    <x v="0"/>
    <s v="C7929"/>
    <x v="4"/>
    <x v="20"/>
    <n v="1"/>
    <n v="14832.21"/>
    <s v="Kolkata"/>
    <x v="9"/>
    <n v="14832.21"/>
    <x v="0"/>
    <n v="296.64420000000001"/>
    <x v="1312"/>
    <n v="8899.3259999999991"/>
    <n v="8899.3259999999991"/>
    <x v="1312"/>
    <n v="0.38775510204081631"/>
  </r>
  <r>
    <n v="101313"/>
    <d v="2023-09-16T00:00:00"/>
    <x v="9"/>
    <x v="1"/>
    <s v="C8396"/>
    <x v="2"/>
    <x v="16"/>
    <n v="1"/>
    <n v="3782.63"/>
    <s v="Kochi"/>
    <x v="5"/>
    <n v="3782.63"/>
    <x v="0"/>
    <n v="75.652600000000007"/>
    <x v="1313"/>
    <n v="2269.578"/>
    <n v="2269.578"/>
    <x v="1313"/>
    <n v="0.38775510204081637"/>
  </r>
  <r>
    <n v="101314"/>
    <d v="2024-03-05T00:00:00"/>
    <x v="4"/>
    <x v="0"/>
    <s v="C8021"/>
    <x v="1"/>
    <x v="5"/>
    <n v="1"/>
    <n v="511.1"/>
    <s v="Hyderabad"/>
    <x v="10"/>
    <n v="511.1"/>
    <x v="0"/>
    <n v="10.222000000000001"/>
    <x v="1314"/>
    <n v="306.66000000000003"/>
    <n v="306.66000000000003"/>
    <x v="1314"/>
    <n v="0.38775510204081631"/>
  </r>
  <r>
    <n v="101315"/>
    <d v="2023-11-01T00:00:00"/>
    <x v="5"/>
    <x v="1"/>
    <s v="C3632"/>
    <x v="0"/>
    <x v="0"/>
    <n v="4"/>
    <n v="34858.730000000003"/>
    <s v="Indore"/>
    <x v="1"/>
    <n v="139434.92000000001"/>
    <x v="3"/>
    <n v="11154.793600000001"/>
    <x v="1315"/>
    <n v="20915.238000000001"/>
    <n v="83660.952000000005"/>
    <x v="1315"/>
    <n v="0.34782608695652173"/>
  </r>
  <r>
    <n v="101316"/>
    <d v="2024-03-23T00:00:00"/>
    <x v="4"/>
    <x v="0"/>
    <s v="C4253"/>
    <x v="1"/>
    <x v="9"/>
    <n v="1"/>
    <n v="267.62"/>
    <s v="Delhi"/>
    <x v="0"/>
    <n v="267.62"/>
    <x v="0"/>
    <n v="5.3524000000000003"/>
    <x v="1316"/>
    <n v="160.572"/>
    <n v="160.572"/>
    <x v="1316"/>
    <n v="0.38775510204081637"/>
  </r>
  <r>
    <n v="101317"/>
    <d v="2024-11-14T00:00:00"/>
    <x v="5"/>
    <x v="0"/>
    <s v="C6185"/>
    <x v="2"/>
    <x v="21"/>
    <n v="1"/>
    <n v="16747.45"/>
    <s v="Mumbai"/>
    <x v="2"/>
    <n v="16747.45"/>
    <x v="0"/>
    <n v="334.94900000000001"/>
    <x v="1317"/>
    <n v="10048.469999999999"/>
    <n v="10048.469999999999"/>
    <x v="1317"/>
    <n v="0.38775510204081637"/>
  </r>
  <r>
    <n v="101318"/>
    <d v="2023-06-04T00:00:00"/>
    <x v="2"/>
    <x v="1"/>
    <s v="C7658"/>
    <x v="4"/>
    <x v="20"/>
    <n v="1"/>
    <n v="5383.86"/>
    <s v="Kolkata"/>
    <x v="9"/>
    <n v="5383.86"/>
    <x v="0"/>
    <n v="107.6772"/>
    <x v="1318"/>
    <n v="3230.3159999999998"/>
    <n v="3230.3159999999998"/>
    <x v="1318"/>
    <n v="0.38775510204081631"/>
  </r>
  <r>
    <n v="101319"/>
    <d v="2024-06-17T00:00:00"/>
    <x v="2"/>
    <x v="0"/>
    <s v="C2596"/>
    <x v="2"/>
    <x v="2"/>
    <n v="4"/>
    <n v="13420.58"/>
    <s v="Mumbai"/>
    <x v="2"/>
    <n v="53682.32"/>
    <x v="3"/>
    <n v="4294.5856000000003"/>
    <x v="1319"/>
    <n v="8052.348"/>
    <n v="32209.392"/>
    <x v="1319"/>
    <n v="0.34782608695652178"/>
  </r>
  <r>
    <n v="101320"/>
    <d v="2023-08-12T00:00:00"/>
    <x v="1"/>
    <x v="1"/>
    <s v="C7185"/>
    <x v="3"/>
    <x v="14"/>
    <n v="1"/>
    <n v="2005.49"/>
    <s v="Chennai"/>
    <x v="8"/>
    <n v="2005.49"/>
    <x v="0"/>
    <n v="40.1098"/>
    <x v="1320"/>
    <n v="1203.2939999999999"/>
    <n v="1203.2939999999999"/>
    <x v="1320"/>
    <n v="0.38775510204081642"/>
  </r>
  <r>
    <n v="101321"/>
    <d v="2023-12-23T00:00:00"/>
    <x v="11"/>
    <x v="1"/>
    <s v="C6960"/>
    <x v="0"/>
    <x v="4"/>
    <n v="5"/>
    <n v="35038.129999999997"/>
    <s v="Mumbai"/>
    <x v="2"/>
    <n v="175190.65"/>
    <x v="3"/>
    <n v="14015.252"/>
    <x v="1321"/>
    <n v="21022.877999999997"/>
    <n v="105114.38999999998"/>
    <x v="1321"/>
    <n v="0.34782608695652178"/>
  </r>
  <r>
    <n v="101322"/>
    <d v="2023-11-06T00:00:00"/>
    <x v="5"/>
    <x v="1"/>
    <s v="C8471"/>
    <x v="4"/>
    <x v="7"/>
    <n v="3"/>
    <n v="2132.1999999999998"/>
    <s v="Pune"/>
    <x v="2"/>
    <n v="6396.5999999999995"/>
    <x v="2"/>
    <n v="383.79599999999994"/>
    <x v="1322"/>
    <n v="1279.32"/>
    <n v="3837.96"/>
    <x v="1322"/>
    <n v="0.36170212765957438"/>
  </r>
  <r>
    <n v="101323"/>
    <d v="2024-02-25T00:00:00"/>
    <x v="10"/>
    <x v="0"/>
    <s v="C3880"/>
    <x v="1"/>
    <x v="9"/>
    <n v="1"/>
    <n v="4634.46"/>
    <s v="Ahmedabad"/>
    <x v="4"/>
    <n v="4634.46"/>
    <x v="0"/>
    <n v="92.6892"/>
    <x v="1323"/>
    <n v="2780.6759999999999"/>
    <n v="2780.6759999999999"/>
    <x v="1323"/>
    <n v="0.38775510204081637"/>
  </r>
  <r>
    <n v="101324"/>
    <d v="2024-03-14T00:00:00"/>
    <x v="4"/>
    <x v="0"/>
    <s v="C8167"/>
    <x v="1"/>
    <x v="9"/>
    <n v="1"/>
    <n v="2704.62"/>
    <s v="Surat"/>
    <x v="4"/>
    <n v="2704.62"/>
    <x v="0"/>
    <n v="54.092399999999998"/>
    <x v="1324"/>
    <n v="1622.7719999999999"/>
    <n v="1622.7719999999999"/>
    <x v="1324"/>
    <n v="0.38775510204081631"/>
  </r>
  <r>
    <n v="101325"/>
    <d v="2023-10-18T00:00:00"/>
    <x v="0"/>
    <x v="1"/>
    <s v="C1269"/>
    <x v="2"/>
    <x v="16"/>
    <n v="5"/>
    <n v="10702.64"/>
    <s v="Lucknow"/>
    <x v="3"/>
    <n v="53513.2"/>
    <x v="3"/>
    <n v="4281.0559999999996"/>
    <x v="1325"/>
    <n v="6421.5839999999998"/>
    <n v="32107.919999999998"/>
    <x v="1325"/>
    <n v="0.34782608695652178"/>
  </r>
  <r>
    <n v="101326"/>
    <d v="2024-02-26T00:00:00"/>
    <x v="10"/>
    <x v="0"/>
    <s v="C1534"/>
    <x v="0"/>
    <x v="17"/>
    <n v="4"/>
    <n v="8189.91"/>
    <s v="Surat"/>
    <x v="4"/>
    <n v="32759.64"/>
    <x v="3"/>
    <n v="2620.7712000000001"/>
    <x v="1326"/>
    <n v="4913.9459999999999"/>
    <n v="19655.784"/>
    <x v="1326"/>
    <n v="0.34782608695652173"/>
  </r>
  <r>
    <n v="101327"/>
    <d v="2023-10-24T00:00:00"/>
    <x v="0"/>
    <x v="1"/>
    <s v="C4204"/>
    <x v="4"/>
    <x v="20"/>
    <n v="1"/>
    <n v="6732.97"/>
    <s v="Kochi"/>
    <x v="5"/>
    <n v="6732.97"/>
    <x v="0"/>
    <n v="134.65940000000001"/>
    <x v="1327"/>
    <n v="4039.7820000000002"/>
    <n v="4039.7820000000002"/>
    <x v="1327"/>
    <n v="0.38775510204081637"/>
  </r>
  <r>
    <n v="101328"/>
    <d v="2024-04-25T00:00:00"/>
    <x v="6"/>
    <x v="0"/>
    <s v="C7484"/>
    <x v="4"/>
    <x v="19"/>
    <n v="5"/>
    <n v="13376.47"/>
    <s v="Mumbai"/>
    <x v="2"/>
    <n v="66882.349999999991"/>
    <x v="3"/>
    <n v="5350.5879999999997"/>
    <x v="1328"/>
    <n v="8025.8819999999996"/>
    <n v="40129.409999999996"/>
    <x v="1328"/>
    <n v="0.34782608695652167"/>
  </r>
  <r>
    <n v="101329"/>
    <d v="2024-01-19T00:00:00"/>
    <x v="3"/>
    <x v="0"/>
    <s v="C7794"/>
    <x v="3"/>
    <x v="11"/>
    <n v="1"/>
    <n v="3280.11"/>
    <s v="Surat"/>
    <x v="4"/>
    <n v="3280.11"/>
    <x v="0"/>
    <n v="65.602200000000011"/>
    <x v="1329"/>
    <n v="1968.066"/>
    <n v="1968.066"/>
    <x v="1329"/>
    <n v="0.38775510204081637"/>
  </r>
  <r>
    <n v="101330"/>
    <d v="2023-09-05T00:00:00"/>
    <x v="9"/>
    <x v="1"/>
    <s v="C9502"/>
    <x v="0"/>
    <x v="13"/>
    <n v="1"/>
    <n v="3585.33"/>
    <s v="Kochi"/>
    <x v="5"/>
    <n v="3585.33"/>
    <x v="0"/>
    <n v="71.706599999999995"/>
    <x v="1330"/>
    <n v="2151.1979999999999"/>
    <n v="2151.1979999999999"/>
    <x v="1330"/>
    <n v="0.38775510204081637"/>
  </r>
  <r>
    <n v="101331"/>
    <d v="2024-09-06T00:00:00"/>
    <x v="9"/>
    <x v="0"/>
    <s v="C7412"/>
    <x v="1"/>
    <x v="8"/>
    <n v="4"/>
    <n v="4580.07"/>
    <s v="Chennai"/>
    <x v="8"/>
    <n v="18320.28"/>
    <x v="3"/>
    <n v="1465.6224"/>
    <x v="1331"/>
    <n v="2748.0419999999999"/>
    <n v="10992.168"/>
    <x v="1331"/>
    <n v="0.34782608695652173"/>
  </r>
  <r>
    <n v="101332"/>
    <d v="2024-09-23T00:00:00"/>
    <x v="9"/>
    <x v="0"/>
    <s v="C7396"/>
    <x v="2"/>
    <x v="16"/>
    <n v="3"/>
    <n v="7814.4"/>
    <s v="Indore"/>
    <x v="1"/>
    <n v="23443.199999999997"/>
    <x v="2"/>
    <n v="1406.5919999999999"/>
    <x v="1332"/>
    <n v="4688.6399999999994"/>
    <n v="14065.919999999998"/>
    <x v="1332"/>
    <n v="0.36170212765957444"/>
  </r>
  <r>
    <n v="101333"/>
    <d v="2023-06-27T00:00:00"/>
    <x v="2"/>
    <x v="1"/>
    <s v="C3069"/>
    <x v="1"/>
    <x v="5"/>
    <n v="1"/>
    <n v="2022.42"/>
    <s v="Jaipur"/>
    <x v="6"/>
    <n v="2022.42"/>
    <x v="0"/>
    <n v="40.448399999999999"/>
    <x v="1333"/>
    <n v="1213.452"/>
    <n v="1213.452"/>
    <x v="1333"/>
    <n v="0.38775510204081637"/>
  </r>
  <r>
    <n v="101334"/>
    <d v="2023-05-02T00:00:00"/>
    <x v="8"/>
    <x v="1"/>
    <s v="C3605"/>
    <x v="2"/>
    <x v="2"/>
    <n v="3"/>
    <n v="8835.76"/>
    <s v="Hyderabad"/>
    <x v="10"/>
    <n v="26507.279999999999"/>
    <x v="2"/>
    <n v="1590.4367999999999"/>
    <x v="1334"/>
    <n v="5301.4560000000001"/>
    <n v="15904.368"/>
    <x v="1334"/>
    <n v="0.36170212765957444"/>
  </r>
  <r>
    <n v="101335"/>
    <d v="2023-07-28T00:00:00"/>
    <x v="7"/>
    <x v="1"/>
    <s v="C1455"/>
    <x v="0"/>
    <x v="15"/>
    <n v="1"/>
    <n v="45826.87"/>
    <s v="Lucknow"/>
    <x v="3"/>
    <n v="45826.87"/>
    <x v="0"/>
    <n v="916.53740000000005"/>
    <x v="1335"/>
    <n v="27496.121999999999"/>
    <n v="27496.121999999999"/>
    <x v="1335"/>
    <n v="0.38775510204081637"/>
  </r>
  <r>
    <n v="101336"/>
    <d v="2024-12-25T00:00:00"/>
    <x v="11"/>
    <x v="0"/>
    <s v="C8433"/>
    <x v="1"/>
    <x v="1"/>
    <n v="1"/>
    <n v="342.9"/>
    <s v="Surat"/>
    <x v="4"/>
    <n v="342.9"/>
    <x v="0"/>
    <n v="6.8579999999999997"/>
    <x v="1336"/>
    <n v="205.73999999999998"/>
    <n v="205.73999999999998"/>
    <x v="1336"/>
    <n v="0.38775510204081631"/>
  </r>
  <r>
    <n v="101337"/>
    <d v="2024-10-08T00:00:00"/>
    <x v="0"/>
    <x v="0"/>
    <s v="C9772"/>
    <x v="3"/>
    <x v="14"/>
    <n v="1"/>
    <n v="3381.47"/>
    <s v="Kochi"/>
    <x v="5"/>
    <n v="3381.47"/>
    <x v="0"/>
    <n v="67.629400000000004"/>
    <x v="1337"/>
    <n v="2028.8819999999998"/>
    <n v="2028.8819999999998"/>
    <x v="1337"/>
    <n v="0.38775510204081637"/>
  </r>
  <r>
    <n v="101338"/>
    <d v="2023-09-09T00:00:00"/>
    <x v="9"/>
    <x v="1"/>
    <s v="C3355"/>
    <x v="2"/>
    <x v="2"/>
    <n v="2"/>
    <n v="9315.65"/>
    <s v="Surat"/>
    <x v="4"/>
    <n v="18631.3"/>
    <x v="1"/>
    <n v="745.25199999999995"/>
    <x v="1338"/>
    <n v="5589.3899999999994"/>
    <n v="11178.779999999999"/>
    <x v="1338"/>
    <n v="0.375"/>
  </r>
  <r>
    <n v="101339"/>
    <d v="2023-01-24T00:00:00"/>
    <x v="3"/>
    <x v="1"/>
    <s v="C3010"/>
    <x v="2"/>
    <x v="22"/>
    <n v="3"/>
    <n v="2177"/>
    <s v="Delhi"/>
    <x v="0"/>
    <n v="6531"/>
    <x v="2"/>
    <n v="391.86"/>
    <x v="1339"/>
    <n v="1306.2"/>
    <n v="3918.6000000000004"/>
    <x v="1339"/>
    <n v="0.36170212765957444"/>
  </r>
  <r>
    <n v="101340"/>
    <d v="2023-05-26T00:00:00"/>
    <x v="8"/>
    <x v="1"/>
    <s v="C4407"/>
    <x v="0"/>
    <x v="4"/>
    <n v="1"/>
    <n v="33885.67"/>
    <s v="Pune"/>
    <x v="2"/>
    <n v="33885.67"/>
    <x v="0"/>
    <n v="677.71339999999998"/>
    <x v="1340"/>
    <n v="20331.401999999998"/>
    <n v="20331.401999999998"/>
    <x v="1340"/>
    <n v="0.38775510204081631"/>
  </r>
  <r>
    <n v="101341"/>
    <d v="2023-04-14T00:00:00"/>
    <x v="6"/>
    <x v="1"/>
    <s v="C4445"/>
    <x v="1"/>
    <x v="1"/>
    <n v="1"/>
    <n v="2629.83"/>
    <s v="Surat"/>
    <x v="4"/>
    <n v="2629.83"/>
    <x v="0"/>
    <n v="52.596600000000002"/>
    <x v="1341"/>
    <n v="1577.8979999999999"/>
    <n v="1577.8979999999999"/>
    <x v="1341"/>
    <n v="0.38775510204081637"/>
  </r>
  <r>
    <n v="101342"/>
    <d v="2024-03-05T00:00:00"/>
    <x v="4"/>
    <x v="0"/>
    <s v="C5894"/>
    <x v="1"/>
    <x v="5"/>
    <n v="2"/>
    <n v="2122.9499999999998"/>
    <s v="Mumbai"/>
    <x v="2"/>
    <n v="4245.8999999999996"/>
    <x v="1"/>
    <n v="169.83599999999998"/>
    <x v="1342"/>
    <n v="1273.7699999999998"/>
    <n v="2547.5399999999995"/>
    <x v="1342"/>
    <n v="0.37500000000000011"/>
  </r>
  <r>
    <n v="101343"/>
    <d v="2023-07-02T00:00:00"/>
    <x v="7"/>
    <x v="1"/>
    <s v="C6681"/>
    <x v="2"/>
    <x v="22"/>
    <n v="3"/>
    <n v="1926.59"/>
    <s v="Ahmedabad"/>
    <x v="4"/>
    <n v="5779.7699999999995"/>
    <x v="2"/>
    <n v="346.78619999999995"/>
    <x v="1343"/>
    <n v="1155.954"/>
    <n v="3467.8620000000001"/>
    <x v="1343"/>
    <n v="0.36170212765957444"/>
  </r>
  <r>
    <n v="101344"/>
    <d v="2024-09-20T00:00:00"/>
    <x v="9"/>
    <x v="0"/>
    <s v="C4159"/>
    <x v="2"/>
    <x v="16"/>
    <n v="1"/>
    <n v="12635.51"/>
    <s v="Lucknow"/>
    <x v="3"/>
    <n v="12635.51"/>
    <x v="0"/>
    <n v="252.71020000000001"/>
    <x v="1344"/>
    <n v="7581.3059999999996"/>
    <n v="7581.3059999999996"/>
    <x v="1344"/>
    <n v="0.38775510204081637"/>
  </r>
  <r>
    <n v="101345"/>
    <d v="2023-01-31T00:00:00"/>
    <x v="3"/>
    <x v="1"/>
    <s v="C2880"/>
    <x v="1"/>
    <x v="9"/>
    <n v="1"/>
    <n v="1032.6500000000001"/>
    <s v="Nagpur"/>
    <x v="2"/>
    <n v="1032.6500000000001"/>
    <x v="0"/>
    <n v="20.653000000000002"/>
    <x v="1345"/>
    <n v="619.59"/>
    <n v="619.59"/>
    <x v="1345"/>
    <n v="0.38775510204081631"/>
  </r>
  <r>
    <n v="101346"/>
    <d v="2023-08-11T00:00:00"/>
    <x v="1"/>
    <x v="1"/>
    <s v="C5384"/>
    <x v="0"/>
    <x v="4"/>
    <n v="1"/>
    <n v="58126.38"/>
    <s v="Kolkata"/>
    <x v="9"/>
    <n v="58126.38"/>
    <x v="0"/>
    <n v="1162.5275999999999"/>
    <x v="1346"/>
    <n v="34875.827999999994"/>
    <n v="34875.827999999994"/>
    <x v="1346"/>
    <n v="0.38775510204081637"/>
  </r>
  <r>
    <n v="101347"/>
    <d v="2024-05-08T00:00:00"/>
    <x v="8"/>
    <x v="0"/>
    <s v="C9123"/>
    <x v="0"/>
    <x v="15"/>
    <n v="1"/>
    <n v="36853.980000000003"/>
    <s v="Pune"/>
    <x v="2"/>
    <n v="36853.980000000003"/>
    <x v="0"/>
    <n v="737.07960000000003"/>
    <x v="1347"/>
    <n v="22112.388000000003"/>
    <n v="22112.388000000003"/>
    <x v="1347"/>
    <n v="0.38775510204081637"/>
  </r>
  <r>
    <n v="101348"/>
    <d v="2024-06-08T00:00:00"/>
    <x v="2"/>
    <x v="0"/>
    <s v="C5605"/>
    <x v="4"/>
    <x v="20"/>
    <n v="1"/>
    <n v="3540.78"/>
    <s v="Pune"/>
    <x v="2"/>
    <n v="3540.78"/>
    <x v="0"/>
    <n v="70.815600000000003"/>
    <x v="1348"/>
    <n v="2124.4679999999998"/>
    <n v="2124.4679999999998"/>
    <x v="1348"/>
    <n v="0.38775510204081642"/>
  </r>
  <r>
    <n v="101349"/>
    <d v="2023-04-16T00:00:00"/>
    <x v="6"/>
    <x v="1"/>
    <s v="C8992"/>
    <x v="2"/>
    <x v="22"/>
    <n v="1"/>
    <n v="13602.03"/>
    <s v="Pune"/>
    <x v="2"/>
    <n v="13602.03"/>
    <x v="0"/>
    <n v="272.04060000000004"/>
    <x v="1349"/>
    <n v="8161.2179999999998"/>
    <n v="8161.2179999999998"/>
    <x v="1349"/>
    <n v="0.38775510204081637"/>
  </r>
  <r>
    <n v="101350"/>
    <d v="2024-04-01T00:00:00"/>
    <x v="6"/>
    <x v="0"/>
    <s v="C8033"/>
    <x v="1"/>
    <x v="5"/>
    <n v="3"/>
    <n v="3291.62"/>
    <s v="Chennai"/>
    <x v="8"/>
    <n v="9874.86"/>
    <x v="2"/>
    <n v="592.49160000000006"/>
    <x v="1350"/>
    <n v="1974.9719999999998"/>
    <n v="5924.9159999999993"/>
    <x v="1350"/>
    <n v="0.36170212765957466"/>
  </r>
  <r>
    <n v="101351"/>
    <d v="2024-08-03T00:00:00"/>
    <x v="1"/>
    <x v="0"/>
    <s v="C5146"/>
    <x v="1"/>
    <x v="1"/>
    <n v="1"/>
    <n v="5082.4399999999996"/>
    <s v="Lucknow"/>
    <x v="3"/>
    <n v="5082.4399999999996"/>
    <x v="0"/>
    <n v="101.64879999999999"/>
    <x v="1351"/>
    <n v="3049.4639999999995"/>
    <n v="3049.4639999999995"/>
    <x v="1351"/>
    <n v="0.38775510204081637"/>
  </r>
  <r>
    <n v="101352"/>
    <d v="2024-02-24T00:00:00"/>
    <x v="10"/>
    <x v="0"/>
    <s v="C6286"/>
    <x v="0"/>
    <x v="17"/>
    <n v="1"/>
    <n v="3209.9"/>
    <s v="Pune"/>
    <x v="2"/>
    <n v="3209.9"/>
    <x v="0"/>
    <n v="64.198000000000008"/>
    <x v="1352"/>
    <n v="1925.94"/>
    <n v="1925.94"/>
    <x v="1352"/>
    <n v="0.38775510204081637"/>
  </r>
  <r>
    <n v="101353"/>
    <d v="2023-07-10T00:00:00"/>
    <x v="7"/>
    <x v="1"/>
    <s v="C6151"/>
    <x v="1"/>
    <x v="1"/>
    <n v="1"/>
    <n v="1771.81"/>
    <s v="Delhi"/>
    <x v="0"/>
    <n v="1771.81"/>
    <x v="0"/>
    <n v="35.436199999999999"/>
    <x v="1353"/>
    <n v="1063.086"/>
    <n v="1063.086"/>
    <x v="1353"/>
    <n v="0.38775510204081626"/>
  </r>
  <r>
    <n v="101354"/>
    <d v="2023-01-10T00:00:00"/>
    <x v="3"/>
    <x v="1"/>
    <s v="C6268"/>
    <x v="1"/>
    <x v="1"/>
    <n v="2"/>
    <n v="1249.9100000000001"/>
    <s v="Nagpur"/>
    <x v="2"/>
    <n v="2499.8200000000002"/>
    <x v="1"/>
    <n v="99.992800000000003"/>
    <x v="1354"/>
    <n v="749.94600000000003"/>
    <n v="1499.8920000000001"/>
    <x v="1354"/>
    <n v="0.375"/>
  </r>
  <r>
    <n v="101355"/>
    <d v="2023-08-27T00:00:00"/>
    <x v="1"/>
    <x v="1"/>
    <s v="C5555"/>
    <x v="2"/>
    <x v="2"/>
    <n v="1"/>
    <n v="3128.26"/>
    <s v="Indore"/>
    <x v="1"/>
    <n v="3128.26"/>
    <x v="0"/>
    <n v="62.565200000000004"/>
    <x v="1355"/>
    <n v="1876.9560000000001"/>
    <n v="1876.9560000000001"/>
    <x v="1355"/>
    <n v="0.38775510204081631"/>
  </r>
  <r>
    <n v="101356"/>
    <d v="2024-09-14T00:00:00"/>
    <x v="9"/>
    <x v="0"/>
    <s v="C8130"/>
    <x v="4"/>
    <x v="12"/>
    <n v="1"/>
    <n v="10334.59"/>
    <s v="Hyderabad"/>
    <x v="10"/>
    <n v="10334.59"/>
    <x v="0"/>
    <n v="206.6918"/>
    <x v="1356"/>
    <n v="6200.7539999999999"/>
    <n v="6200.7539999999999"/>
    <x v="1356"/>
    <n v="0.38775510204081631"/>
  </r>
  <r>
    <n v="101357"/>
    <d v="2023-11-24T00:00:00"/>
    <x v="5"/>
    <x v="1"/>
    <s v="C7901"/>
    <x v="0"/>
    <x v="15"/>
    <n v="3"/>
    <n v="40902.03"/>
    <s v="Delhi"/>
    <x v="0"/>
    <n v="122706.09"/>
    <x v="2"/>
    <n v="7362.3653999999997"/>
    <x v="1357"/>
    <n v="24541.217999999997"/>
    <n v="73623.653999999995"/>
    <x v="1357"/>
    <n v="0.36170212765957455"/>
  </r>
  <r>
    <n v="101358"/>
    <d v="2023-05-08T00:00:00"/>
    <x v="8"/>
    <x v="1"/>
    <s v="C5670"/>
    <x v="1"/>
    <x v="9"/>
    <n v="1"/>
    <n v="2083.41"/>
    <s v="Mumbai"/>
    <x v="2"/>
    <n v="2083.41"/>
    <x v="0"/>
    <n v="41.668199999999999"/>
    <x v="1358"/>
    <n v="1250.0459999999998"/>
    <n v="1250.0459999999998"/>
    <x v="1358"/>
    <n v="0.38775510204081637"/>
  </r>
  <r>
    <n v="101359"/>
    <d v="2024-10-21T00:00:00"/>
    <x v="0"/>
    <x v="0"/>
    <s v="C7599"/>
    <x v="3"/>
    <x v="11"/>
    <n v="5"/>
    <n v="3418.01"/>
    <s v="Mumbai"/>
    <x v="2"/>
    <n v="17090.050000000003"/>
    <x v="3"/>
    <n v="1367.2040000000002"/>
    <x v="1359"/>
    <n v="2050.806"/>
    <n v="10254.030000000001"/>
    <x v="1359"/>
    <n v="0.34782608695652184"/>
  </r>
  <r>
    <n v="101360"/>
    <d v="2024-06-30T00:00:00"/>
    <x v="2"/>
    <x v="0"/>
    <s v="C7800"/>
    <x v="4"/>
    <x v="12"/>
    <n v="1"/>
    <n v="533.34"/>
    <s v="Indore"/>
    <x v="1"/>
    <n v="533.34"/>
    <x v="0"/>
    <n v="10.6668"/>
    <x v="1360"/>
    <n v="320.00400000000002"/>
    <n v="320.00400000000002"/>
    <x v="1360"/>
    <n v="0.38775510204081637"/>
  </r>
  <r>
    <n v="101361"/>
    <d v="2023-11-05T00:00:00"/>
    <x v="5"/>
    <x v="1"/>
    <s v="C1771"/>
    <x v="0"/>
    <x v="0"/>
    <n v="1"/>
    <n v="37396.410000000003"/>
    <s v="Pune"/>
    <x v="2"/>
    <n v="37396.410000000003"/>
    <x v="0"/>
    <n v="747.92820000000006"/>
    <x v="1361"/>
    <n v="22437.846000000001"/>
    <n v="22437.846000000001"/>
    <x v="1361"/>
    <n v="0.38775510204081631"/>
  </r>
  <r>
    <n v="101362"/>
    <d v="2023-11-02T00:00:00"/>
    <x v="5"/>
    <x v="1"/>
    <s v="C7126"/>
    <x v="2"/>
    <x v="2"/>
    <n v="1"/>
    <n v="10920.45"/>
    <s v="Lucknow"/>
    <x v="3"/>
    <n v="10920.45"/>
    <x v="0"/>
    <n v="218.40900000000002"/>
    <x v="1362"/>
    <n v="6552.27"/>
    <n v="6552.27"/>
    <x v="1362"/>
    <n v="0.38775510204081637"/>
  </r>
  <r>
    <n v="101363"/>
    <d v="2023-04-16T00:00:00"/>
    <x v="6"/>
    <x v="1"/>
    <s v="C8138"/>
    <x v="0"/>
    <x v="15"/>
    <n v="3"/>
    <n v="12632.48"/>
    <s v="Chennai"/>
    <x v="8"/>
    <n v="37897.440000000002"/>
    <x v="2"/>
    <n v="2273.8463999999999"/>
    <x v="1363"/>
    <n v="7579.4879999999994"/>
    <n v="22738.464"/>
    <x v="1363"/>
    <n v="0.36170212765957449"/>
  </r>
  <r>
    <n v="101364"/>
    <d v="2023-06-24T00:00:00"/>
    <x v="2"/>
    <x v="1"/>
    <s v="C1860"/>
    <x v="0"/>
    <x v="0"/>
    <n v="3"/>
    <n v="32631.15"/>
    <s v="Kolkata"/>
    <x v="9"/>
    <n v="97893.450000000012"/>
    <x v="2"/>
    <n v="5873.6070000000009"/>
    <x v="1364"/>
    <n v="19578.689999999999"/>
    <n v="58736.069999999992"/>
    <x v="1364"/>
    <n v="0.3617021276595746"/>
  </r>
  <r>
    <n v="101365"/>
    <d v="2023-02-14T00:00:00"/>
    <x v="10"/>
    <x v="1"/>
    <s v="C7218"/>
    <x v="0"/>
    <x v="0"/>
    <n v="1"/>
    <n v="24872.83"/>
    <s v="Kolkata"/>
    <x v="9"/>
    <n v="24872.83"/>
    <x v="0"/>
    <n v="497.45660000000004"/>
    <x v="1365"/>
    <n v="14923.698"/>
    <n v="14923.698"/>
    <x v="1365"/>
    <n v="0.38775510204081631"/>
  </r>
  <r>
    <n v="101366"/>
    <d v="2024-12-16T00:00:00"/>
    <x v="11"/>
    <x v="0"/>
    <s v="C3424"/>
    <x v="0"/>
    <x v="4"/>
    <n v="1"/>
    <n v="9186.7900000000009"/>
    <s v="Bhopal"/>
    <x v="1"/>
    <n v="9186.7900000000009"/>
    <x v="0"/>
    <n v="183.73580000000001"/>
    <x v="1366"/>
    <n v="5512.0740000000005"/>
    <n v="5512.0740000000005"/>
    <x v="1366"/>
    <n v="0.38775510204081631"/>
  </r>
  <r>
    <n v="101367"/>
    <d v="2024-08-21T00:00:00"/>
    <x v="1"/>
    <x v="0"/>
    <s v="C4940"/>
    <x v="4"/>
    <x v="18"/>
    <n v="2"/>
    <n v="10188.15"/>
    <s v="Lucknow"/>
    <x v="3"/>
    <n v="20376.3"/>
    <x v="1"/>
    <n v="815.05200000000002"/>
    <x v="1367"/>
    <n v="6112.8899999999994"/>
    <n v="12225.779999999999"/>
    <x v="1367"/>
    <n v="0.37500000000000006"/>
  </r>
  <r>
    <n v="101368"/>
    <d v="2024-05-04T00:00:00"/>
    <x v="8"/>
    <x v="0"/>
    <s v="C5322"/>
    <x v="2"/>
    <x v="3"/>
    <n v="1"/>
    <n v="10134.44"/>
    <s v="Bhopal"/>
    <x v="1"/>
    <n v="10134.44"/>
    <x v="0"/>
    <n v="202.68880000000001"/>
    <x v="1368"/>
    <n v="6080.6639999999998"/>
    <n v="6080.6639999999998"/>
    <x v="1368"/>
    <n v="0.38775510204081637"/>
  </r>
  <r>
    <n v="101369"/>
    <d v="2023-10-31T00:00:00"/>
    <x v="0"/>
    <x v="1"/>
    <s v="C4373"/>
    <x v="2"/>
    <x v="3"/>
    <n v="1"/>
    <n v="13758.43"/>
    <s v="Indore"/>
    <x v="1"/>
    <n v="13758.43"/>
    <x v="0"/>
    <n v="275.16860000000003"/>
    <x v="1369"/>
    <n v="8255.0579999999991"/>
    <n v="8255.0579999999991"/>
    <x v="1369"/>
    <n v="0.38775510204081637"/>
  </r>
  <r>
    <n v="101370"/>
    <d v="2023-03-21T00:00:00"/>
    <x v="4"/>
    <x v="1"/>
    <s v="C7308"/>
    <x v="0"/>
    <x v="13"/>
    <n v="1"/>
    <n v="2194.96"/>
    <s v="Chennai"/>
    <x v="8"/>
    <n v="2194.96"/>
    <x v="0"/>
    <n v="43.8992"/>
    <x v="1370"/>
    <n v="1316.9759999999999"/>
    <n v="1316.9759999999999"/>
    <x v="1370"/>
    <n v="0.38775510204081642"/>
  </r>
  <r>
    <n v="101371"/>
    <d v="2024-05-14T00:00:00"/>
    <x v="8"/>
    <x v="0"/>
    <s v="C6134"/>
    <x v="0"/>
    <x v="4"/>
    <n v="3"/>
    <n v="53894.01"/>
    <s v="Bhopal"/>
    <x v="1"/>
    <n v="161682.03"/>
    <x v="2"/>
    <n v="9700.9218000000001"/>
    <x v="1371"/>
    <n v="32336.405999999999"/>
    <n v="97009.217999999993"/>
    <x v="1371"/>
    <n v="0.36170212765957444"/>
  </r>
  <r>
    <n v="101372"/>
    <d v="2023-11-16T00:00:00"/>
    <x v="5"/>
    <x v="1"/>
    <s v="C6957"/>
    <x v="2"/>
    <x v="21"/>
    <n v="3"/>
    <n v="1646.65"/>
    <s v="Pune"/>
    <x v="2"/>
    <n v="4939.9500000000007"/>
    <x v="2"/>
    <n v="296.39700000000005"/>
    <x v="1372"/>
    <n v="987.99"/>
    <n v="2963.9700000000003"/>
    <x v="1372"/>
    <n v="0.36170212765957455"/>
  </r>
  <r>
    <n v="101373"/>
    <d v="2024-04-08T00:00:00"/>
    <x v="6"/>
    <x v="0"/>
    <s v="C7931"/>
    <x v="4"/>
    <x v="7"/>
    <n v="1"/>
    <n v="5382.01"/>
    <s v="Bengaluru"/>
    <x v="7"/>
    <n v="5382.01"/>
    <x v="0"/>
    <n v="107.64020000000001"/>
    <x v="1373"/>
    <n v="3229.2060000000001"/>
    <n v="3229.2060000000001"/>
    <x v="1373"/>
    <n v="0.38775510204081637"/>
  </r>
  <r>
    <n v="101374"/>
    <d v="2024-12-03T00:00:00"/>
    <x v="11"/>
    <x v="0"/>
    <s v="C2805"/>
    <x v="1"/>
    <x v="9"/>
    <n v="2"/>
    <n v="1008.24"/>
    <s v="Chennai"/>
    <x v="8"/>
    <n v="2016.48"/>
    <x v="1"/>
    <n v="80.659199999999998"/>
    <x v="1374"/>
    <n v="604.94399999999996"/>
    <n v="1209.8879999999999"/>
    <x v="1374"/>
    <n v="0.37500000000000006"/>
  </r>
  <r>
    <n v="101375"/>
    <d v="2023-01-17T00:00:00"/>
    <x v="3"/>
    <x v="1"/>
    <s v="C6766"/>
    <x v="4"/>
    <x v="20"/>
    <n v="1"/>
    <n v="7367.37"/>
    <s v="Kolkata"/>
    <x v="9"/>
    <n v="7367.37"/>
    <x v="0"/>
    <n v="147.34739999999999"/>
    <x v="1375"/>
    <n v="4420.4219999999996"/>
    <n v="4420.4219999999996"/>
    <x v="1375"/>
    <n v="0.38775510204081642"/>
  </r>
  <r>
    <n v="101376"/>
    <d v="2023-05-02T00:00:00"/>
    <x v="8"/>
    <x v="1"/>
    <s v="C8059"/>
    <x v="4"/>
    <x v="12"/>
    <n v="1"/>
    <n v="3310.73"/>
    <s v="Jaipur"/>
    <x v="6"/>
    <n v="3310.73"/>
    <x v="0"/>
    <n v="66.214600000000004"/>
    <x v="1376"/>
    <n v="1986.4379999999999"/>
    <n v="1986.4379999999999"/>
    <x v="1376"/>
    <n v="0.38775510204081642"/>
  </r>
  <r>
    <n v="101377"/>
    <d v="2023-12-08T00:00:00"/>
    <x v="11"/>
    <x v="1"/>
    <s v="C7923"/>
    <x v="0"/>
    <x v="0"/>
    <n v="1"/>
    <n v="4694.2299999999996"/>
    <s v="Chennai"/>
    <x v="8"/>
    <n v="4694.2299999999996"/>
    <x v="0"/>
    <n v="93.884599999999992"/>
    <x v="1377"/>
    <n v="2816.5379999999996"/>
    <n v="2816.5379999999996"/>
    <x v="1377"/>
    <n v="0.38775510204081631"/>
  </r>
  <r>
    <n v="101378"/>
    <d v="2023-10-29T00:00:00"/>
    <x v="0"/>
    <x v="1"/>
    <s v="C8103"/>
    <x v="0"/>
    <x v="4"/>
    <n v="1"/>
    <n v="37702.71"/>
    <s v="Delhi"/>
    <x v="0"/>
    <n v="37702.71"/>
    <x v="0"/>
    <n v="754.05420000000004"/>
    <x v="1378"/>
    <n v="22621.626"/>
    <n v="22621.626"/>
    <x v="1378"/>
    <n v="0.38775510204081631"/>
  </r>
  <r>
    <n v="101379"/>
    <d v="2024-11-28T00:00:00"/>
    <x v="5"/>
    <x v="0"/>
    <s v="C1584"/>
    <x v="0"/>
    <x v="4"/>
    <n v="4"/>
    <n v="14323.72"/>
    <s v="Lucknow"/>
    <x v="3"/>
    <n v="57294.879999999997"/>
    <x v="3"/>
    <n v="4583.5904"/>
    <x v="1379"/>
    <n v="8594.232"/>
    <n v="34376.928"/>
    <x v="1379"/>
    <n v="0.34782608695652167"/>
  </r>
  <r>
    <n v="101380"/>
    <d v="2023-09-30T00:00:00"/>
    <x v="9"/>
    <x v="1"/>
    <s v="C7628"/>
    <x v="0"/>
    <x v="17"/>
    <n v="1"/>
    <n v="17626.439999999999"/>
    <s v="Pune"/>
    <x v="2"/>
    <n v="17626.439999999999"/>
    <x v="0"/>
    <n v="352.52879999999999"/>
    <x v="1380"/>
    <n v="10575.864"/>
    <n v="10575.864"/>
    <x v="1380"/>
    <n v="0.38775510204081631"/>
  </r>
  <r>
    <n v="101381"/>
    <d v="2024-02-07T00:00:00"/>
    <x v="10"/>
    <x v="0"/>
    <s v="C5718"/>
    <x v="0"/>
    <x v="0"/>
    <n v="1"/>
    <n v="12040.27"/>
    <s v="Indore"/>
    <x v="1"/>
    <n v="12040.27"/>
    <x v="0"/>
    <n v="240.80540000000002"/>
    <x v="1381"/>
    <n v="7224.1620000000003"/>
    <n v="7224.1620000000003"/>
    <x v="1381"/>
    <n v="0.38775510204081637"/>
  </r>
  <r>
    <n v="101382"/>
    <d v="2024-09-02T00:00:00"/>
    <x v="9"/>
    <x v="0"/>
    <s v="C8811"/>
    <x v="0"/>
    <x v="15"/>
    <n v="1"/>
    <n v="38135.35"/>
    <s v="Indore"/>
    <x v="1"/>
    <n v="38135.35"/>
    <x v="0"/>
    <n v="762.70699999999999"/>
    <x v="1382"/>
    <n v="22881.21"/>
    <n v="22881.21"/>
    <x v="1382"/>
    <n v="0.38775510204081631"/>
  </r>
  <r>
    <n v="101383"/>
    <d v="2023-11-09T00:00:00"/>
    <x v="5"/>
    <x v="1"/>
    <s v="C6442"/>
    <x v="4"/>
    <x v="20"/>
    <n v="1"/>
    <n v="9284.51"/>
    <s v="Nagpur"/>
    <x v="2"/>
    <n v="9284.51"/>
    <x v="0"/>
    <n v="185.6902"/>
    <x v="1383"/>
    <n v="5570.7060000000001"/>
    <n v="5570.7060000000001"/>
    <x v="1383"/>
    <n v="0.38775510204081637"/>
  </r>
  <r>
    <n v="101384"/>
    <d v="2024-04-11T00:00:00"/>
    <x v="6"/>
    <x v="0"/>
    <s v="C5322"/>
    <x v="0"/>
    <x v="15"/>
    <n v="2"/>
    <n v="26383.31"/>
    <s v="Nagpur"/>
    <x v="2"/>
    <n v="52766.62"/>
    <x v="1"/>
    <n v="2110.6648"/>
    <x v="1384"/>
    <n v="15829.986000000001"/>
    <n v="31659.972000000002"/>
    <x v="1384"/>
    <n v="0.375"/>
  </r>
  <r>
    <n v="101385"/>
    <d v="2023-03-20T00:00:00"/>
    <x v="4"/>
    <x v="1"/>
    <s v="C9000"/>
    <x v="0"/>
    <x v="15"/>
    <n v="1"/>
    <n v="69607.87"/>
    <s v="Kochi"/>
    <x v="5"/>
    <n v="69607.87"/>
    <x v="0"/>
    <n v="1392.1573999999998"/>
    <x v="1385"/>
    <n v="41764.721999999994"/>
    <n v="41764.721999999994"/>
    <x v="1385"/>
    <n v="0.38775510204081642"/>
  </r>
  <r>
    <n v="101386"/>
    <d v="2023-09-11T00:00:00"/>
    <x v="9"/>
    <x v="1"/>
    <s v="C4740"/>
    <x v="1"/>
    <x v="1"/>
    <n v="3"/>
    <n v="3351.76"/>
    <s v="Jaipur"/>
    <x v="6"/>
    <n v="10055.280000000001"/>
    <x v="2"/>
    <n v="603.31680000000006"/>
    <x v="1386"/>
    <n v="2011.056"/>
    <n v="6033.1679999999997"/>
    <x v="1386"/>
    <n v="0.36170212765957449"/>
  </r>
  <r>
    <n v="101387"/>
    <d v="2024-05-30T00:00:00"/>
    <x v="8"/>
    <x v="0"/>
    <s v="C6499"/>
    <x v="0"/>
    <x v="4"/>
    <n v="2"/>
    <n v="9110.68"/>
    <s v="Ahmedabad"/>
    <x v="4"/>
    <n v="18221.36"/>
    <x v="1"/>
    <n v="728.85440000000006"/>
    <x v="1387"/>
    <n v="5466.4080000000004"/>
    <n v="10932.816000000001"/>
    <x v="1387"/>
    <n v="0.375"/>
  </r>
  <r>
    <n v="101388"/>
    <d v="2024-05-17T00:00:00"/>
    <x v="8"/>
    <x v="0"/>
    <s v="C1222"/>
    <x v="3"/>
    <x v="11"/>
    <n v="1"/>
    <n v="1915.04"/>
    <s v="Kochi"/>
    <x v="5"/>
    <n v="1915.04"/>
    <x v="0"/>
    <n v="38.300800000000002"/>
    <x v="1388"/>
    <n v="1149.0239999999999"/>
    <n v="1149.0239999999999"/>
    <x v="1388"/>
    <n v="0.38775510204081637"/>
  </r>
  <r>
    <n v="101389"/>
    <d v="2023-12-28T00:00:00"/>
    <x v="11"/>
    <x v="1"/>
    <s v="C8935"/>
    <x v="1"/>
    <x v="5"/>
    <n v="3"/>
    <n v="4336.16"/>
    <s v="Delhi"/>
    <x v="0"/>
    <n v="13008.48"/>
    <x v="2"/>
    <n v="780.50879999999995"/>
    <x v="1389"/>
    <n v="2601.6959999999999"/>
    <n v="7805.0879999999997"/>
    <x v="1389"/>
    <n v="0.36170212765957449"/>
  </r>
  <r>
    <n v="101390"/>
    <d v="2023-10-04T00:00:00"/>
    <x v="0"/>
    <x v="1"/>
    <s v="C3320"/>
    <x v="2"/>
    <x v="16"/>
    <n v="1"/>
    <n v="5799.4"/>
    <s v="Hyderabad"/>
    <x v="10"/>
    <n v="5799.4"/>
    <x v="0"/>
    <n v="115.988"/>
    <x v="1390"/>
    <n v="3479.64"/>
    <n v="3479.64"/>
    <x v="1390"/>
    <n v="0.38775510204081626"/>
  </r>
  <r>
    <n v="101391"/>
    <d v="2024-05-24T00:00:00"/>
    <x v="8"/>
    <x v="0"/>
    <s v="C2462"/>
    <x v="0"/>
    <x v="17"/>
    <n v="2"/>
    <n v="65295.39"/>
    <s v="Chennai"/>
    <x v="8"/>
    <n v="130590.78"/>
    <x v="1"/>
    <n v="5223.6311999999998"/>
    <x v="1391"/>
    <n v="39177.233999999997"/>
    <n v="78354.467999999993"/>
    <x v="1391"/>
    <n v="0.37500000000000006"/>
  </r>
  <r>
    <n v="101392"/>
    <d v="2024-01-22T00:00:00"/>
    <x v="3"/>
    <x v="0"/>
    <s v="C8360"/>
    <x v="2"/>
    <x v="3"/>
    <n v="3"/>
    <n v="11508.26"/>
    <s v="Nagpur"/>
    <x v="2"/>
    <n v="34524.78"/>
    <x v="2"/>
    <n v="2071.4867999999997"/>
    <x v="1392"/>
    <n v="6904.9560000000001"/>
    <n v="20714.868000000002"/>
    <x v="1392"/>
    <n v="0.36170212765957438"/>
  </r>
  <r>
    <n v="101393"/>
    <d v="2024-06-23T00:00:00"/>
    <x v="2"/>
    <x v="0"/>
    <s v="C5526"/>
    <x v="0"/>
    <x v="0"/>
    <n v="3"/>
    <n v="27583.49"/>
    <s v="Kolkata"/>
    <x v="9"/>
    <n v="82750.47"/>
    <x v="2"/>
    <n v="4965.0281999999997"/>
    <x v="1393"/>
    <n v="16550.094000000001"/>
    <n v="49650.282000000007"/>
    <x v="1393"/>
    <n v="0.36170212765957438"/>
  </r>
  <r>
    <n v="101394"/>
    <d v="2023-07-15T00:00:00"/>
    <x v="7"/>
    <x v="1"/>
    <s v="C8455"/>
    <x v="0"/>
    <x v="17"/>
    <n v="2"/>
    <n v="52007.8"/>
    <s v="Lucknow"/>
    <x v="3"/>
    <n v="104015.6"/>
    <x v="1"/>
    <n v="4160.6240000000007"/>
    <x v="1394"/>
    <n v="31204.68"/>
    <n v="62409.36"/>
    <x v="1394"/>
    <n v="0.37500000000000006"/>
  </r>
  <r>
    <n v="101395"/>
    <d v="2023-12-22T00:00:00"/>
    <x v="11"/>
    <x v="1"/>
    <s v="C3461"/>
    <x v="0"/>
    <x v="15"/>
    <n v="1"/>
    <n v="47968.92"/>
    <s v="Jaipur"/>
    <x v="6"/>
    <n v="47968.92"/>
    <x v="0"/>
    <n v="959.37839999999994"/>
    <x v="1395"/>
    <n v="28781.351999999999"/>
    <n v="28781.351999999999"/>
    <x v="1395"/>
    <n v="0.38775510204081631"/>
  </r>
  <r>
    <n v="101396"/>
    <d v="2023-10-24T00:00:00"/>
    <x v="0"/>
    <x v="1"/>
    <s v="C1255"/>
    <x v="2"/>
    <x v="21"/>
    <n v="1"/>
    <n v="4944.41"/>
    <s v="Ahmedabad"/>
    <x v="4"/>
    <n v="4944.41"/>
    <x v="0"/>
    <n v="98.888199999999998"/>
    <x v="1396"/>
    <n v="2966.6459999999997"/>
    <n v="2966.6459999999997"/>
    <x v="1396"/>
    <n v="0.38775510204081631"/>
  </r>
  <r>
    <n v="101397"/>
    <d v="2023-02-11T00:00:00"/>
    <x v="10"/>
    <x v="1"/>
    <s v="C6771"/>
    <x v="0"/>
    <x v="17"/>
    <n v="1"/>
    <n v="29763.51"/>
    <s v="Surat"/>
    <x v="4"/>
    <n v="29763.51"/>
    <x v="0"/>
    <n v="595.27019999999993"/>
    <x v="1397"/>
    <n v="17858.106"/>
    <n v="17858.106"/>
    <x v="1397"/>
    <n v="0.38775510204081631"/>
  </r>
  <r>
    <n v="101398"/>
    <d v="2023-01-01T00:00:00"/>
    <x v="3"/>
    <x v="1"/>
    <s v="C3540"/>
    <x v="0"/>
    <x v="4"/>
    <n v="1"/>
    <n v="23155.08"/>
    <s v="Delhi"/>
    <x v="0"/>
    <n v="23155.08"/>
    <x v="0"/>
    <n v="463.10160000000002"/>
    <x v="1398"/>
    <n v="13893.048000000001"/>
    <n v="13893.048000000001"/>
    <x v="1398"/>
    <n v="0.38775510204081631"/>
  </r>
  <r>
    <n v="101399"/>
    <d v="2024-12-31T00:00:00"/>
    <x v="11"/>
    <x v="0"/>
    <s v="C1526"/>
    <x v="0"/>
    <x v="4"/>
    <n v="1"/>
    <n v="60359.040000000001"/>
    <s v="Ahmedabad"/>
    <x v="4"/>
    <n v="60359.040000000001"/>
    <x v="0"/>
    <n v="1207.1808000000001"/>
    <x v="1399"/>
    <n v="36215.423999999999"/>
    <n v="36215.423999999999"/>
    <x v="1399"/>
    <n v="0.38775510204081631"/>
  </r>
  <r>
    <n v="101400"/>
    <d v="2023-12-30T00:00:00"/>
    <x v="11"/>
    <x v="1"/>
    <s v="C5280"/>
    <x v="0"/>
    <x v="13"/>
    <n v="1"/>
    <n v="59567.32"/>
    <s v="Nagpur"/>
    <x v="2"/>
    <n v="59567.32"/>
    <x v="0"/>
    <n v="1191.3464000000001"/>
    <x v="1400"/>
    <n v="35740.392"/>
    <n v="35740.392"/>
    <x v="1400"/>
    <n v="0.38775510204081631"/>
  </r>
  <r>
    <n v="101401"/>
    <d v="2023-11-06T00:00:00"/>
    <x v="5"/>
    <x v="1"/>
    <s v="C3280"/>
    <x v="2"/>
    <x v="21"/>
    <n v="1"/>
    <n v="9731.74"/>
    <s v="Surat"/>
    <x v="4"/>
    <n v="9731.74"/>
    <x v="0"/>
    <n v="194.63480000000001"/>
    <x v="1401"/>
    <n v="5839.0439999999999"/>
    <n v="5839.0439999999999"/>
    <x v="1401"/>
    <n v="0.38775510204081631"/>
  </r>
  <r>
    <n v="101402"/>
    <d v="2023-07-24T00:00:00"/>
    <x v="7"/>
    <x v="1"/>
    <s v="C8555"/>
    <x v="0"/>
    <x v="13"/>
    <n v="1"/>
    <n v="19372.45"/>
    <s v="Jaipur"/>
    <x v="6"/>
    <n v="19372.45"/>
    <x v="0"/>
    <n v="387.44900000000001"/>
    <x v="1402"/>
    <n v="11623.47"/>
    <n v="11623.47"/>
    <x v="1402"/>
    <n v="0.38775510204081637"/>
  </r>
  <r>
    <n v="101403"/>
    <d v="2023-07-07T00:00:00"/>
    <x v="7"/>
    <x v="1"/>
    <s v="C9254"/>
    <x v="1"/>
    <x v="23"/>
    <n v="1"/>
    <n v="2885.33"/>
    <s v="Nagpur"/>
    <x v="2"/>
    <n v="2885.33"/>
    <x v="0"/>
    <n v="57.706600000000002"/>
    <x v="1403"/>
    <n v="1731.1979999999999"/>
    <n v="1731.1979999999999"/>
    <x v="1403"/>
    <n v="0.38775510204081637"/>
  </r>
  <r>
    <n v="101404"/>
    <d v="2024-12-02T00:00:00"/>
    <x v="11"/>
    <x v="0"/>
    <s v="C8557"/>
    <x v="2"/>
    <x v="2"/>
    <n v="1"/>
    <n v="8148.14"/>
    <s v="Mumbai"/>
    <x v="2"/>
    <n v="8148.14"/>
    <x v="0"/>
    <n v="162.96280000000002"/>
    <x v="1404"/>
    <n v="4888.884"/>
    <n v="4888.884"/>
    <x v="1404"/>
    <n v="0.38775510204081631"/>
  </r>
  <r>
    <n v="101405"/>
    <d v="2024-07-26T00:00:00"/>
    <x v="7"/>
    <x v="0"/>
    <s v="C4975"/>
    <x v="0"/>
    <x v="13"/>
    <n v="1"/>
    <n v="12488.59"/>
    <s v="Lucknow"/>
    <x v="3"/>
    <n v="12488.59"/>
    <x v="0"/>
    <n v="249.77180000000001"/>
    <x v="1405"/>
    <n v="7493.1539999999995"/>
    <n v="7493.1539999999995"/>
    <x v="1405"/>
    <n v="0.38775510204081637"/>
  </r>
  <r>
    <n v="101406"/>
    <d v="2024-06-08T00:00:00"/>
    <x v="2"/>
    <x v="0"/>
    <s v="C7433"/>
    <x v="1"/>
    <x v="9"/>
    <n v="1"/>
    <n v="2733.12"/>
    <s v="Bengaluru"/>
    <x v="7"/>
    <n v="2733.12"/>
    <x v="0"/>
    <n v="54.662399999999998"/>
    <x v="1406"/>
    <n v="1639.8719999999998"/>
    <n v="1639.8719999999998"/>
    <x v="1406"/>
    <n v="0.38775510204081631"/>
  </r>
  <r>
    <n v="101407"/>
    <d v="2024-02-17T00:00:00"/>
    <x v="10"/>
    <x v="0"/>
    <s v="C1890"/>
    <x v="2"/>
    <x v="2"/>
    <n v="3"/>
    <n v="13003.14"/>
    <s v="Delhi"/>
    <x v="0"/>
    <n v="39009.42"/>
    <x v="2"/>
    <n v="2340.5652"/>
    <x v="1407"/>
    <n v="7801.8839999999991"/>
    <n v="23405.651999999998"/>
    <x v="1407"/>
    <n v="0.36170212765957455"/>
  </r>
  <r>
    <n v="101408"/>
    <d v="2023-02-26T00:00:00"/>
    <x v="10"/>
    <x v="1"/>
    <s v="C8888"/>
    <x v="0"/>
    <x v="15"/>
    <n v="1"/>
    <n v="7658.43"/>
    <s v="Indore"/>
    <x v="1"/>
    <n v="7658.43"/>
    <x v="0"/>
    <n v="153.1686"/>
    <x v="1408"/>
    <n v="4595.058"/>
    <n v="4595.058"/>
    <x v="1408"/>
    <n v="0.38775510204081637"/>
  </r>
  <r>
    <n v="101409"/>
    <d v="2023-12-06T00:00:00"/>
    <x v="11"/>
    <x v="1"/>
    <s v="C1868"/>
    <x v="4"/>
    <x v="12"/>
    <n v="2"/>
    <n v="10946.25"/>
    <s v="Indore"/>
    <x v="1"/>
    <n v="21892.5"/>
    <x v="1"/>
    <n v="875.7"/>
    <x v="1409"/>
    <n v="6567.75"/>
    <n v="13135.5"/>
    <x v="1409"/>
    <n v="0.375"/>
  </r>
  <r>
    <n v="101410"/>
    <d v="2023-07-29T00:00:00"/>
    <x v="7"/>
    <x v="1"/>
    <s v="C3535"/>
    <x v="1"/>
    <x v="9"/>
    <n v="2"/>
    <n v="2362.7800000000002"/>
    <s v="Kolkata"/>
    <x v="9"/>
    <n v="4725.5600000000004"/>
    <x v="1"/>
    <n v="189.02240000000003"/>
    <x v="1410"/>
    <n v="1417.6680000000001"/>
    <n v="2835.3360000000002"/>
    <x v="1410"/>
    <n v="0.375"/>
  </r>
  <r>
    <n v="101411"/>
    <d v="2024-10-05T00:00:00"/>
    <x v="0"/>
    <x v="0"/>
    <s v="C2100"/>
    <x v="1"/>
    <x v="1"/>
    <n v="3"/>
    <n v="2905.93"/>
    <s v="Mumbai"/>
    <x v="2"/>
    <n v="8717.7899999999991"/>
    <x v="2"/>
    <n v="523.06739999999991"/>
    <x v="1411"/>
    <n v="1743.5579999999998"/>
    <n v="5230.6739999999991"/>
    <x v="1411"/>
    <n v="0.36170212765957449"/>
  </r>
  <r>
    <n v="101412"/>
    <d v="2023-06-06T00:00:00"/>
    <x v="2"/>
    <x v="1"/>
    <s v="C1403"/>
    <x v="2"/>
    <x v="16"/>
    <n v="1"/>
    <n v="3465.23"/>
    <s v="Kochi"/>
    <x v="5"/>
    <n v="3465.23"/>
    <x v="0"/>
    <n v="69.304600000000008"/>
    <x v="1412"/>
    <n v="2079.1379999999999"/>
    <n v="2079.1379999999999"/>
    <x v="1412"/>
    <n v="0.38775510204081637"/>
  </r>
  <r>
    <n v="101413"/>
    <d v="2024-06-01T00:00:00"/>
    <x v="2"/>
    <x v="0"/>
    <s v="C4015"/>
    <x v="1"/>
    <x v="1"/>
    <n v="4"/>
    <n v="1630.63"/>
    <s v="Kochi"/>
    <x v="5"/>
    <n v="6522.52"/>
    <x v="3"/>
    <n v="521.80160000000001"/>
    <x v="1413"/>
    <n v="978.37800000000004"/>
    <n v="3913.5120000000002"/>
    <x v="1413"/>
    <n v="0.34782608695652178"/>
  </r>
  <r>
    <n v="101414"/>
    <d v="2023-08-29T00:00:00"/>
    <x v="1"/>
    <x v="1"/>
    <s v="C3018"/>
    <x v="3"/>
    <x v="11"/>
    <n v="1"/>
    <n v="2443.31"/>
    <s v="Pune"/>
    <x v="2"/>
    <n v="2443.31"/>
    <x v="0"/>
    <n v="48.866199999999999"/>
    <x v="1414"/>
    <n v="1465.9859999999999"/>
    <n v="1465.9859999999999"/>
    <x v="1414"/>
    <n v="0.38775510204081637"/>
  </r>
  <r>
    <n v="101415"/>
    <d v="2023-05-30T00:00:00"/>
    <x v="8"/>
    <x v="1"/>
    <s v="C9380"/>
    <x v="2"/>
    <x v="21"/>
    <n v="1"/>
    <n v="10369.82"/>
    <s v="Indore"/>
    <x v="1"/>
    <n v="10369.82"/>
    <x v="0"/>
    <n v="207.3964"/>
    <x v="1415"/>
    <n v="6221.8919999999998"/>
    <n v="6221.8919999999998"/>
    <x v="1415"/>
    <n v="0.38775510204081637"/>
  </r>
  <r>
    <n v="101416"/>
    <d v="2024-12-17T00:00:00"/>
    <x v="11"/>
    <x v="0"/>
    <s v="C9076"/>
    <x v="1"/>
    <x v="23"/>
    <n v="1"/>
    <n v="1397.77"/>
    <s v="Hyderabad"/>
    <x v="10"/>
    <n v="1397.77"/>
    <x v="0"/>
    <n v="27.955400000000001"/>
    <x v="1416"/>
    <n v="838.66199999999992"/>
    <n v="838.66199999999992"/>
    <x v="1416"/>
    <n v="0.38775510204081637"/>
  </r>
  <r>
    <n v="101417"/>
    <d v="2024-11-14T00:00:00"/>
    <x v="5"/>
    <x v="0"/>
    <s v="C7960"/>
    <x v="0"/>
    <x v="13"/>
    <n v="2"/>
    <n v="8631.7999999999993"/>
    <s v="Bengaluru"/>
    <x v="7"/>
    <n v="17263.599999999999"/>
    <x v="1"/>
    <n v="690.54399999999998"/>
    <x v="1417"/>
    <n v="5179.079999999999"/>
    <n v="10358.159999999998"/>
    <x v="1417"/>
    <n v="0.375"/>
  </r>
  <r>
    <n v="101418"/>
    <d v="2023-01-29T00:00:00"/>
    <x v="3"/>
    <x v="1"/>
    <s v="C8282"/>
    <x v="0"/>
    <x v="15"/>
    <n v="1"/>
    <n v="2121.4299999999998"/>
    <s v="Mumbai"/>
    <x v="2"/>
    <n v="2121.4299999999998"/>
    <x v="0"/>
    <n v="42.428599999999996"/>
    <x v="1418"/>
    <n v="1272.8579999999999"/>
    <n v="1272.8579999999999"/>
    <x v="1418"/>
    <n v="0.38775510204081626"/>
  </r>
  <r>
    <n v="101419"/>
    <d v="2023-12-30T00:00:00"/>
    <x v="11"/>
    <x v="1"/>
    <s v="C3593"/>
    <x v="4"/>
    <x v="18"/>
    <n v="3"/>
    <n v="6000.49"/>
    <s v="Hyderabad"/>
    <x v="10"/>
    <n v="18001.47"/>
    <x v="2"/>
    <n v="1080.0882000000001"/>
    <x v="1419"/>
    <n v="3600.2939999999999"/>
    <n v="10800.882"/>
    <x v="1419"/>
    <n v="0.3617021276595746"/>
  </r>
  <r>
    <n v="101420"/>
    <d v="2024-05-27T00:00:00"/>
    <x v="8"/>
    <x v="0"/>
    <s v="C9405"/>
    <x v="4"/>
    <x v="7"/>
    <n v="1"/>
    <n v="13668.47"/>
    <s v="Delhi"/>
    <x v="0"/>
    <n v="13668.47"/>
    <x v="0"/>
    <n v="273.36939999999998"/>
    <x v="1420"/>
    <n v="8201.0819999999985"/>
    <n v="8201.0819999999985"/>
    <x v="1420"/>
    <n v="0.38775510204081642"/>
  </r>
  <r>
    <n v="101421"/>
    <d v="2023-06-28T00:00:00"/>
    <x v="2"/>
    <x v="1"/>
    <s v="C3294"/>
    <x v="2"/>
    <x v="3"/>
    <n v="2"/>
    <n v="8473.01"/>
    <s v="Kolkata"/>
    <x v="9"/>
    <n v="16946.02"/>
    <x v="1"/>
    <n v="677.84080000000006"/>
    <x v="1421"/>
    <n v="5083.8059999999996"/>
    <n v="10167.611999999999"/>
    <x v="1421"/>
    <n v="0.37500000000000006"/>
  </r>
  <r>
    <n v="101422"/>
    <d v="2024-11-05T00:00:00"/>
    <x v="5"/>
    <x v="0"/>
    <s v="C8729"/>
    <x v="1"/>
    <x v="23"/>
    <n v="1"/>
    <n v="4207.1400000000003"/>
    <s v="Lucknow"/>
    <x v="3"/>
    <n v="4207.1400000000003"/>
    <x v="0"/>
    <n v="84.142800000000008"/>
    <x v="1422"/>
    <n v="2524.2840000000001"/>
    <n v="2524.2840000000001"/>
    <x v="1422"/>
    <n v="0.38775510204081642"/>
  </r>
  <r>
    <n v="101423"/>
    <d v="2024-11-05T00:00:00"/>
    <x v="5"/>
    <x v="0"/>
    <s v="C6309"/>
    <x v="0"/>
    <x v="17"/>
    <n v="2"/>
    <n v="33324.080000000002"/>
    <s v="Lucknow"/>
    <x v="3"/>
    <n v="66648.160000000003"/>
    <x v="1"/>
    <n v="2665.9264000000003"/>
    <x v="1423"/>
    <n v="19994.448"/>
    <n v="39988.896000000001"/>
    <x v="1423"/>
    <n v="0.37500000000000006"/>
  </r>
  <r>
    <n v="101424"/>
    <d v="2024-08-17T00:00:00"/>
    <x v="1"/>
    <x v="0"/>
    <s v="C3607"/>
    <x v="1"/>
    <x v="9"/>
    <n v="3"/>
    <n v="449.47"/>
    <s v="Chennai"/>
    <x v="8"/>
    <n v="1348.41"/>
    <x v="2"/>
    <n v="80.904600000000002"/>
    <x v="1424"/>
    <n v="269.68200000000002"/>
    <n v="809.04600000000005"/>
    <x v="1424"/>
    <n v="0.36170212765957444"/>
  </r>
  <r>
    <n v="101425"/>
    <d v="2023-04-09T00:00:00"/>
    <x v="6"/>
    <x v="1"/>
    <s v="C4876"/>
    <x v="2"/>
    <x v="2"/>
    <n v="4"/>
    <n v="7871.65"/>
    <s v="Delhi"/>
    <x v="0"/>
    <n v="31486.6"/>
    <x v="3"/>
    <n v="2518.9279999999999"/>
    <x v="1425"/>
    <n v="4722.99"/>
    <n v="18891.96"/>
    <x v="1425"/>
    <n v="0.34782608695652173"/>
  </r>
  <r>
    <n v="101426"/>
    <d v="2023-06-28T00:00:00"/>
    <x v="2"/>
    <x v="1"/>
    <s v="C5103"/>
    <x v="2"/>
    <x v="2"/>
    <n v="2"/>
    <n v="5627.77"/>
    <s v="Delhi"/>
    <x v="0"/>
    <n v="11255.54"/>
    <x v="1"/>
    <n v="450.22160000000002"/>
    <x v="1426"/>
    <n v="3376.6620000000003"/>
    <n v="6753.3240000000005"/>
    <x v="1426"/>
    <n v="0.37499999999999994"/>
  </r>
  <r>
    <n v="101427"/>
    <d v="2023-02-08T00:00:00"/>
    <x v="10"/>
    <x v="1"/>
    <s v="C1482"/>
    <x v="3"/>
    <x v="6"/>
    <n v="1"/>
    <n v="1620.26"/>
    <s v="Nagpur"/>
    <x v="2"/>
    <n v="1620.26"/>
    <x v="0"/>
    <n v="32.405200000000001"/>
    <x v="1427"/>
    <n v="972.15599999999995"/>
    <n v="972.15599999999995"/>
    <x v="1427"/>
    <n v="0.38775510204081637"/>
  </r>
  <r>
    <n v="101428"/>
    <d v="2023-06-28T00:00:00"/>
    <x v="2"/>
    <x v="1"/>
    <s v="C4272"/>
    <x v="1"/>
    <x v="23"/>
    <n v="1"/>
    <n v="5055.04"/>
    <s v="Chennai"/>
    <x v="8"/>
    <n v="5055.04"/>
    <x v="0"/>
    <n v="101.10080000000001"/>
    <x v="1428"/>
    <n v="3033.0239999999999"/>
    <n v="3033.0239999999999"/>
    <x v="1428"/>
    <n v="0.38775510204081631"/>
  </r>
  <r>
    <n v="101429"/>
    <d v="2023-09-16T00:00:00"/>
    <x v="9"/>
    <x v="1"/>
    <s v="C9659"/>
    <x v="1"/>
    <x v="5"/>
    <n v="1"/>
    <n v="3686.94"/>
    <s v="Bhopal"/>
    <x v="1"/>
    <n v="3686.94"/>
    <x v="0"/>
    <n v="73.738799999999998"/>
    <x v="1429"/>
    <n v="2212.1639999999998"/>
    <n v="2212.1639999999998"/>
    <x v="1429"/>
    <n v="0.38775510204081637"/>
  </r>
  <r>
    <n v="101430"/>
    <d v="2023-07-16T00:00:00"/>
    <x v="7"/>
    <x v="1"/>
    <s v="C3302"/>
    <x v="0"/>
    <x v="15"/>
    <n v="2"/>
    <n v="43096.04"/>
    <s v="Nagpur"/>
    <x v="2"/>
    <n v="86192.08"/>
    <x v="1"/>
    <n v="3447.6831999999999"/>
    <x v="1430"/>
    <n v="25857.624"/>
    <n v="51715.248"/>
    <x v="1430"/>
    <n v="0.375"/>
  </r>
  <r>
    <n v="101431"/>
    <d v="2023-01-06T00:00:00"/>
    <x v="3"/>
    <x v="1"/>
    <s v="C9653"/>
    <x v="1"/>
    <x v="23"/>
    <n v="1"/>
    <n v="4140.76"/>
    <s v="Ahmedabad"/>
    <x v="4"/>
    <n v="4140.76"/>
    <x v="0"/>
    <n v="82.815200000000004"/>
    <x v="1431"/>
    <n v="2484.4560000000001"/>
    <n v="2484.4560000000001"/>
    <x v="1431"/>
    <n v="0.38775510204081631"/>
  </r>
  <r>
    <n v="101432"/>
    <d v="2023-07-14T00:00:00"/>
    <x v="7"/>
    <x v="1"/>
    <s v="C3258"/>
    <x v="3"/>
    <x v="11"/>
    <n v="3"/>
    <n v="1963.96"/>
    <s v="Bhopal"/>
    <x v="1"/>
    <n v="5891.88"/>
    <x v="2"/>
    <n v="353.51279999999997"/>
    <x v="1432"/>
    <n v="1178.376"/>
    <n v="3535.1279999999997"/>
    <x v="1432"/>
    <n v="0.3617021276595746"/>
  </r>
  <r>
    <n v="101433"/>
    <d v="2023-03-10T00:00:00"/>
    <x v="4"/>
    <x v="1"/>
    <s v="C9474"/>
    <x v="1"/>
    <x v="23"/>
    <n v="3"/>
    <n v="2603.13"/>
    <s v="Kolkata"/>
    <x v="9"/>
    <n v="7809.39"/>
    <x v="2"/>
    <n v="468.5634"/>
    <x v="1433"/>
    <n v="1561.8779999999999"/>
    <n v="4685.634"/>
    <x v="1433"/>
    <n v="0.36170212765957449"/>
  </r>
  <r>
    <n v="101434"/>
    <d v="2023-04-14T00:00:00"/>
    <x v="6"/>
    <x v="1"/>
    <s v="C5749"/>
    <x v="0"/>
    <x v="4"/>
    <n v="1"/>
    <n v="33008.370000000003"/>
    <s v="Nagpur"/>
    <x v="2"/>
    <n v="33008.370000000003"/>
    <x v="0"/>
    <n v="660.16740000000004"/>
    <x v="1434"/>
    <n v="19805.022000000001"/>
    <n v="19805.022000000001"/>
    <x v="1434"/>
    <n v="0.38775510204081637"/>
  </r>
  <r>
    <n v="101435"/>
    <d v="2023-09-15T00:00:00"/>
    <x v="9"/>
    <x v="1"/>
    <s v="C2225"/>
    <x v="1"/>
    <x v="5"/>
    <n v="1"/>
    <n v="4997.46"/>
    <s v="Jaipur"/>
    <x v="6"/>
    <n v="4997.46"/>
    <x v="0"/>
    <n v="99.949200000000005"/>
    <x v="1435"/>
    <n v="2998.4760000000001"/>
    <n v="2998.4760000000001"/>
    <x v="1435"/>
    <n v="0.38775510204081631"/>
  </r>
  <r>
    <n v="101436"/>
    <d v="2024-08-12T00:00:00"/>
    <x v="1"/>
    <x v="0"/>
    <s v="C1928"/>
    <x v="0"/>
    <x v="17"/>
    <n v="4"/>
    <n v="34672.25"/>
    <s v="Jaipur"/>
    <x v="6"/>
    <n v="138689"/>
    <x v="3"/>
    <n v="11095.12"/>
    <x v="1436"/>
    <n v="20803.349999999999"/>
    <n v="83213.399999999994"/>
    <x v="1436"/>
    <n v="0.34782608695652178"/>
  </r>
  <r>
    <n v="101437"/>
    <d v="2024-12-15T00:00:00"/>
    <x v="11"/>
    <x v="0"/>
    <s v="C1491"/>
    <x v="4"/>
    <x v="7"/>
    <n v="1"/>
    <n v="12804.78"/>
    <s v="Mumbai"/>
    <x v="2"/>
    <n v="12804.78"/>
    <x v="0"/>
    <n v="256.09559999999999"/>
    <x v="1437"/>
    <n v="7682.8680000000004"/>
    <n v="7682.8680000000004"/>
    <x v="1437"/>
    <n v="0.38775510204081631"/>
  </r>
  <r>
    <n v="101438"/>
    <d v="2023-12-13T00:00:00"/>
    <x v="11"/>
    <x v="1"/>
    <s v="C9963"/>
    <x v="1"/>
    <x v="8"/>
    <n v="1"/>
    <n v="3450.97"/>
    <s v="Kochi"/>
    <x v="5"/>
    <n v="3450.97"/>
    <x v="0"/>
    <n v="69.019400000000005"/>
    <x v="1438"/>
    <n v="2070.5819999999999"/>
    <n v="2070.5819999999999"/>
    <x v="1438"/>
    <n v="0.38775510204081631"/>
  </r>
  <r>
    <n v="101439"/>
    <d v="2023-12-04T00:00:00"/>
    <x v="11"/>
    <x v="1"/>
    <s v="C1579"/>
    <x v="4"/>
    <x v="12"/>
    <n v="1"/>
    <n v="1555.03"/>
    <s v="Hyderabad"/>
    <x v="10"/>
    <n v="1555.03"/>
    <x v="0"/>
    <n v="31.1006"/>
    <x v="1439"/>
    <n v="933.01799999999992"/>
    <n v="933.01799999999992"/>
    <x v="1439"/>
    <n v="0.38775510204081637"/>
  </r>
  <r>
    <n v="101440"/>
    <d v="2023-03-14T00:00:00"/>
    <x v="4"/>
    <x v="1"/>
    <s v="C8844"/>
    <x v="4"/>
    <x v="7"/>
    <n v="2"/>
    <n v="15583.64"/>
    <s v="Bengaluru"/>
    <x v="7"/>
    <n v="31167.279999999999"/>
    <x v="1"/>
    <n v="1246.6912"/>
    <x v="1440"/>
    <n v="9350.1839999999993"/>
    <n v="18700.367999999999"/>
    <x v="1440"/>
    <n v="0.375"/>
  </r>
  <r>
    <n v="101441"/>
    <d v="2023-10-05T00:00:00"/>
    <x v="0"/>
    <x v="1"/>
    <s v="C8069"/>
    <x v="2"/>
    <x v="16"/>
    <n v="1"/>
    <n v="8110.8"/>
    <s v="Ahmedabad"/>
    <x v="4"/>
    <n v="8110.8"/>
    <x v="0"/>
    <n v="162.21600000000001"/>
    <x v="1441"/>
    <n v="4866.4799999999996"/>
    <n v="4866.4799999999996"/>
    <x v="1441"/>
    <n v="0.38775510204081637"/>
  </r>
  <r>
    <n v="101442"/>
    <d v="2023-11-07T00:00:00"/>
    <x v="5"/>
    <x v="1"/>
    <s v="C4214"/>
    <x v="3"/>
    <x v="14"/>
    <n v="1"/>
    <n v="340.74"/>
    <s v="Jaipur"/>
    <x v="6"/>
    <n v="340.74"/>
    <x v="0"/>
    <n v="6.8148"/>
    <x v="1442"/>
    <n v="204.44399999999999"/>
    <n v="204.44399999999999"/>
    <x v="1442"/>
    <n v="0.38775510204081637"/>
  </r>
  <r>
    <n v="101443"/>
    <d v="2024-09-14T00:00:00"/>
    <x v="9"/>
    <x v="0"/>
    <s v="C3051"/>
    <x v="4"/>
    <x v="12"/>
    <n v="1"/>
    <n v="1150.3800000000001"/>
    <s v="Pune"/>
    <x v="2"/>
    <n v="1150.3800000000001"/>
    <x v="0"/>
    <n v="23.007600000000004"/>
    <x v="1443"/>
    <n v="690.22800000000007"/>
    <n v="690.22800000000007"/>
    <x v="1443"/>
    <n v="0.38775510204081637"/>
  </r>
  <r>
    <n v="101444"/>
    <d v="2024-12-19T00:00:00"/>
    <x v="11"/>
    <x v="0"/>
    <s v="C7024"/>
    <x v="1"/>
    <x v="8"/>
    <n v="1"/>
    <n v="791.91"/>
    <s v="Hyderabad"/>
    <x v="10"/>
    <n v="791.91"/>
    <x v="0"/>
    <n v="15.838200000000001"/>
    <x v="1444"/>
    <n v="475.14599999999996"/>
    <n v="475.14599999999996"/>
    <x v="1444"/>
    <n v="0.38775510204081631"/>
  </r>
  <r>
    <n v="101445"/>
    <d v="2023-07-18T00:00:00"/>
    <x v="7"/>
    <x v="1"/>
    <s v="C7767"/>
    <x v="1"/>
    <x v="1"/>
    <n v="1"/>
    <n v="546.41"/>
    <s v="Indore"/>
    <x v="1"/>
    <n v="546.41"/>
    <x v="0"/>
    <n v="10.9282"/>
    <x v="1445"/>
    <n v="327.84599999999995"/>
    <n v="327.84599999999995"/>
    <x v="1445"/>
    <n v="0.38775510204081642"/>
  </r>
  <r>
    <n v="101446"/>
    <d v="2024-07-03T00:00:00"/>
    <x v="7"/>
    <x v="0"/>
    <s v="C1928"/>
    <x v="2"/>
    <x v="16"/>
    <n v="3"/>
    <n v="3444.73"/>
    <s v="Bengaluru"/>
    <x v="7"/>
    <n v="10334.19"/>
    <x v="2"/>
    <n v="620.05140000000006"/>
    <x v="1446"/>
    <n v="2066.8379999999997"/>
    <n v="6200.5139999999992"/>
    <x v="1446"/>
    <n v="0.36170212765957455"/>
  </r>
  <r>
    <n v="101447"/>
    <d v="2024-03-25T00:00:00"/>
    <x v="4"/>
    <x v="0"/>
    <s v="C5790"/>
    <x v="0"/>
    <x v="15"/>
    <n v="1"/>
    <n v="47774.51"/>
    <s v="Bengaluru"/>
    <x v="7"/>
    <n v="47774.51"/>
    <x v="0"/>
    <n v="955.49020000000007"/>
    <x v="1447"/>
    <n v="28664.706000000002"/>
    <n v="28664.706000000002"/>
    <x v="1447"/>
    <n v="0.38775510204081631"/>
  </r>
  <r>
    <n v="101448"/>
    <d v="2024-09-12T00:00:00"/>
    <x v="9"/>
    <x v="0"/>
    <s v="C4372"/>
    <x v="1"/>
    <x v="1"/>
    <n v="2"/>
    <n v="639.99"/>
    <s v="Ahmedabad"/>
    <x v="4"/>
    <n v="1279.98"/>
    <x v="1"/>
    <n v="51.199200000000005"/>
    <x v="1448"/>
    <n v="383.99399999999997"/>
    <n v="767.98799999999994"/>
    <x v="1448"/>
    <n v="0.37500000000000006"/>
  </r>
  <r>
    <n v="101449"/>
    <d v="2024-12-23T00:00:00"/>
    <x v="11"/>
    <x v="0"/>
    <s v="C5959"/>
    <x v="3"/>
    <x v="10"/>
    <n v="3"/>
    <n v="3389.76"/>
    <s v="Hyderabad"/>
    <x v="10"/>
    <n v="10169.280000000001"/>
    <x v="2"/>
    <n v="610.15679999999998"/>
    <x v="1449"/>
    <n v="2033.856"/>
    <n v="6101.5680000000002"/>
    <x v="1449"/>
    <n v="0.36170212765957444"/>
  </r>
  <r>
    <n v="101450"/>
    <d v="2024-07-18T00:00:00"/>
    <x v="7"/>
    <x v="0"/>
    <s v="C9248"/>
    <x v="0"/>
    <x v="4"/>
    <n v="1"/>
    <n v="21002.48"/>
    <s v="Delhi"/>
    <x v="0"/>
    <n v="21002.48"/>
    <x v="0"/>
    <n v="420.0496"/>
    <x v="1450"/>
    <n v="12601.487999999999"/>
    <n v="12601.487999999999"/>
    <x v="1450"/>
    <n v="0.38775510204081637"/>
  </r>
  <r>
    <n v="101451"/>
    <d v="2023-02-25T00:00:00"/>
    <x v="10"/>
    <x v="1"/>
    <s v="C4335"/>
    <x v="1"/>
    <x v="23"/>
    <n v="2"/>
    <n v="2973.63"/>
    <s v="Nagpur"/>
    <x v="2"/>
    <n v="5947.26"/>
    <x v="1"/>
    <n v="237.8904"/>
    <x v="1451"/>
    <n v="1784.1780000000001"/>
    <n v="3568.3560000000002"/>
    <x v="1451"/>
    <n v="0.37499999999999994"/>
  </r>
  <r>
    <n v="101452"/>
    <d v="2023-05-21T00:00:00"/>
    <x v="8"/>
    <x v="1"/>
    <s v="C7101"/>
    <x v="3"/>
    <x v="11"/>
    <n v="1"/>
    <n v="2732.79"/>
    <s v="Indore"/>
    <x v="1"/>
    <n v="2732.79"/>
    <x v="0"/>
    <n v="54.655799999999999"/>
    <x v="1452"/>
    <n v="1639.674"/>
    <n v="1639.674"/>
    <x v="1452"/>
    <n v="0.38775510204081631"/>
  </r>
  <r>
    <n v="101453"/>
    <d v="2023-05-26T00:00:00"/>
    <x v="8"/>
    <x v="1"/>
    <s v="C2871"/>
    <x v="0"/>
    <x v="4"/>
    <n v="2"/>
    <n v="45380.37"/>
    <s v="Mumbai"/>
    <x v="2"/>
    <n v="90760.74"/>
    <x v="1"/>
    <n v="3630.4296000000004"/>
    <x v="1453"/>
    <n v="27228.222000000002"/>
    <n v="54456.444000000003"/>
    <x v="1453"/>
    <n v="0.375"/>
  </r>
  <r>
    <n v="101454"/>
    <d v="2024-05-25T00:00:00"/>
    <x v="8"/>
    <x v="0"/>
    <s v="C2384"/>
    <x v="3"/>
    <x v="10"/>
    <n v="1"/>
    <n v="1754.07"/>
    <s v="Mumbai"/>
    <x v="2"/>
    <n v="1754.07"/>
    <x v="0"/>
    <n v="35.081400000000002"/>
    <x v="1454"/>
    <n v="1052.442"/>
    <n v="1052.442"/>
    <x v="1454"/>
    <n v="0.38775510204081631"/>
  </r>
  <r>
    <n v="101455"/>
    <d v="2023-10-13T00:00:00"/>
    <x v="0"/>
    <x v="1"/>
    <s v="C1727"/>
    <x v="4"/>
    <x v="18"/>
    <n v="1"/>
    <n v="12532.58"/>
    <s v="Chennai"/>
    <x v="8"/>
    <n v="12532.58"/>
    <x v="0"/>
    <n v="250.6516"/>
    <x v="1455"/>
    <n v="7519.5479999999998"/>
    <n v="7519.5479999999998"/>
    <x v="1455"/>
    <n v="0.38775510204081637"/>
  </r>
  <r>
    <n v="101456"/>
    <d v="2023-07-30T00:00:00"/>
    <x v="7"/>
    <x v="1"/>
    <s v="C6698"/>
    <x v="1"/>
    <x v="23"/>
    <n v="1"/>
    <n v="2895.23"/>
    <s v="Nagpur"/>
    <x v="2"/>
    <n v="2895.23"/>
    <x v="0"/>
    <n v="57.904600000000002"/>
    <x v="1456"/>
    <n v="1737.1379999999999"/>
    <n v="1737.1379999999999"/>
    <x v="1456"/>
    <n v="0.38775510204081637"/>
  </r>
  <r>
    <n v="101457"/>
    <d v="2023-01-27T00:00:00"/>
    <x v="3"/>
    <x v="1"/>
    <s v="C4547"/>
    <x v="4"/>
    <x v="19"/>
    <n v="4"/>
    <n v="14907.89"/>
    <s v="Bhopal"/>
    <x v="1"/>
    <n v="59631.56"/>
    <x v="3"/>
    <n v="4770.5248000000001"/>
    <x v="1457"/>
    <n v="8944.7339999999986"/>
    <n v="35778.935999999994"/>
    <x v="1457"/>
    <n v="0.34782608695652184"/>
  </r>
  <r>
    <n v="101458"/>
    <d v="2023-01-29T00:00:00"/>
    <x v="3"/>
    <x v="1"/>
    <s v="C1935"/>
    <x v="1"/>
    <x v="9"/>
    <n v="1"/>
    <n v="2406.0500000000002"/>
    <s v="Bhopal"/>
    <x v="1"/>
    <n v="2406.0500000000002"/>
    <x v="0"/>
    <n v="48.121000000000002"/>
    <x v="1458"/>
    <n v="1443.63"/>
    <n v="1443.63"/>
    <x v="1458"/>
    <n v="0.38775510204081631"/>
  </r>
  <r>
    <n v="101459"/>
    <d v="2023-04-22T00:00:00"/>
    <x v="6"/>
    <x v="1"/>
    <s v="C9501"/>
    <x v="2"/>
    <x v="3"/>
    <n v="3"/>
    <n v="13933.01"/>
    <s v="Kolkata"/>
    <x v="9"/>
    <n v="41799.03"/>
    <x v="2"/>
    <n v="2507.9418000000001"/>
    <x v="1459"/>
    <n v="8359.8060000000005"/>
    <n v="25079.418000000001"/>
    <x v="1459"/>
    <n v="0.36170212765957438"/>
  </r>
  <r>
    <n v="101460"/>
    <d v="2023-06-16T00:00:00"/>
    <x v="2"/>
    <x v="1"/>
    <s v="C1248"/>
    <x v="4"/>
    <x v="18"/>
    <n v="2"/>
    <n v="12357.37"/>
    <s v="Kolkata"/>
    <x v="9"/>
    <n v="24714.74"/>
    <x v="1"/>
    <n v="988.58960000000013"/>
    <x v="1460"/>
    <n v="7414.4220000000005"/>
    <n v="14828.844000000001"/>
    <x v="1460"/>
    <n v="0.375"/>
  </r>
  <r>
    <n v="101461"/>
    <d v="2024-11-29T00:00:00"/>
    <x v="5"/>
    <x v="0"/>
    <s v="C7465"/>
    <x v="4"/>
    <x v="12"/>
    <n v="5"/>
    <n v="10924.85"/>
    <s v="Mumbai"/>
    <x v="2"/>
    <n v="54624.25"/>
    <x v="3"/>
    <n v="4369.9400000000005"/>
    <x v="1461"/>
    <n v="6554.91"/>
    <n v="32774.550000000003"/>
    <x v="1461"/>
    <n v="0.34782608695652167"/>
  </r>
  <r>
    <n v="101462"/>
    <d v="2024-09-22T00:00:00"/>
    <x v="9"/>
    <x v="0"/>
    <s v="C1202"/>
    <x v="0"/>
    <x v="0"/>
    <n v="2"/>
    <n v="60224.44"/>
    <s v="Delhi"/>
    <x v="0"/>
    <n v="120448.88"/>
    <x v="1"/>
    <n v="4817.9552000000003"/>
    <x v="1462"/>
    <n v="36134.663999999997"/>
    <n v="72269.327999999994"/>
    <x v="1462"/>
    <n v="0.37500000000000011"/>
  </r>
  <r>
    <n v="101463"/>
    <d v="2023-11-11T00:00:00"/>
    <x v="5"/>
    <x v="1"/>
    <s v="C1282"/>
    <x v="2"/>
    <x v="3"/>
    <n v="3"/>
    <n v="12543.53"/>
    <s v="Ahmedabad"/>
    <x v="4"/>
    <n v="37630.590000000004"/>
    <x v="2"/>
    <n v="2257.8353999999999"/>
    <x v="1463"/>
    <n v="7526.1180000000004"/>
    <n v="22578.353999999999"/>
    <x v="1463"/>
    <n v="0.36170212765957449"/>
  </r>
  <r>
    <n v="101464"/>
    <d v="2023-01-10T00:00:00"/>
    <x v="3"/>
    <x v="1"/>
    <s v="C1959"/>
    <x v="1"/>
    <x v="5"/>
    <n v="1"/>
    <n v="3891.86"/>
    <s v="Lucknow"/>
    <x v="3"/>
    <n v="3891.86"/>
    <x v="0"/>
    <n v="77.83720000000001"/>
    <x v="1464"/>
    <n v="2335.116"/>
    <n v="2335.116"/>
    <x v="1464"/>
    <n v="0.38775510204081637"/>
  </r>
  <r>
    <n v="101465"/>
    <d v="2023-03-23T00:00:00"/>
    <x v="4"/>
    <x v="1"/>
    <s v="C5227"/>
    <x v="0"/>
    <x v="17"/>
    <n v="1"/>
    <n v="65606.990000000005"/>
    <s v="Bhopal"/>
    <x v="1"/>
    <n v="65606.990000000005"/>
    <x v="0"/>
    <n v="1312.1398000000002"/>
    <x v="1465"/>
    <n v="39364.194000000003"/>
    <n v="39364.194000000003"/>
    <x v="1465"/>
    <n v="0.38775510204081637"/>
  </r>
  <r>
    <n v="101466"/>
    <d v="2023-10-10T00:00:00"/>
    <x v="0"/>
    <x v="1"/>
    <s v="C1812"/>
    <x v="0"/>
    <x v="13"/>
    <n v="1"/>
    <n v="39945.440000000002"/>
    <s v="Chennai"/>
    <x v="8"/>
    <n v="39945.440000000002"/>
    <x v="0"/>
    <n v="798.90880000000004"/>
    <x v="1466"/>
    <n v="23967.263999999999"/>
    <n v="23967.263999999999"/>
    <x v="1466"/>
    <n v="0.38775510204081642"/>
  </r>
  <r>
    <n v="101467"/>
    <d v="2023-04-28T00:00:00"/>
    <x v="6"/>
    <x v="1"/>
    <s v="C1687"/>
    <x v="2"/>
    <x v="21"/>
    <n v="2"/>
    <n v="13259.74"/>
    <s v="Jaipur"/>
    <x v="6"/>
    <n v="26519.48"/>
    <x v="1"/>
    <n v="1060.7791999999999"/>
    <x v="1467"/>
    <n v="7955.8439999999991"/>
    <n v="15911.687999999998"/>
    <x v="1467"/>
    <n v="0.37500000000000006"/>
  </r>
  <r>
    <n v="101468"/>
    <d v="2023-08-22T00:00:00"/>
    <x v="1"/>
    <x v="1"/>
    <s v="C6789"/>
    <x v="0"/>
    <x v="0"/>
    <n v="5"/>
    <n v="2873.56"/>
    <s v="Jaipur"/>
    <x v="6"/>
    <n v="14367.8"/>
    <x v="3"/>
    <n v="1149.424"/>
    <x v="1468"/>
    <n v="1724.136"/>
    <n v="8620.68"/>
    <x v="1468"/>
    <n v="0.34782608695652173"/>
  </r>
  <r>
    <n v="101469"/>
    <d v="2023-02-15T00:00:00"/>
    <x v="10"/>
    <x v="1"/>
    <s v="C2268"/>
    <x v="2"/>
    <x v="3"/>
    <n v="1"/>
    <n v="6851.52"/>
    <s v="Chennai"/>
    <x v="8"/>
    <n v="6851.52"/>
    <x v="0"/>
    <n v="137.03040000000001"/>
    <x v="1469"/>
    <n v="4110.9120000000003"/>
    <n v="4110.9120000000003"/>
    <x v="1469"/>
    <n v="0.38775510204081637"/>
  </r>
  <r>
    <n v="101470"/>
    <d v="2023-07-28T00:00:00"/>
    <x v="7"/>
    <x v="1"/>
    <s v="C7987"/>
    <x v="1"/>
    <x v="5"/>
    <n v="3"/>
    <n v="3021.97"/>
    <s v="Nagpur"/>
    <x v="2"/>
    <n v="9065.91"/>
    <x v="2"/>
    <n v="543.95460000000003"/>
    <x v="1470"/>
    <n v="1813.1819999999998"/>
    <n v="5439.5459999999994"/>
    <x v="1470"/>
    <n v="0.36170212765957444"/>
  </r>
  <r>
    <n v="101471"/>
    <d v="2023-10-17T00:00:00"/>
    <x v="0"/>
    <x v="1"/>
    <s v="C7139"/>
    <x v="0"/>
    <x v="0"/>
    <n v="2"/>
    <n v="29911.040000000001"/>
    <s v="Ahmedabad"/>
    <x v="4"/>
    <n v="59822.080000000002"/>
    <x v="1"/>
    <n v="2392.8832000000002"/>
    <x v="1471"/>
    <n v="17946.624"/>
    <n v="35893.248"/>
    <x v="1471"/>
    <n v="0.37500000000000006"/>
  </r>
  <r>
    <n v="101472"/>
    <d v="2023-10-29T00:00:00"/>
    <x v="0"/>
    <x v="1"/>
    <s v="C1418"/>
    <x v="2"/>
    <x v="21"/>
    <n v="1"/>
    <n v="4094.56"/>
    <s v="Delhi"/>
    <x v="0"/>
    <n v="4094.56"/>
    <x v="0"/>
    <n v="81.891199999999998"/>
    <x v="1472"/>
    <n v="2456.7359999999999"/>
    <n v="2456.7359999999999"/>
    <x v="1472"/>
    <n v="0.38775510204081637"/>
  </r>
  <r>
    <n v="101473"/>
    <d v="2024-09-15T00:00:00"/>
    <x v="9"/>
    <x v="0"/>
    <s v="C6636"/>
    <x v="0"/>
    <x v="0"/>
    <n v="1"/>
    <n v="55124.83"/>
    <s v="Chennai"/>
    <x v="8"/>
    <n v="55124.83"/>
    <x v="0"/>
    <n v="1102.4966000000002"/>
    <x v="1473"/>
    <n v="33074.898000000001"/>
    <n v="33074.898000000001"/>
    <x v="1473"/>
    <n v="0.38775510204081637"/>
  </r>
  <r>
    <n v="101474"/>
    <d v="2024-01-23T00:00:00"/>
    <x v="3"/>
    <x v="0"/>
    <s v="C2285"/>
    <x v="3"/>
    <x v="6"/>
    <n v="2"/>
    <n v="738.2"/>
    <s v="Delhi"/>
    <x v="0"/>
    <n v="1476.4"/>
    <x v="1"/>
    <n v="59.056000000000004"/>
    <x v="1474"/>
    <n v="442.92"/>
    <n v="885.84"/>
    <x v="1474"/>
    <n v="0.375"/>
  </r>
  <r>
    <n v="101475"/>
    <d v="2023-08-18T00:00:00"/>
    <x v="1"/>
    <x v="1"/>
    <s v="C2986"/>
    <x v="2"/>
    <x v="22"/>
    <n v="2"/>
    <n v="11217.7"/>
    <s v="Kochi"/>
    <x v="5"/>
    <n v="22435.4"/>
    <x v="1"/>
    <n v="897.41600000000005"/>
    <x v="1475"/>
    <n v="6730.62"/>
    <n v="13461.24"/>
    <x v="1475"/>
    <n v="0.375"/>
  </r>
  <r>
    <n v="101476"/>
    <d v="2024-06-24T00:00:00"/>
    <x v="2"/>
    <x v="0"/>
    <s v="C5410"/>
    <x v="3"/>
    <x v="11"/>
    <n v="1"/>
    <n v="2106.41"/>
    <s v="Chennai"/>
    <x v="8"/>
    <n v="2106.41"/>
    <x v="0"/>
    <n v="42.1282"/>
    <x v="1476"/>
    <n v="1263.8459999999998"/>
    <n v="1263.8459999999998"/>
    <x v="1476"/>
    <n v="0.38775510204081637"/>
  </r>
  <r>
    <n v="101477"/>
    <d v="2024-08-12T00:00:00"/>
    <x v="1"/>
    <x v="0"/>
    <s v="C4782"/>
    <x v="0"/>
    <x v="4"/>
    <n v="1"/>
    <n v="64286.71"/>
    <s v="Ahmedabad"/>
    <x v="4"/>
    <n v="64286.71"/>
    <x v="0"/>
    <n v="1285.7342000000001"/>
    <x v="1477"/>
    <n v="38572.025999999998"/>
    <n v="38572.025999999998"/>
    <x v="1477"/>
    <n v="0.38775510204081637"/>
  </r>
  <r>
    <n v="101478"/>
    <d v="2023-11-19T00:00:00"/>
    <x v="5"/>
    <x v="1"/>
    <s v="C7716"/>
    <x v="3"/>
    <x v="6"/>
    <n v="2"/>
    <n v="2086.38"/>
    <s v="Hyderabad"/>
    <x v="10"/>
    <n v="4172.76"/>
    <x v="1"/>
    <n v="166.91040000000001"/>
    <x v="1478"/>
    <n v="1251.828"/>
    <n v="2503.6559999999999"/>
    <x v="1478"/>
    <n v="0.375"/>
  </r>
  <r>
    <n v="101479"/>
    <d v="2023-03-23T00:00:00"/>
    <x v="4"/>
    <x v="1"/>
    <s v="C4774"/>
    <x v="1"/>
    <x v="9"/>
    <n v="1"/>
    <n v="1928.82"/>
    <s v="Ahmedabad"/>
    <x v="4"/>
    <n v="1928.82"/>
    <x v="0"/>
    <n v="38.5764"/>
    <x v="1479"/>
    <n v="1157.2919999999999"/>
    <n v="1157.2919999999999"/>
    <x v="1479"/>
    <n v="0.38775510204081637"/>
  </r>
  <r>
    <n v="101480"/>
    <d v="2024-03-04T00:00:00"/>
    <x v="4"/>
    <x v="0"/>
    <s v="C3263"/>
    <x v="0"/>
    <x v="4"/>
    <n v="4"/>
    <n v="20522.91"/>
    <s v="Lucknow"/>
    <x v="3"/>
    <n v="82091.64"/>
    <x v="3"/>
    <n v="6567.3312000000005"/>
    <x v="1480"/>
    <n v="12313.745999999999"/>
    <n v="49254.983999999997"/>
    <x v="1480"/>
    <n v="0.34782608695652178"/>
  </r>
  <r>
    <n v="101481"/>
    <d v="2023-09-24T00:00:00"/>
    <x v="9"/>
    <x v="1"/>
    <s v="C3431"/>
    <x v="3"/>
    <x v="10"/>
    <n v="1"/>
    <n v="406.99"/>
    <s v="Lucknow"/>
    <x v="3"/>
    <n v="406.99"/>
    <x v="0"/>
    <n v="8.139800000000001"/>
    <x v="1481"/>
    <n v="244.19399999999999"/>
    <n v="244.19399999999999"/>
    <x v="1481"/>
    <n v="0.38775510204081642"/>
  </r>
  <r>
    <n v="101482"/>
    <d v="2024-05-21T00:00:00"/>
    <x v="8"/>
    <x v="0"/>
    <s v="C2979"/>
    <x v="2"/>
    <x v="21"/>
    <n v="3"/>
    <n v="11266.18"/>
    <s v="Pune"/>
    <x v="2"/>
    <n v="33798.54"/>
    <x v="2"/>
    <n v="2027.9123999999999"/>
    <x v="1482"/>
    <n v="6759.7079999999996"/>
    <n v="20279.124"/>
    <x v="1482"/>
    <n v="0.36170212765957449"/>
  </r>
  <r>
    <n v="101483"/>
    <d v="2023-09-27T00:00:00"/>
    <x v="9"/>
    <x v="1"/>
    <s v="C8068"/>
    <x v="3"/>
    <x v="24"/>
    <n v="2"/>
    <n v="509.21"/>
    <s v="Mumbai"/>
    <x v="2"/>
    <n v="1018.42"/>
    <x v="1"/>
    <n v="40.736800000000002"/>
    <x v="1483"/>
    <n v="305.52599999999995"/>
    <n v="611.05199999999991"/>
    <x v="1483"/>
    <n v="0.37500000000000006"/>
  </r>
  <r>
    <n v="101484"/>
    <d v="2024-12-07T00:00:00"/>
    <x v="11"/>
    <x v="0"/>
    <s v="C7919"/>
    <x v="0"/>
    <x v="15"/>
    <n v="1"/>
    <n v="68527.17"/>
    <s v="Hyderabad"/>
    <x v="10"/>
    <n v="68527.17"/>
    <x v="0"/>
    <n v="1370.5434"/>
    <x v="1484"/>
    <n v="41116.301999999996"/>
    <n v="41116.301999999996"/>
    <x v="1484"/>
    <n v="0.38775510204081642"/>
  </r>
  <r>
    <n v="101485"/>
    <d v="2023-05-11T00:00:00"/>
    <x v="8"/>
    <x v="1"/>
    <s v="C6515"/>
    <x v="1"/>
    <x v="9"/>
    <n v="1"/>
    <n v="1528.59"/>
    <s v="Lucknow"/>
    <x v="3"/>
    <n v="1528.59"/>
    <x v="0"/>
    <n v="30.5718"/>
    <x v="1485"/>
    <n v="917.15399999999988"/>
    <n v="917.15399999999988"/>
    <x v="1485"/>
    <n v="0.38775510204081642"/>
  </r>
  <r>
    <n v="101486"/>
    <d v="2024-09-15T00:00:00"/>
    <x v="9"/>
    <x v="0"/>
    <s v="C7699"/>
    <x v="2"/>
    <x v="16"/>
    <n v="1"/>
    <n v="15700.85"/>
    <s v="Surat"/>
    <x v="4"/>
    <n v="15700.85"/>
    <x v="0"/>
    <n v="314.017"/>
    <x v="1486"/>
    <n v="9420.51"/>
    <n v="9420.51"/>
    <x v="1486"/>
    <n v="0.38775510204081631"/>
  </r>
  <r>
    <n v="101487"/>
    <d v="2024-04-05T00:00:00"/>
    <x v="6"/>
    <x v="0"/>
    <s v="C4005"/>
    <x v="3"/>
    <x v="24"/>
    <n v="1"/>
    <n v="1744.89"/>
    <s v="Indore"/>
    <x v="1"/>
    <n v="1744.89"/>
    <x v="0"/>
    <n v="34.897800000000004"/>
    <x v="1487"/>
    <n v="1046.934"/>
    <n v="1046.934"/>
    <x v="1487"/>
    <n v="0.38775510204081637"/>
  </r>
  <r>
    <n v="101488"/>
    <d v="2024-08-26T00:00:00"/>
    <x v="1"/>
    <x v="0"/>
    <s v="C7060"/>
    <x v="4"/>
    <x v="7"/>
    <n v="1"/>
    <n v="13842.2"/>
    <s v="Surat"/>
    <x v="4"/>
    <n v="13842.2"/>
    <x v="0"/>
    <n v="276.84399999999999"/>
    <x v="1488"/>
    <n v="8305.32"/>
    <n v="8305.32"/>
    <x v="1488"/>
    <n v="0.38775510204081642"/>
  </r>
  <r>
    <n v="101489"/>
    <d v="2024-10-26T00:00:00"/>
    <x v="0"/>
    <x v="0"/>
    <s v="C2587"/>
    <x v="1"/>
    <x v="5"/>
    <n v="1"/>
    <n v="2710.38"/>
    <s v="Chennai"/>
    <x v="8"/>
    <n v="2710.38"/>
    <x v="0"/>
    <n v="54.207600000000006"/>
    <x v="1489"/>
    <n v="1626.2280000000001"/>
    <n v="1626.2280000000001"/>
    <x v="1489"/>
    <n v="0.38775510204081626"/>
  </r>
  <r>
    <n v="101490"/>
    <d v="2023-11-01T00:00:00"/>
    <x v="5"/>
    <x v="1"/>
    <s v="C7990"/>
    <x v="1"/>
    <x v="1"/>
    <n v="1"/>
    <n v="4613.96"/>
    <s v="Kolkata"/>
    <x v="9"/>
    <n v="4613.96"/>
    <x v="0"/>
    <n v="92.279200000000003"/>
    <x v="1490"/>
    <n v="2768.3759999999997"/>
    <n v="2768.3759999999997"/>
    <x v="1490"/>
    <n v="0.38775510204081637"/>
  </r>
  <r>
    <n v="101491"/>
    <d v="2023-11-27T00:00:00"/>
    <x v="5"/>
    <x v="1"/>
    <s v="C4451"/>
    <x v="1"/>
    <x v="8"/>
    <n v="4"/>
    <n v="453.74"/>
    <s v="Pune"/>
    <x v="2"/>
    <n v="1814.96"/>
    <x v="3"/>
    <n v="145.1968"/>
    <x v="1491"/>
    <n v="272.24399999999997"/>
    <n v="1088.9759999999999"/>
    <x v="1491"/>
    <n v="0.34782608695652184"/>
  </r>
  <r>
    <n v="101492"/>
    <d v="2024-06-15T00:00:00"/>
    <x v="2"/>
    <x v="0"/>
    <s v="C5716"/>
    <x v="0"/>
    <x v="17"/>
    <n v="1"/>
    <n v="22755.7"/>
    <s v="Kolkata"/>
    <x v="9"/>
    <n v="22755.7"/>
    <x v="0"/>
    <n v="455.11400000000003"/>
    <x v="1492"/>
    <n v="13653.42"/>
    <n v="13653.42"/>
    <x v="1492"/>
    <n v="0.38775510204081631"/>
  </r>
  <r>
    <n v="101493"/>
    <d v="2024-05-13T00:00:00"/>
    <x v="8"/>
    <x v="0"/>
    <s v="C2738"/>
    <x v="1"/>
    <x v="8"/>
    <n v="1"/>
    <n v="5279.06"/>
    <s v="Nagpur"/>
    <x v="2"/>
    <n v="5279.06"/>
    <x v="0"/>
    <n v="105.58120000000001"/>
    <x v="1493"/>
    <n v="3167.4360000000001"/>
    <n v="3167.4360000000001"/>
    <x v="1493"/>
    <n v="0.38775510204081637"/>
  </r>
  <r>
    <n v="101494"/>
    <d v="2023-08-26T00:00:00"/>
    <x v="1"/>
    <x v="1"/>
    <s v="C3766"/>
    <x v="2"/>
    <x v="21"/>
    <n v="1"/>
    <n v="8437.76"/>
    <s v="Mumbai"/>
    <x v="2"/>
    <n v="8437.76"/>
    <x v="0"/>
    <n v="168.7552"/>
    <x v="1494"/>
    <n v="5062.6559999999999"/>
    <n v="5062.6559999999999"/>
    <x v="1494"/>
    <n v="0.38775510204081637"/>
  </r>
  <r>
    <n v="101495"/>
    <d v="2024-09-04T00:00:00"/>
    <x v="9"/>
    <x v="0"/>
    <s v="C1422"/>
    <x v="4"/>
    <x v="7"/>
    <n v="1"/>
    <n v="3156.39"/>
    <s v="Hyderabad"/>
    <x v="10"/>
    <n v="3156.39"/>
    <x v="0"/>
    <n v="63.127800000000001"/>
    <x v="1495"/>
    <n v="1893.8339999999998"/>
    <n v="1893.8339999999998"/>
    <x v="1495"/>
    <n v="0.38775510204081631"/>
  </r>
  <r>
    <n v="101496"/>
    <d v="2023-07-28T00:00:00"/>
    <x v="7"/>
    <x v="1"/>
    <s v="C8435"/>
    <x v="0"/>
    <x v="17"/>
    <n v="1"/>
    <n v="28385.11"/>
    <s v="Kolkata"/>
    <x v="9"/>
    <n v="28385.11"/>
    <x v="0"/>
    <n v="567.70220000000006"/>
    <x v="1496"/>
    <n v="17031.065999999999"/>
    <n v="17031.065999999999"/>
    <x v="1496"/>
    <n v="0.38775510204081637"/>
  </r>
  <r>
    <n v="101497"/>
    <d v="2023-04-23T00:00:00"/>
    <x v="6"/>
    <x v="1"/>
    <s v="C3241"/>
    <x v="2"/>
    <x v="16"/>
    <n v="1"/>
    <n v="6180.37"/>
    <s v="Kolkata"/>
    <x v="9"/>
    <n v="6180.37"/>
    <x v="0"/>
    <n v="123.6074"/>
    <x v="1497"/>
    <n v="3708.2219999999998"/>
    <n v="3708.2219999999998"/>
    <x v="1497"/>
    <n v="0.38775510204081637"/>
  </r>
  <r>
    <n v="101498"/>
    <d v="2024-11-15T00:00:00"/>
    <x v="5"/>
    <x v="0"/>
    <s v="C2218"/>
    <x v="0"/>
    <x v="0"/>
    <n v="3"/>
    <n v="48112.88"/>
    <s v="Hyderabad"/>
    <x v="10"/>
    <n v="144338.63999999998"/>
    <x v="2"/>
    <n v="8660.3183999999983"/>
    <x v="1498"/>
    <n v="28867.727999999999"/>
    <n v="86603.183999999994"/>
    <x v="1498"/>
    <n v="0.36170212765957449"/>
  </r>
  <r>
    <n v="101499"/>
    <d v="2023-06-10T00:00:00"/>
    <x v="2"/>
    <x v="1"/>
    <s v="C2213"/>
    <x v="1"/>
    <x v="5"/>
    <n v="1"/>
    <n v="3922.03"/>
    <s v="Indore"/>
    <x v="1"/>
    <n v="3922.03"/>
    <x v="0"/>
    <n v="78.440600000000003"/>
    <x v="1499"/>
    <n v="2353.2179999999998"/>
    <n v="2353.2179999999998"/>
    <x v="1499"/>
    <n v="0.38775510204081642"/>
  </r>
  <r>
    <n v="101500"/>
    <d v="2024-12-05T00:00:00"/>
    <x v="11"/>
    <x v="0"/>
    <s v="C6202"/>
    <x v="1"/>
    <x v="1"/>
    <n v="1"/>
    <n v="5086.93"/>
    <s v="Chennai"/>
    <x v="8"/>
    <n v="5086.93"/>
    <x v="0"/>
    <n v="101.73860000000001"/>
    <x v="1500"/>
    <n v="3052.1579999999999"/>
    <n v="3052.1579999999999"/>
    <x v="1500"/>
    <n v="0.38775510204081642"/>
  </r>
  <r>
    <n v="101501"/>
    <d v="2024-07-25T00:00:00"/>
    <x v="7"/>
    <x v="0"/>
    <s v="C7163"/>
    <x v="2"/>
    <x v="16"/>
    <n v="4"/>
    <n v="8794.41"/>
    <s v="Kochi"/>
    <x v="5"/>
    <n v="35177.64"/>
    <x v="3"/>
    <n v="2814.2112000000002"/>
    <x v="1501"/>
    <n v="5276.6459999999997"/>
    <n v="21106.583999999999"/>
    <x v="1501"/>
    <n v="0.34782608695652173"/>
  </r>
  <r>
    <n v="101502"/>
    <d v="2023-08-14T00:00:00"/>
    <x v="1"/>
    <x v="1"/>
    <s v="C9138"/>
    <x v="2"/>
    <x v="3"/>
    <n v="1"/>
    <n v="6724.64"/>
    <s v="Kolkata"/>
    <x v="9"/>
    <n v="6724.64"/>
    <x v="0"/>
    <n v="134.49280000000002"/>
    <x v="1502"/>
    <n v="4034.7840000000001"/>
    <n v="4034.7840000000001"/>
    <x v="1502"/>
    <n v="0.38775510204081637"/>
  </r>
  <r>
    <n v="101503"/>
    <d v="2023-05-15T00:00:00"/>
    <x v="8"/>
    <x v="1"/>
    <s v="C1052"/>
    <x v="0"/>
    <x v="15"/>
    <n v="4"/>
    <n v="64721.37"/>
    <s v="Pune"/>
    <x v="2"/>
    <n v="258885.48"/>
    <x v="3"/>
    <n v="20710.838400000001"/>
    <x v="1503"/>
    <n v="38832.822"/>
    <n v="155331.288"/>
    <x v="1503"/>
    <n v="0.34782608695652173"/>
  </r>
  <r>
    <n v="101504"/>
    <d v="2023-03-10T00:00:00"/>
    <x v="4"/>
    <x v="1"/>
    <s v="C5310"/>
    <x v="1"/>
    <x v="9"/>
    <n v="1"/>
    <n v="1028.07"/>
    <s v="Lucknow"/>
    <x v="3"/>
    <n v="1028.07"/>
    <x v="0"/>
    <n v="20.561399999999999"/>
    <x v="1504"/>
    <n v="616.84199999999998"/>
    <n v="616.84199999999998"/>
    <x v="1504"/>
    <n v="0.38775510204081626"/>
  </r>
  <r>
    <n v="101505"/>
    <d v="2024-01-25T00:00:00"/>
    <x v="3"/>
    <x v="0"/>
    <s v="C3950"/>
    <x v="2"/>
    <x v="21"/>
    <n v="2"/>
    <n v="7766.45"/>
    <s v="Nagpur"/>
    <x v="2"/>
    <n v="15532.9"/>
    <x v="1"/>
    <n v="621.31600000000003"/>
    <x v="1505"/>
    <n v="4659.87"/>
    <n v="9319.74"/>
    <x v="1505"/>
    <n v="0.37499999999999994"/>
  </r>
  <r>
    <n v="101506"/>
    <d v="2023-11-04T00:00:00"/>
    <x v="5"/>
    <x v="1"/>
    <s v="C6851"/>
    <x v="3"/>
    <x v="10"/>
    <n v="2"/>
    <n v="2089.31"/>
    <s v="Jaipur"/>
    <x v="6"/>
    <n v="4178.62"/>
    <x v="1"/>
    <n v="167.1448"/>
    <x v="1506"/>
    <n v="1253.586"/>
    <n v="2507.172"/>
    <x v="1506"/>
    <n v="0.37499999999999994"/>
  </r>
  <r>
    <n v="101507"/>
    <d v="2024-05-07T00:00:00"/>
    <x v="8"/>
    <x v="0"/>
    <s v="C5706"/>
    <x v="0"/>
    <x v="4"/>
    <n v="1"/>
    <n v="66571.460000000006"/>
    <s v="Pune"/>
    <x v="2"/>
    <n v="66571.460000000006"/>
    <x v="0"/>
    <n v="1331.4292000000003"/>
    <x v="1507"/>
    <n v="39942.876000000004"/>
    <n v="39942.876000000004"/>
    <x v="1507"/>
    <n v="0.38775510204081631"/>
  </r>
  <r>
    <n v="101508"/>
    <d v="2024-04-02T00:00:00"/>
    <x v="6"/>
    <x v="0"/>
    <s v="C2860"/>
    <x v="1"/>
    <x v="23"/>
    <n v="1"/>
    <n v="2297.73"/>
    <s v="Hyderabad"/>
    <x v="10"/>
    <n v="2297.73"/>
    <x v="0"/>
    <n v="45.954599999999999"/>
    <x v="1508"/>
    <n v="1378.6379999999999"/>
    <n v="1378.6379999999999"/>
    <x v="1508"/>
    <n v="0.38775510204081637"/>
  </r>
  <r>
    <n v="101509"/>
    <d v="2024-12-14T00:00:00"/>
    <x v="11"/>
    <x v="0"/>
    <s v="C9014"/>
    <x v="1"/>
    <x v="8"/>
    <n v="2"/>
    <n v="2751.41"/>
    <s v="Lucknow"/>
    <x v="3"/>
    <n v="5502.82"/>
    <x v="1"/>
    <n v="220.11279999999999"/>
    <x v="1509"/>
    <n v="1650.8459999999998"/>
    <n v="3301.6919999999996"/>
    <x v="1509"/>
    <n v="0.37500000000000006"/>
  </r>
  <r>
    <n v="101510"/>
    <d v="2024-02-26T00:00:00"/>
    <x v="10"/>
    <x v="0"/>
    <s v="C7701"/>
    <x v="2"/>
    <x v="16"/>
    <n v="1"/>
    <n v="8666.43"/>
    <s v="Mumbai"/>
    <x v="2"/>
    <n v="8666.43"/>
    <x v="0"/>
    <n v="173.32860000000002"/>
    <x v="1510"/>
    <n v="5199.8580000000002"/>
    <n v="5199.8580000000002"/>
    <x v="1510"/>
    <n v="0.38775510204081626"/>
  </r>
  <r>
    <n v="101511"/>
    <d v="2024-07-29T00:00:00"/>
    <x v="7"/>
    <x v="0"/>
    <s v="C7966"/>
    <x v="3"/>
    <x v="10"/>
    <n v="2"/>
    <n v="1860.65"/>
    <s v="Pune"/>
    <x v="2"/>
    <n v="3721.3"/>
    <x v="1"/>
    <n v="148.852"/>
    <x v="1511"/>
    <n v="1116.3900000000001"/>
    <n v="2232.7800000000002"/>
    <x v="1511"/>
    <n v="0.375"/>
  </r>
  <r>
    <n v="101512"/>
    <d v="2023-09-24T00:00:00"/>
    <x v="9"/>
    <x v="1"/>
    <s v="C1747"/>
    <x v="4"/>
    <x v="19"/>
    <n v="1"/>
    <n v="3661.34"/>
    <s v="Kolkata"/>
    <x v="9"/>
    <n v="3661.34"/>
    <x v="0"/>
    <n v="73.226800000000011"/>
    <x v="1512"/>
    <n v="2196.8040000000001"/>
    <n v="2196.8040000000001"/>
    <x v="1512"/>
    <n v="0.38775510204081637"/>
  </r>
  <r>
    <n v="101513"/>
    <d v="2024-04-03T00:00:00"/>
    <x v="6"/>
    <x v="0"/>
    <s v="C2807"/>
    <x v="1"/>
    <x v="9"/>
    <n v="3"/>
    <n v="3004.32"/>
    <s v="Lucknow"/>
    <x v="3"/>
    <n v="9012.9600000000009"/>
    <x v="2"/>
    <n v="540.77760000000001"/>
    <x v="1513"/>
    <n v="1802.5920000000001"/>
    <n v="5407.7759999999998"/>
    <x v="1513"/>
    <n v="0.3617021276595746"/>
  </r>
  <r>
    <n v="101514"/>
    <d v="2024-09-17T00:00:00"/>
    <x v="9"/>
    <x v="0"/>
    <s v="C7212"/>
    <x v="1"/>
    <x v="9"/>
    <n v="1"/>
    <n v="4076.45"/>
    <s v="Delhi"/>
    <x v="0"/>
    <n v="4076.45"/>
    <x v="0"/>
    <n v="81.528999999999996"/>
    <x v="1514"/>
    <n v="2445.87"/>
    <n v="2445.87"/>
    <x v="1514"/>
    <n v="0.38775510204081631"/>
  </r>
  <r>
    <n v="101515"/>
    <d v="2024-12-22T00:00:00"/>
    <x v="11"/>
    <x v="0"/>
    <s v="C9497"/>
    <x v="1"/>
    <x v="5"/>
    <n v="2"/>
    <n v="2985.49"/>
    <s v="Chennai"/>
    <x v="8"/>
    <n v="5970.98"/>
    <x v="1"/>
    <n v="238.83919999999998"/>
    <x v="1515"/>
    <n v="1791.2939999999999"/>
    <n v="3582.5879999999997"/>
    <x v="1515"/>
    <n v="0.37499999999999994"/>
  </r>
  <r>
    <n v="101516"/>
    <d v="2024-01-06T00:00:00"/>
    <x v="3"/>
    <x v="0"/>
    <s v="C5754"/>
    <x v="1"/>
    <x v="8"/>
    <n v="3"/>
    <n v="2234.6"/>
    <s v="Bhopal"/>
    <x v="1"/>
    <n v="6703.7999999999993"/>
    <x v="2"/>
    <n v="402.22799999999995"/>
    <x v="1516"/>
    <n v="1340.76"/>
    <n v="4022.2799999999997"/>
    <x v="1516"/>
    <n v="0.36170212765957444"/>
  </r>
  <r>
    <n v="101517"/>
    <d v="2023-06-15T00:00:00"/>
    <x v="2"/>
    <x v="1"/>
    <s v="C1223"/>
    <x v="4"/>
    <x v="19"/>
    <n v="1"/>
    <n v="7792.05"/>
    <s v="Mumbai"/>
    <x v="2"/>
    <n v="7792.05"/>
    <x v="0"/>
    <n v="155.84100000000001"/>
    <x v="1517"/>
    <n v="4675.2299999999996"/>
    <n v="4675.2299999999996"/>
    <x v="1517"/>
    <n v="0.38775510204081637"/>
  </r>
  <r>
    <n v="101518"/>
    <d v="2023-01-21T00:00:00"/>
    <x v="3"/>
    <x v="1"/>
    <s v="C3571"/>
    <x v="3"/>
    <x v="11"/>
    <n v="1"/>
    <n v="1643.48"/>
    <s v="Kolkata"/>
    <x v="9"/>
    <n v="1643.48"/>
    <x v="0"/>
    <n v="32.869599999999998"/>
    <x v="1518"/>
    <n v="986.08799999999997"/>
    <n v="986.08799999999997"/>
    <x v="1518"/>
    <n v="0.38775510204081637"/>
  </r>
  <r>
    <n v="101519"/>
    <d v="2023-11-05T00:00:00"/>
    <x v="5"/>
    <x v="1"/>
    <s v="C7190"/>
    <x v="0"/>
    <x v="4"/>
    <n v="1"/>
    <n v="57833.55"/>
    <s v="Surat"/>
    <x v="4"/>
    <n v="57833.55"/>
    <x v="0"/>
    <n v="1156.671"/>
    <x v="1519"/>
    <n v="34700.129999999997"/>
    <n v="34700.129999999997"/>
    <x v="1519"/>
    <n v="0.38775510204081637"/>
  </r>
  <r>
    <n v="101520"/>
    <d v="2024-02-15T00:00:00"/>
    <x v="10"/>
    <x v="0"/>
    <s v="C7805"/>
    <x v="0"/>
    <x v="0"/>
    <n v="3"/>
    <n v="6751.23"/>
    <s v="Mumbai"/>
    <x v="2"/>
    <n v="20253.689999999999"/>
    <x v="2"/>
    <n v="1215.2213999999999"/>
    <x v="1520"/>
    <n v="4050.7379999999994"/>
    <n v="12152.213999999998"/>
    <x v="1520"/>
    <n v="0.36170212765957455"/>
  </r>
  <r>
    <n v="101521"/>
    <d v="2023-01-16T00:00:00"/>
    <x v="3"/>
    <x v="1"/>
    <s v="C7408"/>
    <x v="3"/>
    <x v="11"/>
    <n v="2"/>
    <n v="740.12"/>
    <s v="Chennai"/>
    <x v="8"/>
    <n v="1480.24"/>
    <x v="1"/>
    <n v="59.209600000000002"/>
    <x v="1521"/>
    <n v="444.072"/>
    <n v="888.14400000000001"/>
    <x v="1521"/>
    <n v="0.37500000000000006"/>
  </r>
  <r>
    <n v="101522"/>
    <d v="2024-09-12T00:00:00"/>
    <x v="9"/>
    <x v="0"/>
    <s v="C8518"/>
    <x v="4"/>
    <x v="19"/>
    <n v="1"/>
    <n v="10561.77"/>
    <s v="Chennai"/>
    <x v="8"/>
    <n v="10561.77"/>
    <x v="0"/>
    <n v="211.23540000000003"/>
    <x v="1522"/>
    <n v="6337.0619999999999"/>
    <n v="6337.0619999999999"/>
    <x v="1522"/>
    <n v="0.38775510204081637"/>
  </r>
  <r>
    <n v="101523"/>
    <d v="2023-04-13T00:00:00"/>
    <x v="6"/>
    <x v="1"/>
    <s v="C7657"/>
    <x v="0"/>
    <x v="17"/>
    <n v="1"/>
    <n v="18831.22"/>
    <s v="Jaipur"/>
    <x v="6"/>
    <n v="18831.22"/>
    <x v="0"/>
    <n v="376.62440000000004"/>
    <x v="1523"/>
    <n v="11298.732"/>
    <n v="11298.732"/>
    <x v="1523"/>
    <n v="0.38775510204081637"/>
  </r>
  <r>
    <n v="101524"/>
    <d v="2023-10-13T00:00:00"/>
    <x v="0"/>
    <x v="1"/>
    <s v="C7449"/>
    <x v="1"/>
    <x v="9"/>
    <n v="1"/>
    <n v="2335.5700000000002"/>
    <s v="Hyderabad"/>
    <x v="10"/>
    <n v="2335.5700000000002"/>
    <x v="0"/>
    <n v="46.711400000000005"/>
    <x v="1524"/>
    <n v="1401.3420000000001"/>
    <n v="1401.3420000000001"/>
    <x v="1524"/>
    <n v="0.38775510204081631"/>
  </r>
  <r>
    <n v="101525"/>
    <d v="2024-07-13T00:00:00"/>
    <x v="7"/>
    <x v="0"/>
    <s v="C4802"/>
    <x v="2"/>
    <x v="2"/>
    <n v="1"/>
    <n v="14183.63"/>
    <s v="Ahmedabad"/>
    <x v="4"/>
    <n v="14183.63"/>
    <x v="0"/>
    <n v="283.67259999999999"/>
    <x v="1525"/>
    <n v="8510.1779999999999"/>
    <n v="8510.1779999999999"/>
    <x v="1525"/>
    <n v="0.38775510204081631"/>
  </r>
  <r>
    <n v="101526"/>
    <d v="2024-01-14T00:00:00"/>
    <x v="3"/>
    <x v="0"/>
    <s v="C2370"/>
    <x v="1"/>
    <x v="1"/>
    <n v="2"/>
    <n v="1961.42"/>
    <s v="Delhi"/>
    <x v="0"/>
    <n v="3922.84"/>
    <x v="1"/>
    <n v="156.9136"/>
    <x v="1526"/>
    <n v="1176.8520000000001"/>
    <n v="2353.7040000000002"/>
    <x v="1526"/>
    <n v="0.375"/>
  </r>
  <r>
    <n v="101527"/>
    <d v="2024-07-28T00:00:00"/>
    <x v="7"/>
    <x v="0"/>
    <s v="C8758"/>
    <x v="0"/>
    <x v="13"/>
    <n v="1"/>
    <n v="7035.93"/>
    <s v="Jaipur"/>
    <x v="6"/>
    <n v="7035.93"/>
    <x v="0"/>
    <n v="140.71860000000001"/>
    <x v="1527"/>
    <n v="4221.558"/>
    <n v="4221.558"/>
    <x v="1527"/>
    <n v="0.38775510204081631"/>
  </r>
  <r>
    <n v="101528"/>
    <d v="2024-08-03T00:00:00"/>
    <x v="1"/>
    <x v="0"/>
    <s v="C6535"/>
    <x v="3"/>
    <x v="6"/>
    <n v="2"/>
    <n v="1020.69"/>
    <s v="Kochi"/>
    <x v="5"/>
    <n v="2041.38"/>
    <x v="1"/>
    <n v="81.655200000000008"/>
    <x v="1528"/>
    <n v="612.41399999999999"/>
    <n v="1224.828"/>
    <x v="1528"/>
    <n v="0.37500000000000006"/>
  </r>
  <r>
    <n v="101529"/>
    <d v="2023-06-04T00:00:00"/>
    <x v="2"/>
    <x v="1"/>
    <s v="C4427"/>
    <x v="0"/>
    <x v="17"/>
    <n v="1"/>
    <n v="56936.45"/>
    <s v="Bhopal"/>
    <x v="1"/>
    <n v="56936.45"/>
    <x v="0"/>
    <n v="1138.729"/>
    <x v="1529"/>
    <n v="34161.869999999995"/>
    <n v="34161.869999999995"/>
    <x v="1529"/>
    <n v="0.38775510204081637"/>
  </r>
  <r>
    <n v="101530"/>
    <d v="2024-07-29T00:00:00"/>
    <x v="7"/>
    <x v="0"/>
    <s v="C8559"/>
    <x v="3"/>
    <x v="11"/>
    <n v="1"/>
    <n v="3536.45"/>
    <s v="Indore"/>
    <x v="1"/>
    <n v="3536.45"/>
    <x v="0"/>
    <n v="70.728999999999999"/>
    <x v="1530"/>
    <n v="2121.87"/>
    <n v="2121.87"/>
    <x v="1530"/>
    <n v="0.38775510204081637"/>
  </r>
  <r>
    <n v="101531"/>
    <d v="2024-05-09T00:00:00"/>
    <x v="8"/>
    <x v="0"/>
    <s v="C3085"/>
    <x v="1"/>
    <x v="1"/>
    <n v="4"/>
    <n v="1958.15"/>
    <s v="Bhopal"/>
    <x v="1"/>
    <n v="7832.6"/>
    <x v="3"/>
    <n v="626.60800000000006"/>
    <x v="1531"/>
    <n v="1174.8900000000001"/>
    <n v="4699.5600000000004"/>
    <x v="1531"/>
    <n v="0.34782608695652167"/>
  </r>
  <r>
    <n v="101532"/>
    <d v="2023-01-14T00:00:00"/>
    <x v="3"/>
    <x v="1"/>
    <s v="C1639"/>
    <x v="0"/>
    <x v="15"/>
    <n v="1"/>
    <n v="35931.86"/>
    <s v="Nagpur"/>
    <x v="2"/>
    <n v="35931.86"/>
    <x v="0"/>
    <n v="718.63720000000001"/>
    <x v="1532"/>
    <n v="21559.115999999998"/>
    <n v="21559.115999999998"/>
    <x v="1532"/>
    <n v="0.38775510204081642"/>
  </r>
  <r>
    <n v="101533"/>
    <d v="2024-03-10T00:00:00"/>
    <x v="4"/>
    <x v="0"/>
    <s v="C7543"/>
    <x v="1"/>
    <x v="9"/>
    <n v="1"/>
    <n v="3847.76"/>
    <s v="Mumbai"/>
    <x v="2"/>
    <n v="3847.76"/>
    <x v="0"/>
    <n v="76.955200000000005"/>
    <x v="1533"/>
    <n v="2308.6559999999999"/>
    <n v="2308.6559999999999"/>
    <x v="1533"/>
    <n v="0.38775510204081637"/>
  </r>
  <r>
    <n v="101534"/>
    <d v="2023-10-31T00:00:00"/>
    <x v="0"/>
    <x v="1"/>
    <s v="C6281"/>
    <x v="0"/>
    <x v="0"/>
    <n v="2"/>
    <n v="57552.14"/>
    <s v="Lucknow"/>
    <x v="3"/>
    <n v="115104.28"/>
    <x v="1"/>
    <n v="4604.1711999999998"/>
    <x v="1534"/>
    <n v="34531.284"/>
    <n v="69062.567999999999"/>
    <x v="1534"/>
    <n v="0.375"/>
  </r>
  <r>
    <n v="101535"/>
    <d v="2024-01-16T00:00:00"/>
    <x v="3"/>
    <x v="0"/>
    <s v="C7082"/>
    <x v="2"/>
    <x v="21"/>
    <n v="1"/>
    <n v="7282.31"/>
    <s v="Jaipur"/>
    <x v="6"/>
    <n v="7282.31"/>
    <x v="0"/>
    <n v="145.64620000000002"/>
    <x v="1535"/>
    <n v="4369.3860000000004"/>
    <n v="4369.3860000000004"/>
    <x v="1535"/>
    <n v="0.38775510204081631"/>
  </r>
  <r>
    <n v="101536"/>
    <d v="2024-09-11T00:00:00"/>
    <x v="9"/>
    <x v="0"/>
    <s v="C3217"/>
    <x v="0"/>
    <x v="13"/>
    <n v="1"/>
    <n v="25902.51"/>
    <s v="Bengaluru"/>
    <x v="7"/>
    <n v="25902.51"/>
    <x v="0"/>
    <n v="518.05020000000002"/>
    <x v="1536"/>
    <n v="15541.505999999998"/>
    <n v="15541.505999999998"/>
    <x v="1536"/>
    <n v="0.38775510204081637"/>
  </r>
  <r>
    <n v="101537"/>
    <d v="2024-06-20T00:00:00"/>
    <x v="2"/>
    <x v="0"/>
    <s v="C2098"/>
    <x v="2"/>
    <x v="2"/>
    <n v="1"/>
    <n v="5745.36"/>
    <s v="Mumbai"/>
    <x v="2"/>
    <n v="5745.36"/>
    <x v="0"/>
    <n v="114.90719999999999"/>
    <x v="1537"/>
    <n v="3447.2159999999999"/>
    <n v="3447.2159999999999"/>
    <x v="1537"/>
    <n v="0.38775510204081637"/>
  </r>
  <r>
    <n v="101538"/>
    <d v="2023-11-16T00:00:00"/>
    <x v="5"/>
    <x v="1"/>
    <s v="C2001"/>
    <x v="2"/>
    <x v="21"/>
    <n v="2"/>
    <n v="7787.81"/>
    <s v="Lucknow"/>
    <x v="3"/>
    <n v="15575.62"/>
    <x v="1"/>
    <n v="623.02480000000003"/>
    <x v="1538"/>
    <n v="4672.6859999999997"/>
    <n v="9345.3719999999994"/>
    <x v="1538"/>
    <n v="0.37500000000000011"/>
  </r>
  <r>
    <n v="101539"/>
    <d v="2024-04-24T00:00:00"/>
    <x v="6"/>
    <x v="0"/>
    <s v="C1231"/>
    <x v="2"/>
    <x v="16"/>
    <n v="1"/>
    <n v="7818.44"/>
    <s v="Nagpur"/>
    <x v="2"/>
    <n v="7818.44"/>
    <x v="0"/>
    <n v="156.36879999999999"/>
    <x v="1539"/>
    <n v="4691.0639999999994"/>
    <n v="4691.0639999999994"/>
    <x v="1539"/>
    <n v="0.38775510204081637"/>
  </r>
  <r>
    <n v="101540"/>
    <d v="2023-07-17T00:00:00"/>
    <x v="7"/>
    <x v="1"/>
    <s v="C7607"/>
    <x v="0"/>
    <x v="13"/>
    <n v="1"/>
    <n v="23282.19"/>
    <s v="Nagpur"/>
    <x v="2"/>
    <n v="23282.19"/>
    <x v="0"/>
    <n v="465.6438"/>
    <x v="1540"/>
    <n v="13969.313999999998"/>
    <n v="13969.313999999998"/>
    <x v="1540"/>
    <n v="0.38775510204081631"/>
  </r>
  <r>
    <n v="101541"/>
    <d v="2023-09-18T00:00:00"/>
    <x v="9"/>
    <x v="1"/>
    <s v="C5587"/>
    <x v="2"/>
    <x v="21"/>
    <n v="1"/>
    <n v="2715.33"/>
    <s v="Bengaluru"/>
    <x v="7"/>
    <n v="2715.33"/>
    <x v="0"/>
    <n v="54.306600000000003"/>
    <x v="1541"/>
    <n v="1629.1979999999999"/>
    <n v="1629.1979999999999"/>
    <x v="1541"/>
    <n v="0.38775510204081637"/>
  </r>
  <r>
    <n v="101542"/>
    <d v="2023-09-27T00:00:00"/>
    <x v="9"/>
    <x v="1"/>
    <s v="C6409"/>
    <x v="2"/>
    <x v="21"/>
    <n v="2"/>
    <n v="9645.52"/>
    <s v="Lucknow"/>
    <x v="3"/>
    <n v="19291.04"/>
    <x v="1"/>
    <n v="771.64160000000004"/>
    <x v="1542"/>
    <n v="5787.3119999999999"/>
    <n v="11574.624"/>
    <x v="1542"/>
    <n v="0.37500000000000006"/>
  </r>
  <r>
    <n v="101543"/>
    <d v="2024-08-29T00:00:00"/>
    <x v="1"/>
    <x v="0"/>
    <s v="C4798"/>
    <x v="2"/>
    <x v="22"/>
    <n v="2"/>
    <n v="6535.39"/>
    <s v="Chennai"/>
    <x v="8"/>
    <n v="13070.78"/>
    <x v="1"/>
    <n v="522.83120000000008"/>
    <x v="1543"/>
    <n v="3921.2339999999999"/>
    <n v="7842.4679999999998"/>
    <x v="1543"/>
    <n v="0.375"/>
  </r>
  <r>
    <n v="101544"/>
    <d v="2023-04-04T00:00:00"/>
    <x v="6"/>
    <x v="1"/>
    <s v="C6297"/>
    <x v="4"/>
    <x v="7"/>
    <n v="1"/>
    <n v="3027.72"/>
    <s v="Delhi"/>
    <x v="0"/>
    <n v="3027.72"/>
    <x v="0"/>
    <n v="60.554399999999994"/>
    <x v="1544"/>
    <n v="1816.6319999999998"/>
    <n v="1816.6319999999998"/>
    <x v="1544"/>
    <n v="0.38775510204081637"/>
  </r>
  <r>
    <n v="101545"/>
    <d v="2023-02-23T00:00:00"/>
    <x v="10"/>
    <x v="1"/>
    <s v="C2921"/>
    <x v="0"/>
    <x v="13"/>
    <n v="1"/>
    <n v="31808.01"/>
    <s v="Chennai"/>
    <x v="8"/>
    <n v="31808.01"/>
    <x v="0"/>
    <n v="636.16020000000003"/>
    <x v="1545"/>
    <n v="19084.805999999997"/>
    <n v="19084.805999999997"/>
    <x v="1545"/>
    <n v="0.38775510204081642"/>
  </r>
  <r>
    <n v="101546"/>
    <d v="2024-07-27T00:00:00"/>
    <x v="7"/>
    <x v="0"/>
    <s v="C6193"/>
    <x v="1"/>
    <x v="23"/>
    <n v="2"/>
    <n v="2096.29"/>
    <s v="Jaipur"/>
    <x v="6"/>
    <n v="4192.58"/>
    <x v="1"/>
    <n v="167.70320000000001"/>
    <x v="1546"/>
    <n v="1257.7739999999999"/>
    <n v="2515.5479999999998"/>
    <x v="1546"/>
    <n v="0.37500000000000006"/>
  </r>
  <r>
    <n v="101547"/>
    <d v="2023-03-22T00:00:00"/>
    <x v="4"/>
    <x v="1"/>
    <s v="C3341"/>
    <x v="4"/>
    <x v="20"/>
    <n v="4"/>
    <n v="15618.63"/>
    <s v="Kochi"/>
    <x v="5"/>
    <n v="62474.52"/>
    <x v="3"/>
    <n v="4997.9615999999996"/>
    <x v="1547"/>
    <n v="9371.1779999999999"/>
    <n v="37484.712"/>
    <x v="1547"/>
    <n v="0.34782608695652167"/>
  </r>
  <r>
    <n v="101548"/>
    <d v="2024-03-23T00:00:00"/>
    <x v="4"/>
    <x v="0"/>
    <s v="C8133"/>
    <x v="2"/>
    <x v="2"/>
    <n v="2"/>
    <n v="3528.27"/>
    <s v="Surat"/>
    <x v="4"/>
    <n v="7056.54"/>
    <x v="1"/>
    <n v="282.26159999999999"/>
    <x v="1548"/>
    <n v="2116.962"/>
    <n v="4233.924"/>
    <x v="1548"/>
    <n v="0.375"/>
  </r>
  <r>
    <n v="101549"/>
    <d v="2023-12-23T00:00:00"/>
    <x v="11"/>
    <x v="1"/>
    <s v="C7948"/>
    <x v="0"/>
    <x v="0"/>
    <n v="3"/>
    <n v="51787.41"/>
    <s v="Chennai"/>
    <x v="8"/>
    <n v="155362.23000000001"/>
    <x v="2"/>
    <n v="9321.7338"/>
    <x v="1549"/>
    <n v="31072.446"/>
    <n v="93217.338000000003"/>
    <x v="1549"/>
    <n v="0.36170212765957455"/>
  </r>
  <r>
    <n v="101550"/>
    <d v="2024-09-23T00:00:00"/>
    <x v="9"/>
    <x v="0"/>
    <s v="C1174"/>
    <x v="2"/>
    <x v="21"/>
    <n v="1"/>
    <n v="3148.07"/>
    <s v="Chennai"/>
    <x v="8"/>
    <n v="3148.07"/>
    <x v="0"/>
    <n v="62.961400000000005"/>
    <x v="1550"/>
    <n v="1888.8420000000001"/>
    <n v="1888.8420000000001"/>
    <x v="1550"/>
    <n v="0.38775510204081631"/>
  </r>
  <r>
    <n v="101551"/>
    <d v="2024-03-28T00:00:00"/>
    <x v="4"/>
    <x v="0"/>
    <s v="C7043"/>
    <x v="1"/>
    <x v="8"/>
    <n v="1"/>
    <n v="1483.23"/>
    <s v="Nagpur"/>
    <x v="2"/>
    <n v="1483.23"/>
    <x v="0"/>
    <n v="29.6646"/>
    <x v="1551"/>
    <n v="889.93799999999999"/>
    <n v="889.93799999999999"/>
    <x v="1551"/>
    <n v="0.38775510204081631"/>
  </r>
  <r>
    <n v="101552"/>
    <d v="2023-09-17T00:00:00"/>
    <x v="9"/>
    <x v="1"/>
    <s v="C8843"/>
    <x v="1"/>
    <x v="1"/>
    <n v="2"/>
    <n v="335.64"/>
    <s v="Pune"/>
    <x v="2"/>
    <n v="671.28"/>
    <x v="1"/>
    <n v="26.851199999999999"/>
    <x v="1552"/>
    <n v="201.38399999999999"/>
    <n v="402.76799999999997"/>
    <x v="1552"/>
    <n v="0.37500000000000006"/>
  </r>
  <r>
    <n v="101553"/>
    <d v="2023-02-14T00:00:00"/>
    <x v="10"/>
    <x v="1"/>
    <s v="C1498"/>
    <x v="4"/>
    <x v="19"/>
    <n v="1"/>
    <n v="1164.93"/>
    <s v="Kochi"/>
    <x v="5"/>
    <n v="1164.93"/>
    <x v="0"/>
    <n v="23.2986"/>
    <x v="1553"/>
    <n v="698.95799999999997"/>
    <n v="698.95799999999997"/>
    <x v="1553"/>
    <n v="0.38775510204081637"/>
  </r>
  <r>
    <n v="101554"/>
    <d v="2024-04-27T00:00:00"/>
    <x v="6"/>
    <x v="0"/>
    <s v="C9938"/>
    <x v="4"/>
    <x v="18"/>
    <n v="1"/>
    <n v="8075.16"/>
    <s v="Bhopal"/>
    <x v="1"/>
    <n v="8075.16"/>
    <x v="0"/>
    <n v="161.50319999999999"/>
    <x v="1554"/>
    <n v="4845.0959999999995"/>
    <n v="4845.0959999999995"/>
    <x v="1554"/>
    <n v="0.38775510204081637"/>
  </r>
  <r>
    <n v="101555"/>
    <d v="2023-04-17T00:00:00"/>
    <x v="6"/>
    <x v="1"/>
    <s v="C3898"/>
    <x v="0"/>
    <x v="15"/>
    <n v="2"/>
    <n v="53468.68"/>
    <s v="Kochi"/>
    <x v="5"/>
    <n v="106937.36"/>
    <x v="1"/>
    <n v="4277.4944000000005"/>
    <x v="1555"/>
    <n v="32081.207999999999"/>
    <n v="64162.415999999997"/>
    <x v="1555"/>
    <n v="0.37500000000000006"/>
  </r>
  <r>
    <n v="101556"/>
    <d v="2023-05-15T00:00:00"/>
    <x v="8"/>
    <x v="1"/>
    <s v="C2597"/>
    <x v="0"/>
    <x v="15"/>
    <n v="1"/>
    <n v="39236.68"/>
    <s v="Kochi"/>
    <x v="5"/>
    <n v="39236.68"/>
    <x v="0"/>
    <n v="784.73360000000002"/>
    <x v="1556"/>
    <n v="23542.007999999998"/>
    <n v="23542.007999999998"/>
    <x v="1556"/>
    <n v="0.38775510204081637"/>
  </r>
  <r>
    <n v="101557"/>
    <d v="2024-07-11T00:00:00"/>
    <x v="7"/>
    <x v="0"/>
    <s v="C6185"/>
    <x v="0"/>
    <x v="4"/>
    <n v="2"/>
    <n v="49404.36"/>
    <s v="Nagpur"/>
    <x v="2"/>
    <n v="98808.72"/>
    <x v="1"/>
    <n v="3952.3488000000002"/>
    <x v="1557"/>
    <n v="29642.615999999998"/>
    <n v="59285.231999999996"/>
    <x v="1557"/>
    <n v="0.375"/>
  </r>
  <r>
    <n v="101558"/>
    <d v="2024-12-27T00:00:00"/>
    <x v="11"/>
    <x v="0"/>
    <s v="C7605"/>
    <x v="0"/>
    <x v="17"/>
    <n v="2"/>
    <n v="22713.32"/>
    <s v="Pune"/>
    <x v="2"/>
    <n v="45426.64"/>
    <x v="1"/>
    <n v="1817.0655999999999"/>
    <x v="1558"/>
    <n v="13627.992"/>
    <n v="27255.984"/>
    <x v="1558"/>
    <n v="0.37499999999999994"/>
  </r>
  <r>
    <n v="101559"/>
    <d v="2024-11-14T00:00:00"/>
    <x v="5"/>
    <x v="0"/>
    <s v="C5368"/>
    <x v="2"/>
    <x v="16"/>
    <n v="1"/>
    <n v="10274.99"/>
    <s v="Delhi"/>
    <x v="0"/>
    <n v="10274.99"/>
    <x v="0"/>
    <n v="205.49979999999999"/>
    <x v="1559"/>
    <n v="6164.9939999999997"/>
    <n v="6164.9939999999997"/>
    <x v="1559"/>
    <n v="0.38775510204081637"/>
  </r>
  <r>
    <n v="101560"/>
    <d v="2023-06-26T00:00:00"/>
    <x v="2"/>
    <x v="1"/>
    <s v="C1052"/>
    <x v="1"/>
    <x v="5"/>
    <n v="2"/>
    <n v="3409.42"/>
    <s v="Kolkata"/>
    <x v="9"/>
    <n v="6818.84"/>
    <x v="1"/>
    <n v="272.75360000000001"/>
    <x v="1560"/>
    <n v="2045.652"/>
    <n v="4091.3040000000001"/>
    <x v="1560"/>
    <n v="0.375"/>
  </r>
  <r>
    <n v="101561"/>
    <d v="2023-10-08T00:00:00"/>
    <x v="0"/>
    <x v="1"/>
    <s v="C8585"/>
    <x v="2"/>
    <x v="16"/>
    <n v="1"/>
    <n v="9160.6"/>
    <s v="Delhi"/>
    <x v="0"/>
    <n v="9160.6"/>
    <x v="0"/>
    <n v="183.21200000000002"/>
    <x v="1561"/>
    <n v="5496.36"/>
    <n v="5496.36"/>
    <x v="1561"/>
    <n v="0.38775510204081642"/>
  </r>
  <r>
    <n v="101562"/>
    <d v="2023-04-30T00:00:00"/>
    <x v="6"/>
    <x v="1"/>
    <s v="C1329"/>
    <x v="4"/>
    <x v="20"/>
    <n v="2"/>
    <n v="3110.99"/>
    <s v="Bhopal"/>
    <x v="1"/>
    <n v="6221.98"/>
    <x v="1"/>
    <n v="248.8792"/>
    <x v="1562"/>
    <n v="1866.5939999999998"/>
    <n v="3733.1879999999996"/>
    <x v="1562"/>
    <n v="0.375"/>
  </r>
  <r>
    <n v="101563"/>
    <d v="2023-06-23T00:00:00"/>
    <x v="2"/>
    <x v="1"/>
    <s v="C5042"/>
    <x v="3"/>
    <x v="14"/>
    <n v="2"/>
    <n v="2108.7199999999998"/>
    <s v="Kolkata"/>
    <x v="9"/>
    <n v="4217.4399999999996"/>
    <x v="1"/>
    <n v="168.69759999999999"/>
    <x v="1563"/>
    <n v="1265.2319999999997"/>
    <n v="2530.4639999999995"/>
    <x v="1563"/>
    <n v="0.37500000000000006"/>
  </r>
  <r>
    <n v="101564"/>
    <d v="2024-11-28T00:00:00"/>
    <x v="5"/>
    <x v="0"/>
    <s v="C7214"/>
    <x v="2"/>
    <x v="21"/>
    <n v="2"/>
    <n v="10515.34"/>
    <s v="Indore"/>
    <x v="1"/>
    <n v="21030.68"/>
    <x v="1"/>
    <n v="841.22720000000004"/>
    <x v="1564"/>
    <n v="6309.2039999999997"/>
    <n v="12618.407999999999"/>
    <x v="1564"/>
    <n v="0.375"/>
  </r>
  <r>
    <n v="101565"/>
    <d v="2023-10-21T00:00:00"/>
    <x v="0"/>
    <x v="1"/>
    <s v="C5469"/>
    <x v="0"/>
    <x v="4"/>
    <n v="1"/>
    <n v="32861"/>
    <s v="Nagpur"/>
    <x v="2"/>
    <n v="32861"/>
    <x v="0"/>
    <n v="657.22"/>
    <x v="1565"/>
    <n v="19716.599999999999"/>
    <n v="19716.599999999999"/>
    <x v="1565"/>
    <n v="0.38775510204081637"/>
  </r>
  <r>
    <n v="101566"/>
    <d v="2023-07-24T00:00:00"/>
    <x v="7"/>
    <x v="1"/>
    <s v="C6818"/>
    <x v="0"/>
    <x v="0"/>
    <n v="1"/>
    <n v="27747.03"/>
    <s v="Lucknow"/>
    <x v="3"/>
    <n v="27747.03"/>
    <x v="0"/>
    <n v="554.94060000000002"/>
    <x v="1566"/>
    <n v="16648.217999999997"/>
    <n v="16648.217999999997"/>
    <x v="1566"/>
    <n v="0.38775510204081637"/>
  </r>
  <r>
    <n v="101567"/>
    <d v="2024-01-08T00:00:00"/>
    <x v="3"/>
    <x v="0"/>
    <s v="C1601"/>
    <x v="1"/>
    <x v="9"/>
    <n v="1"/>
    <n v="3549.17"/>
    <s v="Kochi"/>
    <x v="5"/>
    <n v="3549.17"/>
    <x v="0"/>
    <n v="70.983400000000003"/>
    <x v="1567"/>
    <n v="2129.502"/>
    <n v="2129.502"/>
    <x v="1567"/>
    <n v="0.38775510204081631"/>
  </r>
  <r>
    <n v="101568"/>
    <d v="2024-08-22T00:00:00"/>
    <x v="1"/>
    <x v="0"/>
    <s v="C5729"/>
    <x v="1"/>
    <x v="9"/>
    <n v="1"/>
    <n v="4870.42"/>
    <s v="Chennai"/>
    <x v="8"/>
    <n v="4870.42"/>
    <x v="0"/>
    <n v="97.4084"/>
    <x v="1568"/>
    <n v="2922.252"/>
    <n v="2922.252"/>
    <x v="1568"/>
    <n v="0.38775510204081631"/>
  </r>
  <r>
    <n v="101569"/>
    <d v="2023-12-17T00:00:00"/>
    <x v="11"/>
    <x v="1"/>
    <s v="C9409"/>
    <x v="2"/>
    <x v="22"/>
    <n v="1"/>
    <n v="10445.120000000001"/>
    <s v="Bhopal"/>
    <x v="1"/>
    <n v="10445.120000000001"/>
    <x v="0"/>
    <n v="208.90240000000003"/>
    <x v="1569"/>
    <n v="6267.0720000000001"/>
    <n v="6267.0720000000001"/>
    <x v="1569"/>
    <n v="0.38775510204081631"/>
  </r>
  <r>
    <n v="101570"/>
    <d v="2023-08-04T00:00:00"/>
    <x v="1"/>
    <x v="1"/>
    <s v="C4054"/>
    <x v="0"/>
    <x v="13"/>
    <n v="1"/>
    <n v="64981.78"/>
    <s v="Ahmedabad"/>
    <x v="4"/>
    <n v="64981.78"/>
    <x v="0"/>
    <n v="1299.6356000000001"/>
    <x v="1570"/>
    <n v="38989.067999999999"/>
    <n v="38989.067999999999"/>
    <x v="1570"/>
    <n v="0.38775510204081631"/>
  </r>
  <r>
    <n v="101571"/>
    <d v="2023-05-24T00:00:00"/>
    <x v="8"/>
    <x v="1"/>
    <s v="C1554"/>
    <x v="1"/>
    <x v="5"/>
    <n v="1"/>
    <n v="2066.35"/>
    <s v="Hyderabad"/>
    <x v="10"/>
    <n v="2066.35"/>
    <x v="0"/>
    <n v="41.326999999999998"/>
    <x v="1571"/>
    <n v="1239.81"/>
    <n v="1239.81"/>
    <x v="1571"/>
    <n v="0.38775510204081631"/>
  </r>
  <r>
    <n v="101572"/>
    <d v="2024-12-19T00:00:00"/>
    <x v="11"/>
    <x v="0"/>
    <s v="C6483"/>
    <x v="0"/>
    <x v="0"/>
    <n v="3"/>
    <n v="1992.91"/>
    <s v="Hyderabad"/>
    <x v="10"/>
    <n v="5978.7300000000005"/>
    <x v="2"/>
    <n v="358.72380000000004"/>
    <x v="1572"/>
    <n v="1195.7460000000001"/>
    <n v="3587.2380000000003"/>
    <x v="1572"/>
    <n v="0.36170212765957449"/>
  </r>
  <r>
    <n v="101573"/>
    <d v="2024-10-25T00:00:00"/>
    <x v="0"/>
    <x v="0"/>
    <s v="C4050"/>
    <x v="4"/>
    <x v="20"/>
    <n v="4"/>
    <n v="4753.49"/>
    <s v="Bhopal"/>
    <x v="1"/>
    <n v="19013.96"/>
    <x v="3"/>
    <n v="1521.1168"/>
    <x v="1573"/>
    <n v="2852.0939999999996"/>
    <n v="11408.375999999998"/>
    <x v="1573"/>
    <n v="0.34782608695652178"/>
  </r>
  <r>
    <n v="101574"/>
    <d v="2023-01-23T00:00:00"/>
    <x v="3"/>
    <x v="1"/>
    <s v="C7542"/>
    <x v="1"/>
    <x v="9"/>
    <n v="1"/>
    <n v="2905.81"/>
    <s v="Ahmedabad"/>
    <x v="4"/>
    <n v="2905.81"/>
    <x v="0"/>
    <n v="58.116199999999999"/>
    <x v="1574"/>
    <n v="1743.4859999999999"/>
    <n v="1743.4859999999999"/>
    <x v="1574"/>
    <n v="0.38775510204081637"/>
  </r>
  <r>
    <n v="101575"/>
    <d v="2023-09-07T00:00:00"/>
    <x v="9"/>
    <x v="1"/>
    <s v="C1657"/>
    <x v="0"/>
    <x v="0"/>
    <n v="2"/>
    <n v="33530.5"/>
    <s v="Nagpur"/>
    <x v="2"/>
    <n v="67061"/>
    <x v="1"/>
    <n v="2682.44"/>
    <x v="1575"/>
    <n v="20118.3"/>
    <n v="40236.6"/>
    <x v="1575"/>
    <n v="0.375"/>
  </r>
  <r>
    <n v="101576"/>
    <d v="2023-08-28T00:00:00"/>
    <x v="1"/>
    <x v="1"/>
    <s v="C7565"/>
    <x v="3"/>
    <x v="11"/>
    <n v="1"/>
    <n v="1638.21"/>
    <s v="Lucknow"/>
    <x v="3"/>
    <n v="1638.21"/>
    <x v="0"/>
    <n v="32.764200000000002"/>
    <x v="1576"/>
    <n v="982.92599999999993"/>
    <n v="982.92599999999993"/>
    <x v="1576"/>
    <n v="0.38775510204081637"/>
  </r>
  <r>
    <n v="101577"/>
    <d v="2023-01-30T00:00:00"/>
    <x v="3"/>
    <x v="1"/>
    <s v="C9586"/>
    <x v="0"/>
    <x v="4"/>
    <n v="4"/>
    <n v="70917.5"/>
    <s v="Chennai"/>
    <x v="8"/>
    <n v="283670"/>
    <x v="3"/>
    <n v="22693.600000000002"/>
    <x v="1577"/>
    <n v="42550.5"/>
    <n v="170202"/>
    <x v="1577"/>
    <n v="0.34782608695652173"/>
  </r>
  <r>
    <n v="101578"/>
    <d v="2024-08-04T00:00:00"/>
    <x v="1"/>
    <x v="0"/>
    <s v="C2481"/>
    <x v="3"/>
    <x v="14"/>
    <n v="2"/>
    <n v="2749.49"/>
    <s v="Kolkata"/>
    <x v="9"/>
    <n v="5498.98"/>
    <x v="1"/>
    <n v="219.95919999999998"/>
    <x v="1578"/>
    <n v="1649.6939999999997"/>
    <n v="3299.3879999999995"/>
    <x v="1578"/>
    <n v="0.375"/>
  </r>
  <r>
    <n v="101579"/>
    <d v="2023-05-25T00:00:00"/>
    <x v="8"/>
    <x v="1"/>
    <s v="C4283"/>
    <x v="3"/>
    <x v="24"/>
    <n v="1"/>
    <n v="1985.47"/>
    <s v="Nagpur"/>
    <x v="2"/>
    <n v="1985.47"/>
    <x v="0"/>
    <n v="39.709400000000002"/>
    <x v="1579"/>
    <n v="1191.2819999999999"/>
    <n v="1191.2819999999999"/>
    <x v="1579"/>
    <n v="0.38775510204081637"/>
  </r>
  <r>
    <n v="101580"/>
    <d v="2023-06-26T00:00:00"/>
    <x v="2"/>
    <x v="1"/>
    <s v="C5009"/>
    <x v="1"/>
    <x v="1"/>
    <n v="1"/>
    <n v="4234.1000000000004"/>
    <s v="Bengaluru"/>
    <x v="7"/>
    <n v="4234.1000000000004"/>
    <x v="0"/>
    <n v="84.682000000000002"/>
    <x v="1580"/>
    <n v="2540.46"/>
    <n v="2540.46"/>
    <x v="1580"/>
    <n v="0.38775510204081642"/>
  </r>
  <r>
    <n v="101581"/>
    <d v="2024-12-02T00:00:00"/>
    <x v="11"/>
    <x v="0"/>
    <s v="C7456"/>
    <x v="2"/>
    <x v="3"/>
    <n v="1"/>
    <n v="2324.14"/>
    <s v="Indore"/>
    <x v="1"/>
    <n v="2324.14"/>
    <x v="0"/>
    <n v="46.482799999999997"/>
    <x v="1581"/>
    <n v="1394.4839999999999"/>
    <n v="1394.4839999999999"/>
    <x v="1581"/>
    <n v="0.38775510204081626"/>
  </r>
  <r>
    <n v="101582"/>
    <d v="2023-08-06T00:00:00"/>
    <x v="1"/>
    <x v="1"/>
    <s v="C2569"/>
    <x v="4"/>
    <x v="18"/>
    <n v="3"/>
    <n v="11523.36"/>
    <s v="Pune"/>
    <x v="2"/>
    <n v="34570.080000000002"/>
    <x v="2"/>
    <n v="2074.2048"/>
    <x v="1582"/>
    <n v="6914.0160000000005"/>
    <n v="20742.048000000003"/>
    <x v="1582"/>
    <n v="0.36170212765957444"/>
  </r>
  <r>
    <n v="101583"/>
    <d v="2023-05-12T00:00:00"/>
    <x v="8"/>
    <x v="1"/>
    <s v="C7956"/>
    <x v="1"/>
    <x v="8"/>
    <n v="1"/>
    <n v="1654.07"/>
    <s v="Lucknow"/>
    <x v="3"/>
    <n v="1654.07"/>
    <x v="0"/>
    <n v="33.081400000000002"/>
    <x v="1583"/>
    <n v="992.44199999999989"/>
    <n v="992.44199999999989"/>
    <x v="1583"/>
    <n v="0.38775510204081637"/>
  </r>
  <r>
    <n v="101584"/>
    <d v="2024-02-08T00:00:00"/>
    <x v="10"/>
    <x v="0"/>
    <s v="C4632"/>
    <x v="1"/>
    <x v="5"/>
    <n v="1"/>
    <n v="3850.37"/>
    <s v="Nagpur"/>
    <x v="2"/>
    <n v="3850.37"/>
    <x v="0"/>
    <n v="77.007400000000004"/>
    <x v="1584"/>
    <n v="2310.2219999999998"/>
    <n v="2310.2219999999998"/>
    <x v="1584"/>
    <n v="0.38775510204081637"/>
  </r>
  <r>
    <n v="101585"/>
    <d v="2024-09-15T00:00:00"/>
    <x v="9"/>
    <x v="0"/>
    <s v="C7523"/>
    <x v="0"/>
    <x v="4"/>
    <n v="1"/>
    <n v="27182.720000000001"/>
    <s v="Nagpur"/>
    <x v="2"/>
    <n v="27182.720000000001"/>
    <x v="0"/>
    <n v="543.65440000000001"/>
    <x v="1585"/>
    <n v="16309.632"/>
    <n v="16309.632"/>
    <x v="1585"/>
    <n v="0.38775510204081637"/>
  </r>
  <r>
    <n v="101586"/>
    <d v="2023-03-21T00:00:00"/>
    <x v="4"/>
    <x v="1"/>
    <s v="C2521"/>
    <x v="2"/>
    <x v="21"/>
    <n v="1"/>
    <n v="893.03"/>
    <s v="Hyderabad"/>
    <x v="10"/>
    <n v="893.03"/>
    <x v="0"/>
    <n v="17.860600000000002"/>
    <x v="1586"/>
    <n v="535.81799999999998"/>
    <n v="535.81799999999998"/>
    <x v="1586"/>
    <n v="0.38775510204081637"/>
  </r>
  <r>
    <n v="101587"/>
    <d v="2024-01-29T00:00:00"/>
    <x v="3"/>
    <x v="0"/>
    <s v="C8875"/>
    <x v="2"/>
    <x v="2"/>
    <n v="1"/>
    <n v="5128.2299999999996"/>
    <s v="Mumbai"/>
    <x v="2"/>
    <n v="5128.2299999999996"/>
    <x v="0"/>
    <n v="102.5646"/>
    <x v="1587"/>
    <n v="3076.9379999999996"/>
    <n v="3076.9379999999996"/>
    <x v="1587"/>
    <n v="0.38775510204081637"/>
  </r>
  <r>
    <n v="101588"/>
    <d v="2023-09-25T00:00:00"/>
    <x v="9"/>
    <x v="1"/>
    <s v="C2743"/>
    <x v="4"/>
    <x v="18"/>
    <n v="1"/>
    <n v="6184.8"/>
    <s v="Ahmedabad"/>
    <x v="4"/>
    <n v="6184.8"/>
    <x v="0"/>
    <n v="123.69600000000001"/>
    <x v="1588"/>
    <n v="3710.88"/>
    <n v="3710.88"/>
    <x v="1588"/>
    <n v="0.38775510204081631"/>
  </r>
  <r>
    <n v="101589"/>
    <d v="2023-03-26T00:00:00"/>
    <x v="4"/>
    <x v="1"/>
    <s v="C3635"/>
    <x v="1"/>
    <x v="1"/>
    <n v="2"/>
    <n v="2337.5500000000002"/>
    <s v="Hyderabad"/>
    <x v="10"/>
    <n v="4675.1000000000004"/>
    <x v="1"/>
    <n v="187.00400000000002"/>
    <x v="1589"/>
    <n v="1402.53"/>
    <n v="2805.06"/>
    <x v="1589"/>
    <n v="0.37500000000000006"/>
  </r>
  <r>
    <n v="101590"/>
    <d v="2023-05-12T00:00:00"/>
    <x v="8"/>
    <x v="1"/>
    <s v="C7581"/>
    <x v="2"/>
    <x v="2"/>
    <n v="2"/>
    <n v="491.01"/>
    <s v="Pune"/>
    <x v="2"/>
    <n v="982.02"/>
    <x v="1"/>
    <n v="39.280799999999999"/>
    <x v="1590"/>
    <n v="294.60599999999999"/>
    <n v="589.21199999999999"/>
    <x v="1590"/>
    <n v="0.375"/>
  </r>
  <r>
    <n v="101591"/>
    <d v="2023-02-25T00:00:00"/>
    <x v="10"/>
    <x v="1"/>
    <s v="C8377"/>
    <x v="1"/>
    <x v="5"/>
    <n v="2"/>
    <n v="825.22"/>
    <s v="Jaipur"/>
    <x v="6"/>
    <n v="1650.44"/>
    <x v="1"/>
    <n v="66.017600000000002"/>
    <x v="1591"/>
    <n v="495.13200000000001"/>
    <n v="990.26400000000001"/>
    <x v="1591"/>
    <n v="0.37500000000000006"/>
  </r>
  <r>
    <n v="101592"/>
    <d v="2024-01-17T00:00:00"/>
    <x v="3"/>
    <x v="0"/>
    <s v="C3930"/>
    <x v="3"/>
    <x v="10"/>
    <n v="3"/>
    <n v="3435.85"/>
    <s v="Pune"/>
    <x v="2"/>
    <n v="10307.549999999999"/>
    <x v="2"/>
    <n v="618.45299999999997"/>
    <x v="1592"/>
    <n v="2061.5099999999998"/>
    <n v="6184.5299999999988"/>
    <x v="1592"/>
    <n v="0.36170212765957455"/>
  </r>
  <r>
    <n v="101593"/>
    <d v="2024-06-28T00:00:00"/>
    <x v="2"/>
    <x v="0"/>
    <s v="C5224"/>
    <x v="3"/>
    <x v="6"/>
    <n v="1"/>
    <n v="1597.9"/>
    <s v="Chennai"/>
    <x v="8"/>
    <n v="1597.9"/>
    <x v="0"/>
    <n v="31.958000000000002"/>
    <x v="1593"/>
    <n v="958.74"/>
    <n v="958.74"/>
    <x v="1593"/>
    <n v="0.38775510204081631"/>
  </r>
  <r>
    <n v="101594"/>
    <d v="2024-06-11T00:00:00"/>
    <x v="2"/>
    <x v="0"/>
    <s v="C9021"/>
    <x v="3"/>
    <x v="24"/>
    <n v="1"/>
    <n v="1647.69"/>
    <s v="Ahmedabad"/>
    <x v="4"/>
    <n v="1647.69"/>
    <x v="0"/>
    <n v="32.953800000000001"/>
    <x v="1594"/>
    <n v="988.61400000000003"/>
    <n v="988.61400000000003"/>
    <x v="1594"/>
    <n v="0.38775510204081631"/>
  </r>
  <r>
    <n v="101595"/>
    <d v="2024-01-11T00:00:00"/>
    <x v="3"/>
    <x v="0"/>
    <s v="C5852"/>
    <x v="0"/>
    <x v="17"/>
    <n v="2"/>
    <n v="17868.439999999999"/>
    <s v="Bhopal"/>
    <x v="1"/>
    <n v="35736.879999999997"/>
    <x v="1"/>
    <n v="1429.4751999999999"/>
    <x v="1595"/>
    <n v="10721.063999999998"/>
    <n v="21442.127999999997"/>
    <x v="1595"/>
    <n v="0.375"/>
  </r>
  <r>
    <n v="101596"/>
    <d v="2023-01-25T00:00:00"/>
    <x v="3"/>
    <x v="1"/>
    <s v="C5877"/>
    <x v="1"/>
    <x v="8"/>
    <n v="1"/>
    <n v="2165.7399999999998"/>
    <s v="Surat"/>
    <x v="4"/>
    <n v="2165.7399999999998"/>
    <x v="0"/>
    <n v="43.314799999999998"/>
    <x v="1596"/>
    <n v="1299.4439999999997"/>
    <n v="1299.4439999999997"/>
    <x v="1596"/>
    <n v="0.38775510204081637"/>
  </r>
  <r>
    <n v="101597"/>
    <d v="2023-02-06T00:00:00"/>
    <x v="10"/>
    <x v="1"/>
    <s v="C3871"/>
    <x v="2"/>
    <x v="3"/>
    <n v="2"/>
    <n v="7856.18"/>
    <s v="Delhi"/>
    <x v="0"/>
    <n v="15712.36"/>
    <x v="1"/>
    <n v="628.49440000000004"/>
    <x v="1597"/>
    <n v="4713.7079999999996"/>
    <n v="9427.4159999999993"/>
    <x v="1597"/>
    <n v="0.37500000000000011"/>
  </r>
  <r>
    <n v="101598"/>
    <d v="2024-07-01T00:00:00"/>
    <x v="7"/>
    <x v="0"/>
    <s v="C8504"/>
    <x v="0"/>
    <x v="4"/>
    <n v="2"/>
    <n v="28933.01"/>
    <s v="Indore"/>
    <x v="1"/>
    <n v="57866.02"/>
    <x v="1"/>
    <n v="2314.6408000000001"/>
    <x v="1598"/>
    <n v="17359.805999999997"/>
    <n v="34719.611999999994"/>
    <x v="1598"/>
    <n v="0.37500000000000006"/>
  </r>
  <r>
    <n v="101599"/>
    <d v="2024-09-24T00:00:00"/>
    <x v="9"/>
    <x v="0"/>
    <s v="C1627"/>
    <x v="0"/>
    <x v="17"/>
    <n v="1"/>
    <n v="4061.05"/>
    <s v="Bengaluru"/>
    <x v="7"/>
    <n v="4061.05"/>
    <x v="0"/>
    <n v="81.221000000000004"/>
    <x v="1599"/>
    <n v="2436.63"/>
    <n v="2436.63"/>
    <x v="1599"/>
    <n v="0.38775510204081631"/>
  </r>
  <r>
    <n v="101600"/>
    <d v="2024-09-15T00:00:00"/>
    <x v="9"/>
    <x v="0"/>
    <s v="C5947"/>
    <x v="4"/>
    <x v="12"/>
    <n v="1"/>
    <n v="12850.15"/>
    <s v="Pune"/>
    <x v="2"/>
    <n v="12850.15"/>
    <x v="0"/>
    <n v="257.00299999999999"/>
    <x v="1600"/>
    <n v="7710.0899999999992"/>
    <n v="7710.0899999999992"/>
    <x v="1600"/>
    <n v="0.38775510204081631"/>
  </r>
  <r>
    <n v="101601"/>
    <d v="2024-02-15T00:00:00"/>
    <x v="10"/>
    <x v="0"/>
    <s v="C8101"/>
    <x v="0"/>
    <x v="0"/>
    <n v="2"/>
    <n v="45763.54"/>
    <s v="Delhi"/>
    <x v="0"/>
    <n v="91527.08"/>
    <x v="1"/>
    <n v="3661.0832"/>
    <x v="1601"/>
    <n v="27458.124"/>
    <n v="54916.248"/>
    <x v="1601"/>
    <n v="0.37500000000000006"/>
  </r>
  <r>
    <n v="101602"/>
    <d v="2023-07-16T00:00:00"/>
    <x v="7"/>
    <x v="1"/>
    <s v="C1800"/>
    <x v="2"/>
    <x v="3"/>
    <n v="2"/>
    <n v="8949.35"/>
    <s v="Hyderabad"/>
    <x v="10"/>
    <n v="17898.7"/>
    <x v="1"/>
    <n v="715.94800000000009"/>
    <x v="1602"/>
    <n v="5369.61"/>
    <n v="10739.22"/>
    <x v="1602"/>
    <n v="0.37500000000000006"/>
  </r>
  <r>
    <n v="101603"/>
    <d v="2024-08-10T00:00:00"/>
    <x v="1"/>
    <x v="0"/>
    <s v="C9217"/>
    <x v="1"/>
    <x v="23"/>
    <n v="1"/>
    <n v="3175.02"/>
    <s v="Surat"/>
    <x v="4"/>
    <n v="3175.02"/>
    <x v="0"/>
    <n v="63.500399999999999"/>
    <x v="1603"/>
    <n v="1905.0119999999999"/>
    <n v="1905.0119999999999"/>
    <x v="1603"/>
    <n v="0.38775510204081637"/>
  </r>
  <r>
    <n v="101604"/>
    <d v="2023-02-16T00:00:00"/>
    <x v="10"/>
    <x v="1"/>
    <s v="C1306"/>
    <x v="2"/>
    <x v="21"/>
    <n v="2"/>
    <n v="4187.45"/>
    <s v="Bhopal"/>
    <x v="1"/>
    <n v="8374.9"/>
    <x v="1"/>
    <n v="334.99599999999998"/>
    <x v="1604"/>
    <n v="2512.4699999999998"/>
    <n v="5024.9399999999996"/>
    <x v="1604"/>
    <n v="0.375"/>
  </r>
  <r>
    <n v="101605"/>
    <d v="2024-02-29T00:00:00"/>
    <x v="10"/>
    <x v="0"/>
    <s v="C6212"/>
    <x v="2"/>
    <x v="3"/>
    <n v="1"/>
    <n v="10405.450000000001"/>
    <s v="Delhi"/>
    <x v="0"/>
    <n v="10405.450000000001"/>
    <x v="0"/>
    <n v="208.10900000000001"/>
    <x v="1605"/>
    <n v="6243.27"/>
    <n v="6243.27"/>
    <x v="1605"/>
    <n v="0.38775510204081631"/>
  </r>
  <r>
    <n v="101606"/>
    <d v="2023-08-15T00:00:00"/>
    <x v="1"/>
    <x v="1"/>
    <s v="C8547"/>
    <x v="0"/>
    <x v="0"/>
    <n v="1"/>
    <n v="46349.279999999999"/>
    <s v="Lucknow"/>
    <x v="3"/>
    <n v="46349.279999999999"/>
    <x v="0"/>
    <n v="926.98559999999998"/>
    <x v="1606"/>
    <n v="27809.567999999999"/>
    <n v="27809.567999999999"/>
    <x v="1606"/>
    <n v="0.38775510204081631"/>
  </r>
  <r>
    <n v="101607"/>
    <d v="2024-03-06T00:00:00"/>
    <x v="4"/>
    <x v="0"/>
    <s v="C6618"/>
    <x v="2"/>
    <x v="3"/>
    <n v="1"/>
    <n v="7416.46"/>
    <s v="Hyderabad"/>
    <x v="10"/>
    <n v="7416.46"/>
    <x v="0"/>
    <n v="148.32920000000001"/>
    <x v="1607"/>
    <n v="4449.8760000000002"/>
    <n v="4449.8760000000002"/>
    <x v="1607"/>
    <n v="0.38775510204081631"/>
  </r>
  <r>
    <n v="101608"/>
    <d v="2023-11-24T00:00:00"/>
    <x v="5"/>
    <x v="1"/>
    <s v="C9720"/>
    <x v="1"/>
    <x v="23"/>
    <n v="1"/>
    <n v="4298.59"/>
    <s v="Indore"/>
    <x v="1"/>
    <n v="4298.59"/>
    <x v="0"/>
    <n v="85.971800000000002"/>
    <x v="1608"/>
    <n v="2579.154"/>
    <n v="2579.154"/>
    <x v="1608"/>
    <n v="0.38775510204081631"/>
  </r>
  <r>
    <n v="101609"/>
    <d v="2023-06-24T00:00:00"/>
    <x v="2"/>
    <x v="1"/>
    <s v="C2287"/>
    <x v="2"/>
    <x v="3"/>
    <n v="1"/>
    <n v="10225.450000000001"/>
    <s v="Surat"/>
    <x v="4"/>
    <n v="10225.450000000001"/>
    <x v="0"/>
    <n v="204.50900000000001"/>
    <x v="1609"/>
    <n v="6135.27"/>
    <n v="6135.27"/>
    <x v="1609"/>
    <n v="0.38775510204081631"/>
  </r>
  <r>
    <n v="101610"/>
    <d v="2024-05-13T00:00:00"/>
    <x v="8"/>
    <x v="0"/>
    <s v="C5981"/>
    <x v="2"/>
    <x v="3"/>
    <n v="1"/>
    <n v="11395.03"/>
    <s v="Kolkata"/>
    <x v="9"/>
    <n v="11395.03"/>
    <x v="0"/>
    <n v="227.90060000000003"/>
    <x v="1610"/>
    <n v="6837.018"/>
    <n v="6837.018"/>
    <x v="1610"/>
    <n v="0.38775510204081631"/>
  </r>
  <r>
    <n v="101611"/>
    <d v="2023-11-19T00:00:00"/>
    <x v="5"/>
    <x v="1"/>
    <s v="C6761"/>
    <x v="1"/>
    <x v="23"/>
    <n v="1"/>
    <n v="2878.57"/>
    <s v="Lucknow"/>
    <x v="3"/>
    <n v="2878.57"/>
    <x v="0"/>
    <n v="57.571400000000004"/>
    <x v="1611"/>
    <n v="1727.1420000000001"/>
    <n v="1727.1420000000001"/>
    <x v="1611"/>
    <n v="0.38775510204081637"/>
  </r>
  <r>
    <n v="101612"/>
    <d v="2024-03-17T00:00:00"/>
    <x v="4"/>
    <x v="0"/>
    <s v="C4845"/>
    <x v="1"/>
    <x v="1"/>
    <n v="2"/>
    <n v="1676"/>
    <s v="Pune"/>
    <x v="2"/>
    <n v="3352"/>
    <x v="1"/>
    <n v="134.08000000000001"/>
    <x v="1612"/>
    <n v="1005.5999999999999"/>
    <n v="2011.1999999999998"/>
    <x v="1612"/>
    <n v="0.37500000000000006"/>
  </r>
  <r>
    <n v="101613"/>
    <d v="2024-07-04T00:00:00"/>
    <x v="7"/>
    <x v="0"/>
    <s v="C4462"/>
    <x v="0"/>
    <x v="17"/>
    <n v="4"/>
    <n v="9647.86"/>
    <s v="Delhi"/>
    <x v="0"/>
    <n v="38591.440000000002"/>
    <x v="3"/>
    <n v="3087.3152000000005"/>
    <x v="1613"/>
    <n v="5788.7160000000003"/>
    <n v="23154.864000000001"/>
    <x v="1613"/>
    <n v="0.34782608695652178"/>
  </r>
  <r>
    <n v="101614"/>
    <d v="2024-08-07T00:00:00"/>
    <x v="1"/>
    <x v="0"/>
    <s v="C7693"/>
    <x v="0"/>
    <x v="4"/>
    <n v="2"/>
    <n v="78833.350000000006"/>
    <s v="Hyderabad"/>
    <x v="10"/>
    <n v="157666.70000000001"/>
    <x v="1"/>
    <n v="6306.6680000000006"/>
    <x v="1614"/>
    <n v="47300.01"/>
    <n v="94600.02"/>
    <x v="1614"/>
    <n v="0.375"/>
  </r>
  <r>
    <n v="101615"/>
    <d v="2023-08-11T00:00:00"/>
    <x v="1"/>
    <x v="1"/>
    <s v="C6206"/>
    <x v="1"/>
    <x v="9"/>
    <n v="1"/>
    <n v="4049.72"/>
    <s v="Jaipur"/>
    <x v="6"/>
    <n v="4049.72"/>
    <x v="0"/>
    <n v="80.994399999999999"/>
    <x v="1615"/>
    <n v="2429.8319999999999"/>
    <n v="2429.8319999999999"/>
    <x v="1615"/>
    <n v="0.38775510204081631"/>
  </r>
  <r>
    <n v="101616"/>
    <d v="2024-07-02T00:00:00"/>
    <x v="7"/>
    <x v="0"/>
    <s v="C8363"/>
    <x v="1"/>
    <x v="8"/>
    <n v="3"/>
    <n v="2546.33"/>
    <s v="Bengaluru"/>
    <x v="7"/>
    <n v="7638.99"/>
    <x v="2"/>
    <n v="458.33939999999996"/>
    <x v="1616"/>
    <n v="1527.798"/>
    <n v="4583.3940000000002"/>
    <x v="1616"/>
    <n v="0.36170212765957444"/>
  </r>
  <r>
    <n v="101617"/>
    <d v="2023-07-01T00:00:00"/>
    <x v="7"/>
    <x v="1"/>
    <s v="C3822"/>
    <x v="1"/>
    <x v="1"/>
    <n v="1"/>
    <n v="1783.01"/>
    <s v="Surat"/>
    <x v="4"/>
    <n v="1783.01"/>
    <x v="0"/>
    <n v="35.660200000000003"/>
    <x v="1617"/>
    <n v="1069.806"/>
    <n v="1069.806"/>
    <x v="1617"/>
    <n v="0.38775510204081631"/>
  </r>
  <r>
    <n v="101618"/>
    <d v="2023-04-11T00:00:00"/>
    <x v="6"/>
    <x v="1"/>
    <s v="C4673"/>
    <x v="1"/>
    <x v="23"/>
    <n v="5"/>
    <n v="2257.15"/>
    <s v="Bengaluru"/>
    <x v="7"/>
    <n v="11285.75"/>
    <x v="3"/>
    <n v="902.86"/>
    <x v="1618"/>
    <n v="1354.29"/>
    <n v="6771.45"/>
    <x v="1618"/>
    <n v="0.34782608695652173"/>
  </r>
  <r>
    <n v="101619"/>
    <d v="2024-09-16T00:00:00"/>
    <x v="9"/>
    <x v="0"/>
    <s v="C6325"/>
    <x v="2"/>
    <x v="16"/>
    <n v="1"/>
    <n v="12539.92"/>
    <s v="Lucknow"/>
    <x v="3"/>
    <n v="12539.92"/>
    <x v="0"/>
    <n v="250.79840000000002"/>
    <x v="1619"/>
    <n v="7523.9519999999993"/>
    <n v="7523.9519999999993"/>
    <x v="1619"/>
    <n v="0.38775510204081642"/>
  </r>
  <r>
    <n v="101620"/>
    <d v="2023-09-13T00:00:00"/>
    <x v="9"/>
    <x v="1"/>
    <s v="C7378"/>
    <x v="0"/>
    <x v="13"/>
    <n v="2"/>
    <n v="57150.87"/>
    <s v="Jaipur"/>
    <x v="6"/>
    <n v="114301.74"/>
    <x v="1"/>
    <n v="4572.0696000000007"/>
    <x v="1620"/>
    <n v="34290.521999999997"/>
    <n v="68581.043999999994"/>
    <x v="1620"/>
    <n v="0.37500000000000006"/>
  </r>
  <r>
    <n v="101621"/>
    <d v="2024-06-07T00:00:00"/>
    <x v="2"/>
    <x v="0"/>
    <s v="C8736"/>
    <x v="4"/>
    <x v="20"/>
    <n v="1"/>
    <n v="10073.35"/>
    <s v="Nagpur"/>
    <x v="2"/>
    <n v="10073.35"/>
    <x v="0"/>
    <n v="201.46700000000001"/>
    <x v="1621"/>
    <n v="6044.01"/>
    <n v="6044.01"/>
    <x v="1621"/>
    <n v="0.38775510204081631"/>
  </r>
  <r>
    <n v="101622"/>
    <d v="2024-12-30T00:00:00"/>
    <x v="11"/>
    <x v="0"/>
    <s v="C8555"/>
    <x v="4"/>
    <x v="19"/>
    <n v="1"/>
    <n v="1075.5899999999999"/>
    <s v="Ahmedabad"/>
    <x v="4"/>
    <n v="1075.5899999999999"/>
    <x v="0"/>
    <n v="21.511799999999997"/>
    <x v="1622"/>
    <n v="645.35399999999993"/>
    <n v="645.35399999999993"/>
    <x v="1622"/>
    <n v="0.38775510204081637"/>
  </r>
  <r>
    <n v="101623"/>
    <d v="2023-09-08T00:00:00"/>
    <x v="9"/>
    <x v="1"/>
    <s v="C9195"/>
    <x v="2"/>
    <x v="2"/>
    <n v="5"/>
    <n v="13714.98"/>
    <s v="Surat"/>
    <x v="4"/>
    <n v="68574.899999999994"/>
    <x v="3"/>
    <n v="5485.9919999999993"/>
    <x v="1623"/>
    <n v="8228.9879999999994"/>
    <n v="41144.939999999995"/>
    <x v="1623"/>
    <n v="0.34782608695652178"/>
  </r>
  <r>
    <n v="101624"/>
    <d v="2023-04-24T00:00:00"/>
    <x v="6"/>
    <x v="1"/>
    <s v="C2144"/>
    <x v="3"/>
    <x v="10"/>
    <n v="3"/>
    <n v="3364.74"/>
    <s v="Mumbai"/>
    <x v="2"/>
    <n v="10094.219999999999"/>
    <x v="2"/>
    <n v="605.65319999999997"/>
    <x v="1624"/>
    <n v="2018.8439999999998"/>
    <n v="6056.5319999999992"/>
    <x v="1624"/>
    <n v="0.36170212765957444"/>
  </r>
  <r>
    <n v="101625"/>
    <d v="2023-02-03T00:00:00"/>
    <x v="10"/>
    <x v="1"/>
    <s v="C2152"/>
    <x v="2"/>
    <x v="2"/>
    <n v="3"/>
    <n v="16555.88"/>
    <s v="Bhopal"/>
    <x v="1"/>
    <n v="49667.64"/>
    <x v="2"/>
    <n v="2980.0583999999999"/>
    <x v="1625"/>
    <n v="9933.5280000000002"/>
    <n v="29800.584000000003"/>
    <x v="1625"/>
    <n v="0.36170212765957438"/>
  </r>
  <r>
    <n v="101626"/>
    <d v="2024-03-03T00:00:00"/>
    <x v="4"/>
    <x v="0"/>
    <s v="C9751"/>
    <x v="4"/>
    <x v="7"/>
    <n v="1"/>
    <n v="12231.91"/>
    <s v="Indore"/>
    <x v="1"/>
    <n v="12231.91"/>
    <x v="0"/>
    <n v="244.63820000000001"/>
    <x v="1626"/>
    <n v="7339.1459999999997"/>
    <n v="7339.1459999999997"/>
    <x v="1626"/>
    <n v="0.38775510204081637"/>
  </r>
  <r>
    <n v="101627"/>
    <d v="2023-01-25T00:00:00"/>
    <x v="3"/>
    <x v="1"/>
    <s v="C1653"/>
    <x v="1"/>
    <x v="1"/>
    <n v="1"/>
    <n v="2315.4499999999998"/>
    <s v="Hyderabad"/>
    <x v="10"/>
    <n v="2315.4499999999998"/>
    <x v="0"/>
    <n v="46.308999999999997"/>
    <x v="1627"/>
    <n v="1389.2699999999998"/>
    <n v="1389.2699999999998"/>
    <x v="1627"/>
    <n v="0.38775510204081631"/>
  </r>
  <r>
    <n v="101628"/>
    <d v="2024-02-14T00:00:00"/>
    <x v="10"/>
    <x v="0"/>
    <s v="C2697"/>
    <x v="2"/>
    <x v="22"/>
    <n v="2"/>
    <n v="7351.23"/>
    <s v="Bengaluru"/>
    <x v="7"/>
    <n v="14702.46"/>
    <x v="1"/>
    <n v="588.09839999999997"/>
    <x v="1628"/>
    <n v="4410.7379999999994"/>
    <n v="8821.4759999999987"/>
    <x v="1628"/>
    <n v="0.375"/>
  </r>
  <r>
    <n v="101629"/>
    <d v="2023-09-26T00:00:00"/>
    <x v="9"/>
    <x v="1"/>
    <s v="C7764"/>
    <x v="3"/>
    <x v="11"/>
    <n v="2"/>
    <n v="481.83"/>
    <s v="Surat"/>
    <x v="4"/>
    <n v="963.66"/>
    <x v="1"/>
    <n v="38.546399999999998"/>
    <x v="1629"/>
    <n v="289.09799999999996"/>
    <n v="578.19599999999991"/>
    <x v="1629"/>
    <n v="0.37500000000000011"/>
  </r>
  <r>
    <n v="101630"/>
    <d v="2023-12-14T00:00:00"/>
    <x v="11"/>
    <x v="1"/>
    <s v="C2213"/>
    <x v="0"/>
    <x v="4"/>
    <n v="2"/>
    <n v="13970.22"/>
    <s v="Ahmedabad"/>
    <x v="4"/>
    <n v="27940.44"/>
    <x v="1"/>
    <n v="1117.6176"/>
    <x v="1630"/>
    <n v="8382.1319999999996"/>
    <n v="16764.263999999999"/>
    <x v="1630"/>
    <n v="0.37499999999999994"/>
  </r>
  <r>
    <n v="101631"/>
    <d v="2024-12-27T00:00:00"/>
    <x v="11"/>
    <x v="0"/>
    <s v="C6417"/>
    <x v="1"/>
    <x v="8"/>
    <n v="2"/>
    <n v="1947.32"/>
    <s v="Bhopal"/>
    <x v="1"/>
    <n v="3894.64"/>
    <x v="1"/>
    <n v="155.78559999999999"/>
    <x v="1631"/>
    <n v="1168.3919999999998"/>
    <n v="2336.7839999999997"/>
    <x v="1631"/>
    <n v="0.37500000000000006"/>
  </r>
  <r>
    <n v="101632"/>
    <d v="2024-04-06T00:00:00"/>
    <x v="6"/>
    <x v="0"/>
    <s v="C9548"/>
    <x v="2"/>
    <x v="22"/>
    <n v="1"/>
    <n v="735.41"/>
    <s v="Kolkata"/>
    <x v="9"/>
    <n v="735.41"/>
    <x v="0"/>
    <n v="14.7082"/>
    <x v="1632"/>
    <n v="441.24599999999998"/>
    <n v="441.24599999999998"/>
    <x v="1632"/>
    <n v="0.38775510204081631"/>
  </r>
  <r>
    <n v="101633"/>
    <d v="2023-01-27T00:00:00"/>
    <x v="3"/>
    <x v="1"/>
    <s v="C3593"/>
    <x v="0"/>
    <x v="0"/>
    <n v="1"/>
    <n v="47472.51"/>
    <s v="Lucknow"/>
    <x v="3"/>
    <n v="47472.51"/>
    <x v="0"/>
    <n v="949.45020000000011"/>
    <x v="1633"/>
    <n v="28483.506000000001"/>
    <n v="28483.506000000001"/>
    <x v="1633"/>
    <n v="0.38775510204081631"/>
  </r>
  <r>
    <n v="101634"/>
    <d v="2024-10-11T00:00:00"/>
    <x v="0"/>
    <x v="0"/>
    <s v="C3106"/>
    <x v="1"/>
    <x v="23"/>
    <n v="2"/>
    <n v="1026.42"/>
    <s v="Bengaluru"/>
    <x v="7"/>
    <n v="2052.84"/>
    <x v="1"/>
    <n v="82.113600000000005"/>
    <x v="1634"/>
    <n v="615.85199999999998"/>
    <n v="1231.704"/>
    <x v="1634"/>
    <n v="0.37500000000000011"/>
  </r>
  <r>
    <n v="101635"/>
    <d v="2024-09-14T00:00:00"/>
    <x v="9"/>
    <x v="0"/>
    <s v="C5963"/>
    <x v="0"/>
    <x v="13"/>
    <n v="1"/>
    <n v="18913.900000000001"/>
    <s v="Bengaluru"/>
    <x v="7"/>
    <n v="18913.900000000001"/>
    <x v="0"/>
    <n v="378.27800000000002"/>
    <x v="1635"/>
    <n v="11348.34"/>
    <n v="11348.34"/>
    <x v="1635"/>
    <n v="0.38775510204081642"/>
  </r>
  <r>
    <n v="101636"/>
    <d v="2024-08-21T00:00:00"/>
    <x v="1"/>
    <x v="0"/>
    <s v="C7649"/>
    <x v="0"/>
    <x v="0"/>
    <n v="2"/>
    <n v="60387.17"/>
    <s v="Ahmedabad"/>
    <x v="4"/>
    <n v="120774.34"/>
    <x v="1"/>
    <n v="4830.9736000000003"/>
    <x v="1636"/>
    <n v="36232.301999999996"/>
    <n v="72464.603999999992"/>
    <x v="1636"/>
    <n v="0.37500000000000006"/>
  </r>
  <r>
    <n v="101637"/>
    <d v="2024-09-25T00:00:00"/>
    <x v="9"/>
    <x v="0"/>
    <s v="C9574"/>
    <x v="4"/>
    <x v="19"/>
    <n v="2"/>
    <n v="8932.82"/>
    <s v="Hyderabad"/>
    <x v="10"/>
    <n v="17865.64"/>
    <x v="1"/>
    <n v="714.62559999999996"/>
    <x v="1637"/>
    <n v="5359.692"/>
    <n v="10719.384"/>
    <x v="1637"/>
    <n v="0.375"/>
  </r>
  <r>
    <n v="101638"/>
    <d v="2024-01-23T00:00:00"/>
    <x v="3"/>
    <x v="0"/>
    <s v="C8929"/>
    <x v="4"/>
    <x v="18"/>
    <n v="2"/>
    <n v="13028.97"/>
    <s v="Nagpur"/>
    <x v="2"/>
    <n v="26057.94"/>
    <x v="1"/>
    <n v="1042.3175999999999"/>
    <x v="1638"/>
    <n v="7817.3819999999996"/>
    <n v="15634.763999999999"/>
    <x v="1638"/>
    <n v="0.37500000000000006"/>
  </r>
  <r>
    <n v="101639"/>
    <d v="2024-01-24T00:00:00"/>
    <x v="3"/>
    <x v="0"/>
    <s v="C5559"/>
    <x v="0"/>
    <x v="15"/>
    <n v="1"/>
    <n v="20811.189999999999"/>
    <s v="Lucknow"/>
    <x v="3"/>
    <n v="20811.189999999999"/>
    <x v="0"/>
    <n v="416.22379999999998"/>
    <x v="1639"/>
    <n v="12486.713999999998"/>
    <n v="12486.713999999998"/>
    <x v="1639"/>
    <n v="0.38775510204081637"/>
  </r>
  <r>
    <n v="101640"/>
    <d v="2023-05-03T00:00:00"/>
    <x v="8"/>
    <x v="1"/>
    <s v="C1199"/>
    <x v="2"/>
    <x v="3"/>
    <n v="1"/>
    <n v="9029.86"/>
    <s v="Kochi"/>
    <x v="5"/>
    <n v="9029.86"/>
    <x v="0"/>
    <n v="180.59720000000002"/>
    <x v="1640"/>
    <n v="5417.9160000000002"/>
    <n v="5417.9160000000002"/>
    <x v="1640"/>
    <n v="0.38775510204081631"/>
  </r>
  <r>
    <n v="101641"/>
    <d v="2024-06-20T00:00:00"/>
    <x v="2"/>
    <x v="0"/>
    <s v="C6398"/>
    <x v="4"/>
    <x v="20"/>
    <n v="1"/>
    <n v="811.4"/>
    <s v="Jaipur"/>
    <x v="6"/>
    <n v="811.4"/>
    <x v="0"/>
    <n v="16.228000000000002"/>
    <x v="1641"/>
    <n v="486.84"/>
    <n v="486.84"/>
    <x v="1641"/>
    <n v="0.38775510204081637"/>
  </r>
  <r>
    <n v="101642"/>
    <d v="2023-03-10T00:00:00"/>
    <x v="4"/>
    <x v="1"/>
    <s v="C1917"/>
    <x v="0"/>
    <x v="17"/>
    <n v="3"/>
    <n v="33497.94"/>
    <s v="Ahmedabad"/>
    <x v="4"/>
    <n v="100493.82"/>
    <x v="2"/>
    <n v="6029.6292000000003"/>
    <x v="1642"/>
    <n v="20098.763999999999"/>
    <n v="60296.292000000001"/>
    <x v="1642"/>
    <n v="0.36170212765957455"/>
  </r>
  <r>
    <n v="101643"/>
    <d v="2024-08-03T00:00:00"/>
    <x v="1"/>
    <x v="0"/>
    <s v="C5015"/>
    <x v="1"/>
    <x v="8"/>
    <n v="1"/>
    <n v="3961.6"/>
    <s v="Chennai"/>
    <x v="8"/>
    <n v="3961.6"/>
    <x v="0"/>
    <n v="79.231999999999999"/>
    <x v="1643"/>
    <n v="2376.96"/>
    <n v="2376.96"/>
    <x v="1643"/>
    <n v="0.38775510204081631"/>
  </r>
  <r>
    <n v="101644"/>
    <d v="2024-12-07T00:00:00"/>
    <x v="11"/>
    <x v="0"/>
    <s v="C2496"/>
    <x v="2"/>
    <x v="21"/>
    <n v="1"/>
    <n v="9397.6"/>
    <s v="Indore"/>
    <x v="1"/>
    <n v="9397.6"/>
    <x v="0"/>
    <n v="187.952"/>
    <x v="1644"/>
    <n v="5638.56"/>
    <n v="5638.56"/>
    <x v="1644"/>
    <n v="0.38775510204081637"/>
  </r>
  <r>
    <n v="101645"/>
    <d v="2023-07-14T00:00:00"/>
    <x v="7"/>
    <x v="1"/>
    <s v="C4403"/>
    <x v="3"/>
    <x v="6"/>
    <n v="4"/>
    <n v="579.49"/>
    <s v="Chennai"/>
    <x v="8"/>
    <n v="2317.96"/>
    <x v="3"/>
    <n v="185.43680000000001"/>
    <x v="1645"/>
    <n v="347.69400000000002"/>
    <n v="1390.7760000000001"/>
    <x v="1645"/>
    <n v="0.34782608695652173"/>
  </r>
  <r>
    <n v="101646"/>
    <d v="2023-09-07T00:00:00"/>
    <x v="9"/>
    <x v="1"/>
    <s v="C1836"/>
    <x v="2"/>
    <x v="22"/>
    <n v="1"/>
    <n v="1943.2"/>
    <s v="Hyderabad"/>
    <x v="10"/>
    <n v="1943.2"/>
    <x v="0"/>
    <n v="38.864000000000004"/>
    <x v="1646"/>
    <n v="1165.92"/>
    <n v="1165.92"/>
    <x v="1646"/>
    <n v="0.38775510204081631"/>
  </r>
  <r>
    <n v="101647"/>
    <d v="2024-10-11T00:00:00"/>
    <x v="0"/>
    <x v="0"/>
    <s v="C9886"/>
    <x v="0"/>
    <x v="13"/>
    <n v="1"/>
    <n v="6557.25"/>
    <s v="Lucknow"/>
    <x v="3"/>
    <n v="6557.25"/>
    <x v="0"/>
    <n v="131.14500000000001"/>
    <x v="1647"/>
    <n v="3934.35"/>
    <n v="3934.35"/>
    <x v="1647"/>
    <n v="0.38775510204081631"/>
  </r>
  <r>
    <n v="101648"/>
    <d v="2023-08-09T00:00:00"/>
    <x v="1"/>
    <x v="1"/>
    <s v="C2827"/>
    <x v="2"/>
    <x v="3"/>
    <n v="1"/>
    <n v="9809.0300000000007"/>
    <s v="Indore"/>
    <x v="1"/>
    <n v="9809.0300000000007"/>
    <x v="0"/>
    <n v="196.18060000000003"/>
    <x v="1648"/>
    <n v="5885.4180000000006"/>
    <n v="5885.4180000000006"/>
    <x v="1648"/>
    <n v="0.38775510204081631"/>
  </r>
  <r>
    <n v="101649"/>
    <d v="2024-03-29T00:00:00"/>
    <x v="4"/>
    <x v="0"/>
    <s v="C1008"/>
    <x v="3"/>
    <x v="14"/>
    <n v="1"/>
    <n v="2772.67"/>
    <s v="Kolkata"/>
    <x v="9"/>
    <n v="2772.67"/>
    <x v="0"/>
    <n v="55.453400000000002"/>
    <x v="1649"/>
    <n v="1663.6020000000001"/>
    <n v="1663.6020000000001"/>
    <x v="1649"/>
    <n v="0.38775510204081631"/>
  </r>
  <r>
    <n v="101650"/>
    <d v="2024-02-21T00:00:00"/>
    <x v="10"/>
    <x v="0"/>
    <s v="C5649"/>
    <x v="2"/>
    <x v="2"/>
    <n v="2"/>
    <n v="5104.2700000000004"/>
    <s v="Surat"/>
    <x v="4"/>
    <n v="10208.540000000001"/>
    <x v="1"/>
    <n v="408.34160000000003"/>
    <x v="1650"/>
    <n v="3062.5620000000004"/>
    <n v="6125.1240000000007"/>
    <x v="1650"/>
    <n v="0.375"/>
  </r>
  <r>
    <n v="101651"/>
    <d v="2023-11-03T00:00:00"/>
    <x v="5"/>
    <x v="1"/>
    <s v="C6059"/>
    <x v="0"/>
    <x v="17"/>
    <n v="1"/>
    <n v="20731.400000000001"/>
    <s v="Surat"/>
    <x v="4"/>
    <n v="20731.400000000001"/>
    <x v="0"/>
    <n v="414.62800000000004"/>
    <x v="1651"/>
    <n v="12438.84"/>
    <n v="12438.84"/>
    <x v="1651"/>
    <n v="0.38775510204081637"/>
  </r>
  <r>
    <n v="101652"/>
    <d v="2024-03-26T00:00:00"/>
    <x v="4"/>
    <x v="0"/>
    <s v="C8708"/>
    <x v="0"/>
    <x v="4"/>
    <n v="1"/>
    <n v="26690.81"/>
    <s v="Ahmedabad"/>
    <x v="4"/>
    <n v="26690.81"/>
    <x v="0"/>
    <n v="533.81619999999998"/>
    <x v="1652"/>
    <n v="16014.486000000001"/>
    <n v="16014.486000000001"/>
    <x v="1652"/>
    <n v="0.38775510204081631"/>
  </r>
  <r>
    <n v="101653"/>
    <d v="2023-06-17T00:00:00"/>
    <x v="2"/>
    <x v="1"/>
    <s v="C6610"/>
    <x v="0"/>
    <x v="13"/>
    <n v="2"/>
    <n v="8844.3799999999992"/>
    <s v="Surat"/>
    <x v="4"/>
    <n v="17688.759999999998"/>
    <x v="1"/>
    <n v="707.55039999999997"/>
    <x v="1653"/>
    <n v="5306.6279999999997"/>
    <n v="10613.255999999999"/>
    <x v="1653"/>
    <n v="0.375"/>
  </r>
  <r>
    <n v="101654"/>
    <d v="2024-12-04T00:00:00"/>
    <x v="11"/>
    <x v="0"/>
    <s v="C6033"/>
    <x v="1"/>
    <x v="8"/>
    <n v="1"/>
    <n v="662.82"/>
    <s v="Jaipur"/>
    <x v="6"/>
    <n v="662.82"/>
    <x v="0"/>
    <n v="13.256400000000001"/>
    <x v="1654"/>
    <n v="397.69200000000001"/>
    <n v="397.69200000000001"/>
    <x v="1654"/>
    <n v="0.38775510204081637"/>
  </r>
  <r>
    <n v="101655"/>
    <d v="2023-11-09T00:00:00"/>
    <x v="5"/>
    <x v="1"/>
    <s v="C4445"/>
    <x v="1"/>
    <x v="9"/>
    <n v="1"/>
    <n v="3932.89"/>
    <s v="Lucknow"/>
    <x v="3"/>
    <n v="3932.89"/>
    <x v="0"/>
    <n v="78.657799999999995"/>
    <x v="1655"/>
    <n v="2359.7339999999999"/>
    <n v="2359.7339999999999"/>
    <x v="1655"/>
    <n v="0.38775510204081631"/>
  </r>
  <r>
    <n v="101656"/>
    <d v="2024-11-19T00:00:00"/>
    <x v="5"/>
    <x v="0"/>
    <s v="C3587"/>
    <x v="0"/>
    <x v="4"/>
    <n v="1"/>
    <n v="25822.11"/>
    <s v="Lucknow"/>
    <x v="3"/>
    <n v="25822.11"/>
    <x v="0"/>
    <n v="516.44220000000007"/>
    <x v="1656"/>
    <n v="15493.266"/>
    <n v="15493.266"/>
    <x v="1656"/>
    <n v="0.38775510204081631"/>
  </r>
  <r>
    <n v="101657"/>
    <d v="2024-11-09T00:00:00"/>
    <x v="5"/>
    <x v="0"/>
    <s v="C5413"/>
    <x v="0"/>
    <x v="17"/>
    <n v="5"/>
    <n v="50271.72"/>
    <s v="Chennai"/>
    <x v="8"/>
    <n v="251358.6"/>
    <x v="3"/>
    <n v="20108.688000000002"/>
    <x v="1657"/>
    <n v="30163.031999999999"/>
    <n v="150815.16"/>
    <x v="1657"/>
    <n v="0.34782608695652173"/>
  </r>
  <r>
    <n v="101658"/>
    <d v="2023-09-27T00:00:00"/>
    <x v="9"/>
    <x v="1"/>
    <s v="C6166"/>
    <x v="1"/>
    <x v="5"/>
    <n v="1"/>
    <n v="1782.43"/>
    <s v="Ahmedabad"/>
    <x v="4"/>
    <n v="1782.43"/>
    <x v="0"/>
    <n v="35.648600000000002"/>
    <x v="1658"/>
    <n v="1069.4580000000001"/>
    <n v="1069.4580000000001"/>
    <x v="1658"/>
    <n v="0.38775510204081631"/>
  </r>
  <r>
    <n v="101659"/>
    <d v="2023-11-12T00:00:00"/>
    <x v="5"/>
    <x v="1"/>
    <s v="C1906"/>
    <x v="1"/>
    <x v="23"/>
    <n v="2"/>
    <n v="256.08999999999997"/>
    <s v="Pune"/>
    <x v="2"/>
    <n v="512.17999999999995"/>
    <x v="1"/>
    <n v="20.487199999999998"/>
    <x v="1659"/>
    <n v="153.65399999999997"/>
    <n v="307.30799999999994"/>
    <x v="1659"/>
    <n v="0.37500000000000011"/>
  </r>
  <r>
    <n v="101660"/>
    <d v="2023-12-29T00:00:00"/>
    <x v="11"/>
    <x v="1"/>
    <s v="C4313"/>
    <x v="2"/>
    <x v="21"/>
    <n v="5"/>
    <n v="9906.06"/>
    <s v="Chennai"/>
    <x v="8"/>
    <n v="49530.299999999996"/>
    <x v="3"/>
    <n v="3962.4239999999995"/>
    <x v="1660"/>
    <n v="5943.6359999999995"/>
    <n v="29718.179999999997"/>
    <x v="1660"/>
    <n v="0.34782608695652178"/>
  </r>
  <r>
    <n v="101661"/>
    <d v="2024-11-08T00:00:00"/>
    <x v="5"/>
    <x v="0"/>
    <s v="C7265"/>
    <x v="2"/>
    <x v="3"/>
    <n v="3"/>
    <n v="633.01"/>
    <s v="Hyderabad"/>
    <x v="10"/>
    <n v="1899.03"/>
    <x v="2"/>
    <n v="113.9418"/>
    <x v="1661"/>
    <n v="379.80599999999998"/>
    <n v="1139.4179999999999"/>
    <x v="1661"/>
    <n v="0.36170212765957449"/>
  </r>
  <r>
    <n v="101662"/>
    <d v="2024-07-25T00:00:00"/>
    <x v="7"/>
    <x v="0"/>
    <s v="C5488"/>
    <x v="2"/>
    <x v="21"/>
    <n v="2"/>
    <n v="9208.57"/>
    <s v="Delhi"/>
    <x v="0"/>
    <n v="18417.14"/>
    <x v="1"/>
    <n v="736.68560000000002"/>
    <x v="1662"/>
    <n v="5525.1419999999998"/>
    <n v="11050.284"/>
    <x v="1662"/>
    <n v="0.375"/>
  </r>
  <r>
    <n v="101663"/>
    <d v="2023-03-18T00:00:00"/>
    <x v="4"/>
    <x v="1"/>
    <s v="C1753"/>
    <x v="0"/>
    <x v="0"/>
    <n v="2"/>
    <n v="67832.350000000006"/>
    <s v="Bhopal"/>
    <x v="1"/>
    <n v="135664.70000000001"/>
    <x v="1"/>
    <n v="5426.5880000000006"/>
    <x v="1663"/>
    <n v="40699.410000000003"/>
    <n v="81398.820000000007"/>
    <x v="1663"/>
    <n v="0.375"/>
  </r>
  <r>
    <n v="101664"/>
    <d v="2024-11-06T00:00:00"/>
    <x v="5"/>
    <x v="0"/>
    <s v="C1971"/>
    <x v="1"/>
    <x v="23"/>
    <n v="1"/>
    <n v="5063.78"/>
    <s v="Delhi"/>
    <x v="0"/>
    <n v="5063.78"/>
    <x v="0"/>
    <n v="101.2756"/>
    <x v="1664"/>
    <n v="3038.2679999999996"/>
    <n v="3038.2679999999996"/>
    <x v="1664"/>
    <n v="0.38775510204081637"/>
  </r>
  <r>
    <n v="101665"/>
    <d v="2023-02-27T00:00:00"/>
    <x v="10"/>
    <x v="1"/>
    <s v="C8730"/>
    <x v="2"/>
    <x v="3"/>
    <n v="1"/>
    <n v="6303.19"/>
    <s v="Bengaluru"/>
    <x v="7"/>
    <n v="6303.19"/>
    <x v="0"/>
    <n v="126.0638"/>
    <x v="1665"/>
    <n v="3781.9139999999998"/>
    <n v="3781.9139999999998"/>
    <x v="1665"/>
    <n v="0.38775510204081631"/>
  </r>
  <r>
    <n v="101666"/>
    <d v="2023-03-17T00:00:00"/>
    <x v="4"/>
    <x v="1"/>
    <s v="C4276"/>
    <x v="1"/>
    <x v="23"/>
    <n v="3"/>
    <n v="4512.34"/>
    <s v="Jaipur"/>
    <x v="6"/>
    <n v="13537.02"/>
    <x v="2"/>
    <n v="812.22119999999995"/>
    <x v="1666"/>
    <n v="2707.404"/>
    <n v="8122.2119999999995"/>
    <x v="1666"/>
    <n v="0.36170212765957455"/>
  </r>
  <r>
    <n v="101667"/>
    <d v="2023-04-01T00:00:00"/>
    <x v="6"/>
    <x v="1"/>
    <s v="C9700"/>
    <x v="1"/>
    <x v="5"/>
    <n v="1"/>
    <n v="3583.27"/>
    <s v="Kochi"/>
    <x v="5"/>
    <n v="3583.27"/>
    <x v="0"/>
    <n v="71.665400000000005"/>
    <x v="1667"/>
    <n v="2149.962"/>
    <n v="2149.962"/>
    <x v="1667"/>
    <n v="0.38775510204081637"/>
  </r>
  <r>
    <n v="101668"/>
    <d v="2023-10-26T00:00:00"/>
    <x v="0"/>
    <x v="1"/>
    <s v="C6143"/>
    <x v="2"/>
    <x v="21"/>
    <n v="2"/>
    <n v="1410.05"/>
    <s v="Kochi"/>
    <x v="5"/>
    <n v="2820.1"/>
    <x v="1"/>
    <n v="112.804"/>
    <x v="1668"/>
    <n v="846.03"/>
    <n v="1692.06"/>
    <x v="1668"/>
    <n v="0.375"/>
  </r>
  <r>
    <n v="101669"/>
    <d v="2024-01-05T00:00:00"/>
    <x v="3"/>
    <x v="0"/>
    <s v="C4730"/>
    <x v="4"/>
    <x v="18"/>
    <n v="2"/>
    <n v="3271.4"/>
    <s v="Ahmedabad"/>
    <x v="4"/>
    <n v="6542.8"/>
    <x v="1"/>
    <n v="261.71199999999999"/>
    <x v="1669"/>
    <n v="1962.84"/>
    <n v="3925.68"/>
    <x v="1669"/>
    <n v="0.375"/>
  </r>
  <r>
    <n v="101670"/>
    <d v="2024-01-06T00:00:00"/>
    <x v="3"/>
    <x v="0"/>
    <s v="C2952"/>
    <x v="1"/>
    <x v="5"/>
    <n v="1"/>
    <n v="3245.85"/>
    <s v="Surat"/>
    <x v="4"/>
    <n v="3245.85"/>
    <x v="0"/>
    <n v="64.917000000000002"/>
    <x v="1670"/>
    <n v="1947.5099999999998"/>
    <n v="1947.5099999999998"/>
    <x v="1670"/>
    <n v="0.38775510204081642"/>
  </r>
  <r>
    <n v="101671"/>
    <d v="2024-02-25T00:00:00"/>
    <x v="10"/>
    <x v="0"/>
    <s v="C9392"/>
    <x v="1"/>
    <x v="23"/>
    <n v="2"/>
    <n v="3638.18"/>
    <s v="Hyderabad"/>
    <x v="10"/>
    <n v="7276.36"/>
    <x v="1"/>
    <n v="291.05439999999999"/>
    <x v="1671"/>
    <n v="2182.9079999999999"/>
    <n v="4365.8159999999998"/>
    <x v="1671"/>
    <n v="0.375"/>
  </r>
  <r>
    <n v="101672"/>
    <d v="2023-01-17T00:00:00"/>
    <x v="3"/>
    <x v="1"/>
    <s v="C9827"/>
    <x v="2"/>
    <x v="16"/>
    <n v="4"/>
    <n v="12451.95"/>
    <s v="Ahmedabad"/>
    <x v="4"/>
    <n v="49807.8"/>
    <x v="3"/>
    <n v="3984.6240000000003"/>
    <x v="1672"/>
    <n v="7471.17"/>
    <n v="29884.68"/>
    <x v="1672"/>
    <n v="0.34782608695652173"/>
  </r>
  <r>
    <n v="101673"/>
    <d v="2023-10-17T00:00:00"/>
    <x v="0"/>
    <x v="1"/>
    <s v="C2840"/>
    <x v="2"/>
    <x v="16"/>
    <n v="2"/>
    <n v="9833.7999999999993"/>
    <s v="Jaipur"/>
    <x v="6"/>
    <n v="19667.599999999999"/>
    <x v="1"/>
    <n v="786.70399999999995"/>
    <x v="1673"/>
    <n v="5900.28"/>
    <n v="11800.56"/>
    <x v="1673"/>
    <n v="0.37499999999999994"/>
  </r>
  <r>
    <n v="101674"/>
    <d v="2023-06-12T00:00:00"/>
    <x v="2"/>
    <x v="1"/>
    <s v="C4127"/>
    <x v="3"/>
    <x v="6"/>
    <n v="1"/>
    <n v="2012.71"/>
    <s v="Bhopal"/>
    <x v="1"/>
    <n v="2012.71"/>
    <x v="0"/>
    <n v="40.254200000000004"/>
    <x v="1674"/>
    <n v="1207.626"/>
    <n v="1207.626"/>
    <x v="1674"/>
    <n v="0.38775510204081631"/>
  </r>
  <r>
    <n v="101675"/>
    <d v="2023-03-16T00:00:00"/>
    <x v="4"/>
    <x v="1"/>
    <s v="C3493"/>
    <x v="3"/>
    <x v="24"/>
    <n v="3"/>
    <n v="2139.0100000000002"/>
    <s v="Surat"/>
    <x v="4"/>
    <n v="6417.0300000000007"/>
    <x v="2"/>
    <n v="385.02180000000004"/>
    <x v="1675"/>
    <n v="1283.4060000000002"/>
    <n v="3850.2180000000008"/>
    <x v="1675"/>
    <n v="0.36170212765957438"/>
  </r>
  <r>
    <n v="101676"/>
    <d v="2023-12-05T00:00:00"/>
    <x v="11"/>
    <x v="1"/>
    <s v="C8084"/>
    <x v="0"/>
    <x v="17"/>
    <n v="1"/>
    <n v="39823.58"/>
    <s v="Nagpur"/>
    <x v="2"/>
    <n v="39823.58"/>
    <x v="0"/>
    <n v="796.47160000000008"/>
    <x v="1676"/>
    <n v="23894.148000000001"/>
    <n v="23894.148000000001"/>
    <x v="1676"/>
    <n v="0.38775510204081637"/>
  </r>
  <r>
    <n v="101677"/>
    <d v="2023-01-22T00:00:00"/>
    <x v="3"/>
    <x v="1"/>
    <s v="C4690"/>
    <x v="1"/>
    <x v="5"/>
    <n v="1"/>
    <n v="3571.93"/>
    <s v="Hyderabad"/>
    <x v="10"/>
    <n v="3571.93"/>
    <x v="0"/>
    <n v="71.438599999999994"/>
    <x v="1677"/>
    <n v="2143.1579999999999"/>
    <n v="2143.1579999999999"/>
    <x v="1677"/>
    <n v="0.38775510204081631"/>
  </r>
  <r>
    <n v="101678"/>
    <d v="2024-03-13T00:00:00"/>
    <x v="4"/>
    <x v="0"/>
    <s v="C4282"/>
    <x v="0"/>
    <x v="4"/>
    <n v="1"/>
    <n v="54618.05"/>
    <s v="Bhopal"/>
    <x v="1"/>
    <n v="54618.05"/>
    <x v="0"/>
    <n v="1092.3610000000001"/>
    <x v="1678"/>
    <n v="32770.83"/>
    <n v="32770.83"/>
    <x v="1678"/>
    <n v="0.38775510204081637"/>
  </r>
  <r>
    <n v="101679"/>
    <d v="2024-08-11T00:00:00"/>
    <x v="1"/>
    <x v="0"/>
    <s v="C3975"/>
    <x v="4"/>
    <x v="7"/>
    <n v="1"/>
    <n v="10633.9"/>
    <s v="Delhi"/>
    <x v="0"/>
    <n v="10633.9"/>
    <x v="0"/>
    <n v="212.678"/>
    <x v="1679"/>
    <n v="6380.3399999999992"/>
    <n v="6380.3399999999992"/>
    <x v="1679"/>
    <n v="0.38775510204081637"/>
  </r>
  <r>
    <n v="101680"/>
    <d v="2023-01-27T00:00:00"/>
    <x v="3"/>
    <x v="1"/>
    <s v="C6365"/>
    <x v="1"/>
    <x v="1"/>
    <n v="2"/>
    <n v="3172.11"/>
    <s v="Kochi"/>
    <x v="5"/>
    <n v="6344.22"/>
    <x v="1"/>
    <n v="253.76880000000003"/>
    <x v="1680"/>
    <n v="1903.2660000000001"/>
    <n v="3806.5320000000002"/>
    <x v="1680"/>
    <n v="0.375"/>
  </r>
  <r>
    <n v="101681"/>
    <d v="2023-11-19T00:00:00"/>
    <x v="5"/>
    <x v="1"/>
    <s v="C4817"/>
    <x v="4"/>
    <x v="20"/>
    <n v="1"/>
    <n v="3096.97"/>
    <s v="Nagpur"/>
    <x v="2"/>
    <n v="3096.97"/>
    <x v="0"/>
    <n v="61.939399999999999"/>
    <x v="1681"/>
    <n v="1858.1819999999998"/>
    <n v="1858.1819999999998"/>
    <x v="1681"/>
    <n v="0.38775510204081631"/>
  </r>
  <r>
    <n v="101682"/>
    <d v="2023-08-11T00:00:00"/>
    <x v="1"/>
    <x v="1"/>
    <s v="C7145"/>
    <x v="3"/>
    <x v="6"/>
    <n v="1"/>
    <n v="3539.36"/>
    <s v="Mumbai"/>
    <x v="2"/>
    <n v="3539.36"/>
    <x v="0"/>
    <n v="70.787199999999999"/>
    <x v="1682"/>
    <n v="2123.616"/>
    <n v="2123.616"/>
    <x v="1682"/>
    <n v="0.38775510204081631"/>
  </r>
  <r>
    <n v="101683"/>
    <d v="2024-03-30T00:00:00"/>
    <x v="4"/>
    <x v="0"/>
    <s v="C4369"/>
    <x v="4"/>
    <x v="20"/>
    <n v="1"/>
    <n v="6659.43"/>
    <s v="Bhopal"/>
    <x v="1"/>
    <n v="6659.43"/>
    <x v="0"/>
    <n v="133.18860000000001"/>
    <x v="1683"/>
    <n v="3995.6579999999999"/>
    <n v="3995.6579999999999"/>
    <x v="1683"/>
    <n v="0.38775510204081631"/>
  </r>
  <r>
    <n v="101684"/>
    <d v="2024-01-25T00:00:00"/>
    <x v="3"/>
    <x v="0"/>
    <s v="C9462"/>
    <x v="2"/>
    <x v="16"/>
    <n v="1"/>
    <n v="3229.12"/>
    <s v="Delhi"/>
    <x v="0"/>
    <n v="3229.12"/>
    <x v="0"/>
    <n v="64.582399999999993"/>
    <x v="1684"/>
    <n v="1937.4719999999998"/>
    <n v="1937.4719999999998"/>
    <x v="1684"/>
    <n v="0.38775510204081642"/>
  </r>
  <r>
    <n v="101685"/>
    <d v="2023-06-16T00:00:00"/>
    <x v="2"/>
    <x v="1"/>
    <s v="C6191"/>
    <x v="3"/>
    <x v="6"/>
    <n v="4"/>
    <n v="2860.58"/>
    <s v="Pune"/>
    <x v="2"/>
    <n v="11442.32"/>
    <x v="3"/>
    <n v="915.38559999999995"/>
    <x v="1685"/>
    <n v="1716.348"/>
    <n v="6865.3919999999998"/>
    <x v="1685"/>
    <n v="0.34782608695652178"/>
  </r>
  <r>
    <n v="101686"/>
    <d v="2023-07-15T00:00:00"/>
    <x v="7"/>
    <x v="1"/>
    <s v="C2834"/>
    <x v="0"/>
    <x v="15"/>
    <n v="2"/>
    <n v="24230.49"/>
    <s v="Ahmedabad"/>
    <x v="4"/>
    <n v="48460.98"/>
    <x v="1"/>
    <n v="1938.4392000000003"/>
    <x v="1686"/>
    <n v="14538.294"/>
    <n v="29076.588"/>
    <x v="1686"/>
    <n v="0.37500000000000006"/>
  </r>
  <r>
    <n v="101687"/>
    <d v="2023-01-17T00:00:00"/>
    <x v="3"/>
    <x v="1"/>
    <s v="C6078"/>
    <x v="0"/>
    <x v="13"/>
    <n v="1"/>
    <n v="57612.15"/>
    <s v="Kochi"/>
    <x v="5"/>
    <n v="57612.15"/>
    <x v="0"/>
    <n v="1152.2430000000002"/>
    <x v="1687"/>
    <n v="34567.29"/>
    <n v="34567.29"/>
    <x v="1687"/>
    <n v="0.38775510204081631"/>
  </r>
  <r>
    <n v="101688"/>
    <d v="2023-03-08T00:00:00"/>
    <x v="4"/>
    <x v="1"/>
    <s v="C7384"/>
    <x v="1"/>
    <x v="5"/>
    <n v="1"/>
    <n v="3725.71"/>
    <s v="Nagpur"/>
    <x v="2"/>
    <n v="3725.71"/>
    <x v="0"/>
    <n v="74.514200000000002"/>
    <x v="1688"/>
    <n v="2235.4259999999999"/>
    <n v="2235.4259999999999"/>
    <x v="1688"/>
    <n v="0.38775510204081631"/>
  </r>
  <r>
    <n v="101689"/>
    <d v="2024-04-27T00:00:00"/>
    <x v="6"/>
    <x v="0"/>
    <s v="C5079"/>
    <x v="0"/>
    <x v="0"/>
    <n v="2"/>
    <n v="54379.15"/>
    <s v="Bengaluru"/>
    <x v="7"/>
    <n v="108758.3"/>
    <x v="1"/>
    <n v="4350.3320000000003"/>
    <x v="1689"/>
    <n v="32627.489999999998"/>
    <n v="65254.979999999996"/>
    <x v="1689"/>
    <n v="0.37500000000000011"/>
  </r>
  <r>
    <n v="101690"/>
    <d v="2024-08-01T00:00:00"/>
    <x v="1"/>
    <x v="0"/>
    <s v="C2002"/>
    <x v="0"/>
    <x v="17"/>
    <n v="1"/>
    <n v="52976.78"/>
    <s v="Lucknow"/>
    <x v="3"/>
    <n v="52976.78"/>
    <x v="0"/>
    <n v="1059.5355999999999"/>
    <x v="1690"/>
    <n v="31786.067999999999"/>
    <n v="31786.067999999999"/>
    <x v="1690"/>
    <n v="0.38775510204081631"/>
  </r>
  <r>
    <n v="101691"/>
    <d v="2023-08-03T00:00:00"/>
    <x v="1"/>
    <x v="1"/>
    <s v="C3824"/>
    <x v="4"/>
    <x v="19"/>
    <n v="1"/>
    <n v="5740.29"/>
    <s v="Bengaluru"/>
    <x v="7"/>
    <n v="5740.29"/>
    <x v="0"/>
    <n v="114.8058"/>
    <x v="1691"/>
    <n v="3444.174"/>
    <n v="3444.174"/>
    <x v="1691"/>
    <n v="0.38775510204081631"/>
  </r>
  <r>
    <n v="101692"/>
    <d v="2024-06-15T00:00:00"/>
    <x v="2"/>
    <x v="0"/>
    <s v="C1491"/>
    <x v="4"/>
    <x v="20"/>
    <n v="1"/>
    <n v="15090.41"/>
    <s v="Ahmedabad"/>
    <x v="4"/>
    <n v="15090.41"/>
    <x v="0"/>
    <n v="301.8082"/>
    <x v="1692"/>
    <n v="9054.2459999999992"/>
    <n v="9054.2459999999992"/>
    <x v="1692"/>
    <n v="0.38775510204081642"/>
  </r>
  <r>
    <n v="101693"/>
    <d v="2023-07-28T00:00:00"/>
    <x v="7"/>
    <x v="1"/>
    <s v="C1423"/>
    <x v="1"/>
    <x v="5"/>
    <n v="4"/>
    <n v="1392.86"/>
    <s v="Hyderabad"/>
    <x v="10"/>
    <n v="5571.44"/>
    <x v="3"/>
    <n v="445.71519999999998"/>
    <x v="1693"/>
    <n v="835.71599999999989"/>
    <n v="3342.8639999999996"/>
    <x v="1693"/>
    <n v="0.34782608695652184"/>
  </r>
  <r>
    <n v="101694"/>
    <d v="2023-01-30T00:00:00"/>
    <x v="3"/>
    <x v="1"/>
    <s v="C9838"/>
    <x v="4"/>
    <x v="12"/>
    <n v="2"/>
    <n v="2353.7399999999998"/>
    <s v="Pune"/>
    <x v="2"/>
    <n v="4707.4799999999996"/>
    <x v="1"/>
    <n v="188.29919999999998"/>
    <x v="1694"/>
    <n v="1412.2439999999999"/>
    <n v="2824.4879999999998"/>
    <x v="1694"/>
    <n v="0.37499999999999994"/>
  </r>
  <r>
    <n v="101695"/>
    <d v="2024-09-04T00:00:00"/>
    <x v="9"/>
    <x v="0"/>
    <s v="C2509"/>
    <x v="2"/>
    <x v="21"/>
    <n v="1"/>
    <n v="580.39"/>
    <s v="Pune"/>
    <x v="2"/>
    <n v="580.39"/>
    <x v="0"/>
    <n v="11.607799999999999"/>
    <x v="1695"/>
    <n v="348.23399999999998"/>
    <n v="348.23399999999998"/>
    <x v="1695"/>
    <n v="0.38775510204081637"/>
  </r>
  <r>
    <n v="101696"/>
    <d v="2023-03-09T00:00:00"/>
    <x v="4"/>
    <x v="1"/>
    <s v="C8215"/>
    <x v="0"/>
    <x v="13"/>
    <n v="1"/>
    <n v="33508.019999999997"/>
    <s v="Bengaluru"/>
    <x v="7"/>
    <n v="33508.019999999997"/>
    <x v="0"/>
    <n v="670.16039999999998"/>
    <x v="1696"/>
    <n v="20104.811999999998"/>
    <n v="20104.811999999998"/>
    <x v="1696"/>
    <n v="0.38775510204081631"/>
  </r>
  <r>
    <n v="101697"/>
    <d v="2024-09-09T00:00:00"/>
    <x v="9"/>
    <x v="0"/>
    <s v="C3100"/>
    <x v="3"/>
    <x v="6"/>
    <n v="1"/>
    <n v="2163.27"/>
    <s v="Hyderabad"/>
    <x v="10"/>
    <n v="2163.27"/>
    <x v="0"/>
    <n v="43.2654"/>
    <x v="1697"/>
    <n v="1297.962"/>
    <n v="1297.962"/>
    <x v="1697"/>
    <n v="0.38775510204081637"/>
  </r>
  <r>
    <n v="101698"/>
    <d v="2024-11-03T00:00:00"/>
    <x v="5"/>
    <x v="0"/>
    <s v="C4215"/>
    <x v="1"/>
    <x v="9"/>
    <n v="2"/>
    <n v="660.28"/>
    <s v="Bengaluru"/>
    <x v="7"/>
    <n v="1320.56"/>
    <x v="1"/>
    <n v="52.822400000000002"/>
    <x v="1698"/>
    <n v="396.16799999999995"/>
    <n v="792.3359999999999"/>
    <x v="1698"/>
    <n v="0.37500000000000006"/>
  </r>
  <r>
    <n v="101699"/>
    <d v="2023-08-13T00:00:00"/>
    <x v="1"/>
    <x v="1"/>
    <s v="C7616"/>
    <x v="1"/>
    <x v="8"/>
    <n v="1"/>
    <n v="521.36"/>
    <s v="Kolkata"/>
    <x v="9"/>
    <n v="521.36"/>
    <x v="0"/>
    <n v="10.427200000000001"/>
    <x v="1699"/>
    <n v="312.81599999999997"/>
    <n v="312.81599999999997"/>
    <x v="1699"/>
    <n v="0.38775510204081637"/>
  </r>
  <r>
    <n v="101700"/>
    <d v="2024-09-21T00:00:00"/>
    <x v="9"/>
    <x v="0"/>
    <s v="C8571"/>
    <x v="0"/>
    <x v="4"/>
    <n v="1"/>
    <n v="48433.77"/>
    <s v="Surat"/>
    <x v="4"/>
    <n v="48433.77"/>
    <x v="0"/>
    <n v="968.67539999999997"/>
    <x v="1700"/>
    <n v="29060.261999999999"/>
    <n v="29060.261999999999"/>
    <x v="1700"/>
    <n v="0.38775510204081631"/>
  </r>
  <r>
    <n v="101701"/>
    <d v="2024-08-27T00:00:00"/>
    <x v="1"/>
    <x v="0"/>
    <s v="C6373"/>
    <x v="1"/>
    <x v="9"/>
    <n v="5"/>
    <n v="1656.59"/>
    <s v="Pune"/>
    <x v="2"/>
    <n v="8282.9499999999989"/>
    <x v="3"/>
    <n v="662.63599999999997"/>
    <x v="1701"/>
    <n v="993.95399999999995"/>
    <n v="4969.7699999999995"/>
    <x v="1701"/>
    <n v="0.34782608695652167"/>
  </r>
  <r>
    <n v="101702"/>
    <d v="2024-01-19T00:00:00"/>
    <x v="3"/>
    <x v="0"/>
    <s v="C7308"/>
    <x v="2"/>
    <x v="22"/>
    <n v="2"/>
    <n v="13757.45"/>
    <s v="Surat"/>
    <x v="4"/>
    <n v="27514.9"/>
    <x v="1"/>
    <n v="1100.596"/>
    <x v="1702"/>
    <n v="8254.4699999999993"/>
    <n v="16508.939999999999"/>
    <x v="1702"/>
    <n v="0.37500000000000006"/>
  </r>
  <r>
    <n v="101703"/>
    <d v="2023-02-19T00:00:00"/>
    <x v="10"/>
    <x v="1"/>
    <s v="C4896"/>
    <x v="3"/>
    <x v="14"/>
    <n v="1"/>
    <n v="2833.05"/>
    <s v="Bengaluru"/>
    <x v="7"/>
    <n v="2833.05"/>
    <x v="0"/>
    <n v="56.661000000000001"/>
    <x v="1703"/>
    <n v="1699.8300000000002"/>
    <n v="1699.8300000000002"/>
    <x v="1703"/>
    <n v="0.38775510204081631"/>
  </r>
  <r>
    <n v="101704"/>
    <d v="2024-02-11T00:00:00"/>
    <x v="10"/>
    <x v="0"/>
    <s v="C7646"/>
    <x v="1"/>
    <x v="9"/>
    <n v="1"/>
    <n v="3911.58"/>
    <s v="Ahmedabad"/>
    <x v="4"/>
    <n v="3911.58"/>
    <x v="0"/>
    <n v="78.2316"/>
    <x v="1704"/>
    <n v="2346.9479999999999"/>
    <n v="2346.9479999999999"/>
    <x v="1704"/>
    <n v="0.38775510204081631"/>
  </r>
  <r>
    <n v="101705"/>
    <d v="2023-08-08T00:00:00"/>
    <x v="1"/>
    <x v="1"/>
    <s v="C9429"/>
    <x v="1"/>
    <x v="5"/>
    <n v="1"/>
    <n v="713.91"/>
    <s v="Nagpur"/>
    <x v="2"/>
    <n v="713.91"/>
    <x v="0"/>
    <n v="14.2782"/>
    <x v="1705"/>
    <n v="428.34599999999995"/>
    <n v="428.34599999999995"/>
    <x v="1705"/>
    <n v="0.38775510204081642"/>
  </r>
  <r>
    <n v="101706"/>
    <d v="2023-12-12T00:00:00"/>
    <x v="11"/>
    <x v="1"/>
    <s v="C9993"/>
    <x v="1"/>
    <x v="8"/>
    <n v="1"/>
    <n v="4057.09"/>
    <s v="Ahmedabad"/>
    <x v="4"/>
    <n v="4057.09"/>
    <x v="0"/>
    <n v="81.141800000000003"/>
    <x v="1706"/>
    <n v="2434.2539999999999"/>
    <n v="2434.2539999999999"/>
    <x v="1706"/>
    <n v="0.38775510204081637"/>
  </r>
  <r>
    <n v="101707"/>
    <d v="2024-11-10T00:00:00"/>
    <x v="5"/>
    <x v="0"/>
    <s v="C7988"/>
    <x v="0"/>
    <x v="0"/>
    <n v="2"/>
    <n v="21156.09"/>
    <s v="Surat"/>
    <x v="4"/>
    <n v="42312.18"/>
    <x v="1"/>
    <n v="1692.4872"/>
    <x v="1707"/>
    <n v="12693.654"/>
    <n v="25387.308000000001"/>
    <x v="1707"/>
    <n v="0.37499999999999994"/>
  </r>
  <r>
    <n v="101708"/>
    <d v="2023-01-27T00:00:00"/>
    <x v="3"/>
    <x v="1"/>
    <s v="C2970"/>
    <x v="4"/>
    <x v="20"/>
    <n v="1"/>
    <n v="16081.78"/>
    <s v="Jaipur"/>
    <x v="6"/>
    <n v="16081.78"/>
    <x v="0"/>
    <n v="321.63560000000001"/>
    <x v="1708"/>
    <n v="9649.0679999999993"/>
    <n v="9649.0679999999993"/>
    <x v="1708"/>
    <n v="0.38775510204081642"/>
  </r>
  <r>
    <n v="101709"/>
    <d v="2024-12-30T00:00:00"/>
    <x v="11"/>
    <x v="0"/>
    <s v="C2359"/>
    <x v="0"/>
    <x v="0"/>
    <n v="1"/>
    <n v="35936.15"/>
    <s v="Kochi"/>
    <x v="5"/>
    <n v="35936.15"/>
    <x v="0"/>
    <n v="718.72300000000007"/>
    <x v="1709"/>
    <n v="21561.69"/>
    <n v="21561.69"/>
    <x v="1709"/>
    <n v="0.38775510204081642"/>
  </r>
  <r>
    <n v="101710"/>
    <d v="2024-05-31T00:00:00"/>
    <x v="8"/>
    <x v="0"/>
    <s v="C1273"/>
    <x v="0"/>
    <x v="17"/>
    <n v="1"/>
    <n v="54114.34"/>
    <s v="Chennai"/>
    <x v="8"/>
    <n v="54114.34"/>
    <x v="0"/>
    <n v="1082.2867999999999"/>
    <x v="1710"/>
    <n v="32468.603999999996"/>
    <n v="32468.603999999996"/>
    <x v="1710"/>
    <n v="0.38775510204081637"/>
  </r>
  <r>
    <n v="101711"/>
    <d v="2023-12-29T00:00:00"/>
    <x v="11"/>
    <x v="1"/>
    <s v="C9735"/>
    <x v="1"/>
    <x v="8"/>
    <n v="1"/>
    <n v="2372.56"/>
    <s v="Hyderabad"/>
    <x v="10"/>
    <n v="2372.56"/>
    <x v="0"/>
    <n v="47.4512"/>
    <x v="1711"/>
    <n v="1423.5359999999998"/>
    <n v="1423.5359999999998"/>
    <x v="1711"/>
    <n v="0.38775510204081637"/>
  </r>
  <r>
    <n v="101712"/>
    <d v="2024-07-06T00:00:00"/>
    <x v="7"/>
    <x v="0"/>
    <s v="C4707"/>
    <x v="0"/>
    <x v="17"/>
    <n v="1"/>
    <n v="13044.05"/>
    <s v="Kochi"/>
    <x v="5"/>
    <n v="13044.05"/>
    <x v="0"/>
    <n v="260.88099999999997"/>
    <x v="1712"/>
    <n v="7826.4299999999994"/>
    <n v="7826.4299999999994"/>
    <x v="1712"/>
    <n v="0.38775510204081637"/>
  </r>
  <r>
    <n v="101713"/>
    <d v="2023-06-05T00:00:00"/>
    <x v="2"/>
    <x v="1"/>
    <s v="C7567"/>
    <x v="1"/>
    <x v="9"/>
    <n v="1"/>
    <n v="1011.27"/>
    <s v="Kolkata"/>
    <x v="9"/>
    <n v="1011.27"/>
    <x v="0"/>
    <n v="20.2254"/>
    <x v="1713"/>
    <n v="606.76199999999994"/>
    <n v="606.76199999999994"/>
    <x v="1713"/>
    <n v="0.38775510204081637"/>
  </r>
  <r>
    <n v="101714"/>
    <d v="2024-02-04T00:00:00"/>
    <x v="10"/>
    <x v="0"/>
    <s v="C5915"/>
    <x v="4"/>
    <x v="18"/>
    <n v="3"/>
    <n v="6395.01"/>
    <s v="Mumbai"/>
    <x v="2"/>
    <n v="19185.03"/>
    <x v="2"/>
    <n v="1151.1017999999999"/>
    <x v="1714"/>
    <n v="3837.0059999999999"/>
    <n v="11511.018"/>
    <x v="1714"/>
    <n v="0.36170212765957444"/>
  </r>
  <r>
    <n v="101715"/>
    <d v="2023-03-18T00:00:00"/>
    <x v="4"/>
    <x v="1"/>
    <s v="C2094"/>
    <x v="0"/>
    <x v="17"/>
    <n v="2"/>
    <n v="16906.28"/>
    <s v="Mumbai"/>
    <x v="2"/>
    <n v="33812.559999999998"/>
    <x v="1"/>
    <n v="1352.5023999999999"/>
    <x v="1715"/>
    <n v="10143.767999999998"/>
    <n v="20287.535999999996"/>
    <x v="1715"/>
    <n v="0.37500000000000006"/>
  </r>
  <r>
    <n v="101716"/>
    <d v="2024-02-25T00:00:00"/>
    <x v="10"/>
    <x v="0"/>
    <s v="C4972"/>
    <x v="0"/>
    <x v="13"/>
    <n v="3"/>
    <n v="58836.28"/>
    <s v="Pune"/>
    <x v="2"/>
    <n v="176508.84"/>
    <x v="2"/>
    <n v="10590.5304"/>
    <x v="1716"/>
    <n v="35301.767999999996"/>
    <n v="105905.30399999999"/>
    <x v="1716"/>
    <n v="0.36170212765957455"/>
  </r>
  <r>
    <n v="101717"/>
    <d v="2023-06-13T00:00:00"/>
    <x v="2"/>
    <x v="1"/>
    <s v="C4707"/>
    <x v="2"/>
    <x v="2"/>
    <n v="1"/>
    <n v="3775.63"/>
    <s v="Kolkata"/>
    <x v="9"/>
    <n v="3775.63"/>
    <x v="0"/>
    <n v="75.512600000000006"/>
    <x v="1717"/>
    <n v="2265.3780000000002"/>
    <n v="2265.3780000000002"/>
    <x v="1717"/>
    <n v="0.38775510204081631"/>
  </r>
  <r>
    <n v="101718"/>
    <d v="2023-05-24T00:00:00"/>
    <x v="8"/>
    <x v="1"/>
    <s v="C4372"/>
    <x v="4"/>
    <x v="12"/>
    <n v="2"/>
    <n v="9372.89"/>
    <s v="Ahmedabad"/>
    <x v="4"/>
    <n v="18745.78"/>
    <x v="1"/>
    <n v="749.83119999999997"/>
    <x v="1718"/>
    <n v="5623.7339999999995"/>
    <n v="11247.467999999999"/>
    <x v="1718"/>
    <n v="0.375"/>
  </r>
  <r>
    <n v="101719"/>
    <d v="2023-05-26T00:00:00"/>
    <x v="8"/>
    <x v="1"/>
    <s v="C2681"/>
    <x v="2"/>
    <x v="3"/>
    <n v="1"/>
    <n v="1908.57"/>
    <s v="Bhopal"/>
    <x v="1"/>
    <n v="1908.57"/>
    <x v="0"/>
    <n v="38.171399999999998"/>
    <x v="1719"/>
    <n v="1145.1419999999998"/>
    <n v="1145.1419999999998"/>
    <x v="1719"/>
    <n v="0.38775510204081642"/>
  </r>
  <r>
    <n v="101720"/>
    <d v="2024-10-05T00:00:00"/>
    <x v="0"/>
    <x v="0"/>
    <s v="C8444"/>
    <x v="2"/>
    <x v="21"/>
    <n v="2"/>
    <n v="4163.68"/>
    <s v="Bengaluru"/>
    <x v="7"/>
    <n v="8327.36"/>
    <x v="1"/>
    <n v="333.09440000000001"/>
    <x v="1720"/>
    <n v="2498.2080000000001"/>
    <n v="4996.4160000000002"/>
    <x v="1720"/>
    <n v="0.37500000000000006"/>
  </r>
  <r>
    <n v="101721"/>
    <d v="2023-03-14T00:00:00"/>
    <x v="4"/>
    <x v="1"/>
    <s v="C5185"/>
    <x v="4"/>
    <x v="19"/>
    <n v="3"/>
    <n v="12293.23"/>
    <s v="Delhi"/>
    <x v="0"/>
    <n v="36879.69"/>
    <x v="2"/>
    <n v="2212.7813999999998"/>
    <x v="1721"/>
    <n v="7375.9379999999992"/>
    <n v="22127.813999999998"/>
    <x v="1721"/>
    <n v="0.36170212765957455"/>
  </r>
  <r>
    <n v="101722"/>
    <d v="2024-10-03T00:00:00"/>
    <x v="0"/>
    <x v="0"/>
    <s v="C8983"/>
    <x v="1"/>
    <x v="9"/>
    <n v="1"/>
    <n v="4001.24"/>
    <s v="Bhopal"/>
    <x v="1"/>
    <n v="4001.24"/>
    <x v="0"/>
    <n v="80.024799999999999"/>
    <x v="1722"/>
    <n v="2400.7439999999997"/>
    <n v="2400.7439999999997"/>
    <x v="1722"/>
    <n v="0.38775510204081637"/>
  </r>
  <r>
    <n v="101723"/>
    <d v="2023-10-26T00:00:00"/>
    <x v="0"/>
    <x v="1"/>
    <s v="C6940"/>
    <x v="0"/>
    <x v="15"/>
    <n v="1"/>
    <n v="58745.72"/>
    <s v="Chennai"/>
    <x v="8"/>
    <n v="58745.72"/>
    <x v="0"/>
    <n v="1174.9144000000001"/>
    <x v="1723"/>
    <n v="35247.432000000001"/>
    <n v="35247.432000000001"/>
    <x v="1723"/>
    <n v="0.38775510204081631"/>
  </r>
  <r>
    <n v="101724"/>
    <d v="2024-11-11T00:00:00"/>
    <x v="5"/>
    <x v="0"/>
    <s v="C5590"/>
    <x v="1"/>
    <x v="23"/>
    <n v="1"/>
    <n v="3619.01"/>
    <s v="Kochi"/>
    <x v="5"/>
    <n v="3619.01"/>
    <x v="0"/>
    <n v="72.380200000000002"/>
    <x v="1724"/>
    <n v="2171.4059999999999"/>
    <n v="2171.4059999999999"/>
    <x v="1724"/>
    <n v="0.38775510204081637"/>
  </r>
  <r>
    <n v="101725"/>
    <d v="2023-10-10T00:00:00"/>
    <x v="0"/>
    <x v="1"/>
    <s v="C6843"/>
    <x v="4"/>
    <x v="7"/>
    <n v="1"/>
    <n v="9349.6"/>
    <s v="Delhi"/>
    <x v="0"/>
    <n v="9349.6"/>
    <x v="0"/>
    <n v="186.99200000000002"/>
    <x v="1725"/>
    <n v="5609.76"/>
    <n v="5609.76"/>
    <x v="1725"/>
    <n v="0.38775510204081631"/>
  </r>
  <r>
    <n v="101726"/>
    <d v="2023-01-14T00:00:00"/>
    <x v="3"/>
    <x v="1"/>
    <s v="C5354"/>
    <x v="0"/>
    <x v="13"/>
    <n v="1"/>
    <n v="36373.339999999997"/>
    <s v="Delhi"/>
    <x v="0"/>
    <n v="36373.339999999997"/>
    <x v="0"/>
    <n v="727.46679999999992"/>
    <x v="1726"/>
    <n v="21824.003999999997"/>
    <n v="21824.003999999997"/>
    <x v="1726"/>
    <n v="0.38775510204081631"/>
  </r>
  <r>
    <n v="101727"/>
    <d v="2024-12-26T00:00:00"/>
    <x v="11"/>
    <x v="0"/>
    <s v="C7268"/>
    <x v="1"/>
    <x v="9"/>
    <n v="3"/>
    <n v="2014.35"/>
    <s v="Mumbai"/>
    <x v="2"/>
    <n v="6043.0499999999993"/>
    <x v="2"/>
    <n v="362.58299999999997"/>
    <x v="1727"/>
    <n v="1208.6099999999999"/>
    <n v="3625.83"/>
    <x v="1727"/>
    <n v="0.36170212765957444"/>
  </r>
  <r>
    <n v="101728"/>
    <d v="2024-09-08T00:00:00"/>
    <x v="9"/>
    <x v="0"/>
    <s v="C6909"/>
    <x v="0"/>
    <x v="15"/>
    <n v="1"/>
    <n v="10303.129999999999"/>
    <s v="Lucknow"/>
    <x v="3"/>
    <n v="10303.129999999999"/>
    <x v="0"/>
    <n v="206.06259999999997"/>
    <x v="1728"/>
    <n v="6181.8779999999997"/>
    <n v="6181.8779999999997"/>
    <x v="1728"/>
    <n v="0.38775510204081637"/>
  </r>
  <r>
    <n v="101729"/>
    <d v="2024-11-19T00:00:00"/>
    <x v="5"/>
    <x v="0"/>
    <s v="C6690"/>
    <x v="2"/>
    <x v="22"/>
    <n v="1"/>
    <n v="6533.19"/>
    <s v="Surat"/>
    <x v="4"/>
    <n v="6533.19"/>
    <x v="0"/>
    <n v="130.66379999999998"/>
    <x v="1729"/>
    <n v="3919.9139999999998"/>
    <n v="3919.9139999999998"/>
    <x v="1729"/>
    <n v="0.38775510204081631"/>
  </r>
  <r>
    <n v="101730"/>
    <d v="2024-03-26T00:00:00"/>
    <x v="4"/>
    <x v="0"/>
    <s v="C8074"/>
    <x v="4"/>
    <x v="7"/>
    <n v="3"/>
    <n v="821.22"/>
    <s v="Surat"/>
    <x v="4"/>
    <n v="2463.66"/>
    <x v="2"/>
    <n v="147.81959999999998"/>
    <x v="1730"/>
    <n v="492.73199999999997"/>
    <n v="1478.1959999999999"/>
    <x v="1730"/>
    <n v="0.36170212765957449"/>
  </r>
  <r>
    <n v="101731"/>
    <d v="2023-01-27T00:00:00"/>
    <x v="3"/>
    <x v="1"/>
    <s v="C7752"/>
    <x v="0"/>
    <x v="4"/>
    <n v="1"/>
    <n v="58318.07"/>
    <s v="Bhopal"/>
    <x v="1"/>
    <n v="58318.07"/>
    <x v="0"/>
    <n v="1166.3614"/>
    <x v="1731"/>
    <n v="34990.841999999997"/>
    <n v="34990.841999999997"/>
    <x v="1731"/>
    <n v="0.38775510204081637"/>
  </r>
  <r>
    <n v="101732"/>
    <d v="2023-01-30T00:00:00"/>
    <x v="3"/>
    <x v="1"/>
    <s v="C5074"/>
    <x v="2"/>
    <x v="3"/>
    <n v="1"/>
    <n v="9881.3799999999992"/>
    <s v="Kolkata"/>
    <x v="9"/>
    <n v="9881.3799999999992"/>
    <x v="0"/>
    <n v="197.6276"/>
    <x v="1732"/>
    <n v="5928.8279999999995"/>
    <n v="5928.8279999999995"/>
    <x v="1732"/>
    <n v="0.38775510204081631"/>
  </r>
  <r>
    <n v="101733"/>
    <d v="2024-04-01T00:00:00"/>
    <x v="6"/>
    <x v="0"/>
    <s v="C3631"/>
    <x v="3"/>
    <x v="10"/>
    <n v="1"/>
    <n v="3682.19"/>
    <s v="Chennai"/>
    <x v="8"/>
    <n v="3682.19"/>
    <x v="0"/>
    <n v="73.643799999999999"/>
    <x v="1733"/>
    <n v="2209.3139999999999"/>
    <n v="2209.3139999999999"/>
    <x v="1733"/>
    <n v="0.38775510204081642"/>
  </r>
  <r>
    <n v="101734"/>
    <d v="2024-07-25T00:00:00"/>
    <x v="7"/>
    <x v="0"/>
    <s v="C3818"/>
    <x v="3"/>
    <x v="11"/>
    <n v="2"/>
    <n v="3214.81"/>
    <s v="Kochi"/>
    <x v="5"/>
    <n v="6429.62"/>
    <x v="1"/>
    <n v="257.1848"/>
    <x v="1734"/>
    <n v="1928.886"/>
    <n v="3857.7719999999999"/>
    <x v="1734"/>
    <n v="0.375"/>
  </r>
  <r>
    <n v="101735"/>
    <d v="2024-05-26T00:00:00"/>
    <x v="8"/>
    <x v="0"/>
    <s v="C4728"/>
    <x v="4"/>
    <x v="19"/>
    <n v="1"/>
    <n v="8962.74"/>
    <s v="Hyderabad"/>
    <x v="10"/>
    <n v="8962.74"/>
    <x v="0"/>
    <n v="179.25479999999999"/>
    <x v="1735"/>
    <n v="5377.6439999999993"/>
    <n v="5377.6439999999993"/>
    <x v="1735"/>
    <n v="0.38775510204081637"/>
  </r>
  <r>
    <n v="101736"/>
    <d v="2023-11-10T00:00:00"/>
    <x v="5"/>
    <x v="1"/>
    <s v="C4050"/>
    <x v="0"/>
    <x v="15"/>
    <n v="2"/>
    <n v="22916"/>
    <s v="Bhopal"/>
    <x v="1"/>
    <n v="45832"/>
    <x v="1"/>
    <n v="1833.28"/>
    <x v="1736"/>
    <n v="13749.6"/>
    <n v="27499.200000000001"/>
    <x v="1736"/>
    <n v="0.375"/>
  </r>
  <r>
    <n v="101737"/>
    <d v="2024-01-27T00:00:00"/>
    <x v="3"/>
    <x v="0"/>
    <s v="C3608"/>
    <x v="0"/>
    <x v="13"/>
    <n v="1"/>
    <n v="63436.67"/>
    <s v="Bengaluru"/>
    <x v="7"/>
    <n v="63436.67"/>
    <x v="0"/>
    <n v="1268.7334000000001"/>
    <x v="1737"/>
    <n v="38062.002"/>
    <n v="38062.002"/>
    <x v="1737"/>
    <n v="0.38775510204081631"/>
  </r>
  <r>
    <n v="101738"/>
    <d v="2023-11-27T00:00:00"/>
    <x v="5"/>
    <x v="1"/>
    <s v="C5853"/>
    <x v="0"/>
    <x v="4"/>
    <n v="1"/>
    <n v="67584.539999999994"/>
    <s v="Bhopal"/>
    <x v="1"/>
    <n v="67584.539999999994"/>
    <x v="0"/>
    <n v="1351.6907999999999"/>
    <x v="1738"/>
    <n v="40550.723999999995"/>
    <n v="40550.723999999995"/>
    <x v="1738"/>
    <n v="0.38775510204081637"/>
  </r>
  <r>
    <n v="101739"/>
    <d v="2024-07-27T00:00:00"/>
    <x v="7"/>
    <x v="0"/>
    <s v="C7629"/>
    <x v="1"/>
    <x v="23"/>
    <n v="2"/>
    <n v="494.75"/>
    <s v="Kochi"/>
    <x v="5"/>
    <n v="989.5"/>
    <x v="1"/>
    <n v="39.58"/>
    <x v="1739"/>
    <n v="296.84999999999997"/>
    <n v="593.69999999999993"/>
    <x v="1739"/>
    <n v="0.37500000000000006"/>
  </r>
  <r>
    <n v="101740"/>
    <d v="2023-09-27T00:00:00"/>
    <x v="9"/>
    <x v="1"/>
    <s v="C2697"/>
    <x v="0"/>
    <x v="0"/>
    <n v="1"/>
    <n v="32302.07"/>
    <s v="Kochi"/>
    <x v="5"/>
    <n v="32302.07"/>
    <x v="0"/>
    <n v="646.04139999999995"/>
    <x v="1740"/>
    <n v="19381.241999999998"/>
    <n v="19381.241999999998"/>
    <x v="1740"/>
    <n v="0.38775510204081642"/>
  </r>
  <r>
    <n v="101741"/>
    <d v="2023-10-28T00:00:00"/>
    <x v="0"/>
    <x v="1"/>
    <s v="C5028"/>
    <x v="2"/>
    <x v="16"/>
    <n v="1"/>
    <n v="3956.54"/>
    <s v="Jaipur"/>
    <x v="6"/>
    <n v="3956.54"/>
    <x v="0"/>
    <n v="79.130800000000008"/>
    <x v="1741"/>
    <n v="2373.924"/>
    <n v="2373.924"/>
    <x v="1741"/>
    <n v="0.38775510204081637"/>
  </r>
  <r>
    <n v="101742"/>
    <d v="2023-06-08T00:00:00"/>
    <x v="2"/>
    <x v="1"/>
    <s v="C4587"/>
    <x v="2"/>
    <x v="3"/>
    <n v="1"/>
    <n v="3809.3"/>
    <s v="Chennai"/>
    <x v="8"/>
    <n v="3809.3"/>
    <x v="0"/>
    <n v="76.186000000000007"/>
    <x v="1742"/>
    <n v="2285.58"/>
    <n v="2285.58"/>
    <x v="1742"/>
    <n v="0.38775510204081637"/>
  </r>
  <r>
    <n v="101743"/>
    <d v="2023-08-20T00:00:00"/>
    <x v="1"/>
    <x v="1"/>
    <s v="C8917"/>
    <x v="1"/>
    <x v="8"/>
    <n v="1"/>
    <n v="1849.9"/>
    <s v="Kochi"/>
    <x v="5"/>
    <n v="1849.9"/>
    <x v="0"/>
    <n v="36.998000000000005"/>
    <x v="1743"/>
    <n v="1109.94"/>
    <n v="1109.94"/>
    <x v="1743"/>
    <n v="0.38775510204081631"/>
  </r>
  <r>
    <n v="101744"/>
    <d v="2024-03-25T00:00:00"/>
    <x v="4"/>
    <x v="0"/>
    <s v="C9496"/>
    <x v="1"/>
    <x v="9"/>
    <n v="5"/>
    <n v="1016.1"/>
    <s v="Lucknow"/>
    <x v="3"/>
    <n v="5080.5"/>
    <x v="3"/>
    <n v="406.44"/>
    <x v="1744"/>
    <n v="609.66"/>
    <n v="3048.2999999999997"/>
    <x v="1744"/>
    <n v="0.34782608695652184"/>
  </r>
  <r>
    <n v="101745"/>
    <d v="2024-02-14T00:00:00"/>
    <x v="10"/>
    <x v="0"/>
    <s v="C5318"/>
    <x v="2"/>
    <x v="2"/>
    <n v="2"/>
    <n v="12233.41"/>
    <s v="Pune"/>
    <x v="2"/>
    <n v="24466.82"/>
    <x v="1"/>
    <n v="978.67280000000005"/>
    <x v="1745"/>
    <n v="7340.0459999999994"/>
    <n v="14680.091999999999"/>
    <x v="1745"/>
    <n v="0.37500000000000006"/>
  </r>
  <r>
    <n v="101746"/>
    <d v="2024-01-15T00:00:00"/>
    <x v="3"/>
    <x v="0"/>
    <s v="C3203"/>
    <x v="1"/>
    <x v="8"/>
    <n v="1"/>
    <n v="2175.85"/>
    <s v="Hyderabad"/>
    <x v="10"/>
    <n v="2175.85"/>
    <x v="0"/>
    <n v="43.516999999999996"/>
    <x v="1746"/>
    <n v="1305.51"/>
    <n v="1305.51"/>
    <x v="1746"/>
    <n v="0.38775510204081637"/>
  </r>
  <r>
    <n v="101747"/>
    <d v="2024-12-20T00:00:00"/>
    <x v="11"/>
    <x v="0"/>
    <s v="C9314"/>
    <x v="0"/>
    <x v="17"/>
    <n v="1"/>
    <n v="9135.3700000000008"/>
    <s v="Indore"/>
    <x v="1"/>
    <n v="9135.3700000000008"/>
    <x v="0"/>
    <n v="182.70740000000001"/>
    <x v="1747"/>
    <n v="5481.2220000000007"/>
    <n v="5481.2220000000007"/>
    <x v="1747"/>
    <n v="0.38775510204081637"/>
  </r>
  <r>
    <n v="101748"/>
    <d v="2024-05-02T00:00:00"/>
    <x v="8"/>
    <x v="0"/>
    <s v="C4669"/>
    <x v="1"/>
    <x v="1"/>
    <n v="3"/>
    <n v="3303.25"/>
    <s v="Ahmedabad"/>
    <x v="4"/>
    <n v="9909.75"/>
    <x v="2"/>
    <n v="594.58499999999992"/>
    <x v="1748"/>
    <n v="1981.9499999999998"/>
    <n v="5945.8499999999995"/>
    <x v="1748"/>
    <n v="0.3617021276595746"/>
  </r>
  <r>
    <n v="101749"/>
    <d v="2023-10-03T00:00:00"/>
    <x v="0"/>
    <x v="1"/>
    <s v="C2059"/>
    <x v="2"/>
    <x v="16"/>
    <n v="1"/>
    <n v="6919.71"/>
    <s v="Bengaluru"/>
    <x v="7"/>
    <n v="6919.71"/>
    <x v="0"/>
    <n v="138.39420000000001"/>
    <x v="1749"/>
    <n v="4151.826"/>
    <n v="4151.826"/>
    <x v="1749"/>
    <n v="0.38775510204081637"/>
  </r>
  <r>
    <n v="101750"/>
    <d v="2023-01-23T00:00:00"/>
    <x v="3"/>
    <x v="1"/>
    <s v="C3422"/>
    <x v="2"/>
    <x v="22"/>
    <n v="2"/>
    <n v="13373.43"/>
    <s v="Delhi"/>
    <x v="0"/>
    <n v="26746.86"/>
    <x v="1"/>
    <n v="1069.8744000000002"/>
    <x v="1750"/>
    <n v="8024.058"/>
    <n v="16048.116"/>
    <x v="1750"/>
    <n v="0.375"/>
  </r>
  <r>
    <n v="101751"/>
    <d v="2024-11-29T00:00:00"/>
    <x v="5"/>
    <x v="0"/>
    <s v="C9041"/>
    <x v="1"/>
    <x v="5"/>
    <n v="1"/>
    <n v="5070.6000000000004"/>
    <s v="Pune"/>
    <x v="2"/>
    <n v="5070.6000000000004"/>
    <x v="0"/>
    <n v="101.41200000000001"/>
    <x v="1751"/>
    <n v="3042.36"/>
    <n v="3042.36"/>
    <x v="1751"/>
    <n v="0.38775510204081631"/>
  </r>
  <r>
    <n v="101752"/>
    <d v="2024-12-22T00:00:00"/>
    <x v="11"/>
    <x v="0"/>
    <s v="C9821"/>
    <x v="3"/>
    <x v="14"/>
    <n v="5"/>
    <n v="924.82"/>
    <s v="Indore"/>
    <x v="1"/>
    <n v="4624.1000000000004"/>
    <x v="3"/>
    <n v="369.92800000000005"/>
    <x v="1752"/>
    <n v="554.89200000000005"/>
    <n v="2774.46"/>
    <x v="1752"/>
    <n v="0.34782608695652178"/>
  </r>
  <r>
    <n v="101753"/>
    <d v="2024-11-21T00:00:00"/>
    <x v="5"/>
    <x v="0"/>
    <s v="C3363"/>
    <x v="1"/>
    <x v="8"/>
    <n v="1"/>
    <n v="4993.21"/>
    <s v="Bhopal"/>
    <x v="1"/>
    <n v="4993.21"/>
    <x v="0"/>
    <n v="99.864199999999997"/>
    <x v="1753"/>
    <n v="2995.9259999999999"/>
    <n v="2995.9259999999999"/>
    <x v="1753"/>
    <n v="0.38775510204081637"/>
  </r>
  <r>
    <n v="101754"/>
    <d v="2024-07-06T00:00:00"/>
    <x v="7"/>
    <x v="0"/>
    <s v="C6871"/>
    <x v="4"/>
    <x v="7"/>
    <n v="1"/>
    <n v="411.71"/>
    <s v="Lucknow"/>
    <x v="3"/>
    <n v="411.71"/>
    <x v="0"/>
    <n v="8.2341999999999995"/>
    <x v="1754"/>
    <n v="247.02599999999998"/>
    <n v="247.02599999999998"/>
    <x v="1754"/>
    <n v="0.38775510204081637"/>
  </r>
  <r>
    <n v="101755"/>
    <d v="2023-05-03T00:00:00"/>
    <x v="8"/>
    <x v="1"/>
    <s v="C4188"/>
    <x v="3"/>
    <x v="6"/>
    <n v="2"/>
    <n v="2314.75"/>
    <s v="Chennai"/>
    <x v="8"/>
    <n v="4629.5"/>
    <x v="1"/>
    <n v="185.18"/>
    <x v="1755"/>
    <n v="1388.85"/>
    <n v="2777.7"/>
    <x v="1755"/>
    <n v="0.375"/>
  </r>
  <r>
    <n v="101756"/>
    <d v="2024-09-07T00:00:00"/>
    <x v="9"/>
    <x v="0"/>
    <s v="C2957"/>
    <x v="3"/>
    <x v="14"/>
    <n v="3"/>
    <n v="241.53"/>
    <s v="Hyderabad"/>
    <x v="10"/>
    <n v="724.59"/>
    <x v="2"/>
    <n v="43.4754"/>
    <x v="1756"/>
    <n v="144.91800000000001"/>
    <n v="434.75400000000002"/>
    <x v="1756"/>
    <n v="0.36170212765957444"/>
  </r>
  <r>
    <n v="101757"/>
    <d v="2023-04-02T00:00:00"/>
    <x v="6"/>
    <x v="1"/>
    <s v="C7677"/>
    <x v="0"/>
    <x v="13"/>
    <n v="1"/>
    <n v="64262.91"/>
    <s v="Pune"/>
    <x v="2"/>
    <n v="64262.91"/>
    <x v="0"/>
    <n v="1285.2582"/>
    <x v="1757"/>
    <n v="38557.745999999999"/>
    <n v="38557.745999999999"/>
    <x v="1757"/>
    <n v="0.38775510204081642"/>
  </r>
  <r>
    <n v="101758"/>
    <d v="2024-12-14T00:00:00"/>
    <x v="11"/>
    <x v="0"/>
    <s v="C8051"/>
    <x v="1"/>
    <x v="5"/>
    <n v="1"/>
    <n v="1528.92"/>
    <s v="Nagpur"/>
    <x v="2"/>
    <n v="1528.92"/>
    <x v="0"/>
    <n v="30.578400000000002"/>
    <x v="1758"/>
    <n v="917.35199999999998"/>
    <n v="917.35199999999998"/>
    <x v="1758"/>
    <n v="0.38775510204081631"/>
  </r>
  <r>
    <n v="101759"/>
    <d v="2023-09-16T00:00:00"/>
    <x v="9"/>
    <x v="1"/>
    <s v="C2336"/>
    <x v="1"/>
    <x v="8"/>
    <n v="1"/>
    <n v="1110.05"/>
    <s v="Hyderabad"/>
    <x v="10"/>
    <n v="1110.05"/>
    <x v="0"/>
    <n v="22.201000000000001"/>
    <x v="1759"/>
    <n v="666.03"/>
    <n v="666.03"/>
    <x v="1759"/>
    <n v="0.38775510204081631"/>
  </r>
  <r>
    <n v="101760"/>
    <d v="2024-04-07T00:00:00"/>
    <x v="6"/>
    <x v="0"/>
    <s v="C1969"/>
    <x v="3"/>
    <x v="11"/>
    <n v="1"/>
    <n v="3063.49"/>
    <s v="Surat"/>
    <x v="4"/>
    <n v="3063.49"/>
    <x v="0"/>
    <n v="61.269799999999996"/>
    <x v="1760"/>
    <n v="1838.0939999999998"/>
    <n v="1838.0939999999998"/>
    <x v="1760"/>
    <n v="0.38775510204081631"/>
  </r>
  <r>
    <n v="101761"/>
    <d v="2024-01-18T00:00:00"/>
    <x v="3"/>
    <x v="0"/>
    <s v="C7303"/>
    <x v="0"/>
    <x v="15"/>
    <n v="5"/>
    <n v="32135.85"/>
    <s v="Kolkata"/>
    <x v="9"/>
    <n v="160679.25"/>
    <x v="3"/>
    <n v="12854.34"/>
    <x v="1761"/>
    <n v="19281.509999999998"/>
    <n v="96407.549999999988"/>
    <x v="1761"/>
    <n v="0.34782608695652184"/>
  </r>
  <r>
    <n v="101762"/>
    <d v="2023-01-29T00:00:00"/>
    <x v="3"/>
    <x v="1"/>
    <s v="C4088"/>
    <x v="3"/>
    <x v="11"/>
    <n v="1"/>
    <n v="3922.23"/>
    <s v="Surat"/>
    <x v="4"/>
    <n v="3922.23"/>
    <x v="0"/>
    <n v="78.444600000000008"/>
    <x v="1762"/>
    <n v="2353.3379999999997"/>
    <n v="2353.3379999999997"/>
    <x v="1762"/>
    <n v="0.38775510204081642"/>
  </r>
  <r>
    <n v="101763"/>
    <d v="2024-09-27T00:00:00"/>
    <x v="9"/>
    <x v="0"/>
    <s v="C3534"/>
    <x v="1"/>
    <x v="9"/>
    <n v="1"/>
    <n v="2063.39"/>
    <s v="Lucknow"/>
    <x v="3"/>
    <n v="2063.39"/>
    <x v="0"/>
    <n v="41.267800000000001"/>
    <x v="1763"/>
    <n v="1238.0339999999999"/>
    <n v="1238.0339999999999"/>
    <x v="1763"/>
    <n v="0.38775510204081631"/>
  </r>
  <r>
    <n v="101764"/>
    <d v="2024-01-19T00:00:00"/>
    <x v="3"/>
    <x v="0"/>
    <s v="C3438"/>
    <x v="2"/>
    <x v="2"/>
    <n v="2"/>
    <n v="11950.13"/>
    <s v="Kochi"/>
    <x v="5"/>
    <n v="23900.26"/>
    <x v="1"/>
    <n v="956.0104"/>
    <x v="1764"/>
    <n v="7170.0779999999995"/>
    <n v="14340.155999999999"/>
    <x v="1764"/>
    <n v="0.375"/>
  </r>
  <r>
    <n v="101765"/>
    <d v="2024-03-31T00:00:00"/>
    <x v="4"/>
    <x v="0"/>
    <s v="C2970"/>
    <x v="0"/>
    <x v="15"/>
    <n v="4"/>
    <n v="67836.149999999994"/>
    <s v="Bhopal"/>
    <x v="1"/>
    <n v="271344.59999999998"/>
    <x v="3"/>
    <n v="21707.567999999999"/>
    <x v="1765"/>
    <n v="40701.689999999995"/>
    <n v="162806.75999999998"/>
    <x v="1765"/>
    <n v="0.34782608695652178"/>
  </r>
  <r>
    <n v="101766"/>
    <d v="2023-11-16T00:00:00"/>
    <x v="5"/>
    <x v="1"/>
    <s v="C2633"/>
    <x v="4"/>
    <x v="12"/>
    <n v="1"/>
    <n v="2967.5"/>
    <s v="Ahmedabad"/>
    <x v="4"/>
    <n v="2967.5"/>
    <x v="0"/>
    <n v="59.35"/>
    <x v="1766"/>
    <n v="1780.5"/>
    <n v="1780.5"/>
    <x v="1766"/>
    <n v="0.38775510204081637"/>
  </r>
  <r>
    <n v="101767"/>
    <d v="2023-07-17T00:00:00"/>
    <x v="7"/>
    <x v="1"/>
    <s v="C9978"/>
    <x v="2"/>
    <x v="22"/>
    <n v="4"/>
    <n v="15896"/>
    <s v="Kochi"/>
    <x v="5"/>
    <n v="63584"/>
    <x v="3"/>
    <n v="5086.72"/>
    <x v="1767"/>
    <n v="9537.6"/>
    <n v="38150.400000000001"/>
    <x v="1767"/>
    <n v="0.34782608695652167"/>
  </r>
  <r>
    <n v="101768"/>
    <d v="2024-02-03T00:00:00"/>
    <x v="10"/>
    <x v="0"/>
    <s v="C3316"/>
    <x v="3"/>
    <x v="6"/>
    <n v="2"/>
    <n v="327.33999999999997"/>
    <s v="Chennai"/>
    <x v="8"/>
    <n v="654.67999999999995"/>
    <x v="1"/>
    <n v="26.187199999999997"/>
    <x v="1768"/>
    <n v="196.40399999999997"/>
    <n v="392.80799999999994"/>
    <x v="1768"/>
    <n v="0.37500000000000011"/>
  </r>
  <r>
    <n v="101769"/>
    <d v="2024-05-17T00:00:00"/>
    <x v="8"/>
    <x v="0"/>
    <s v="C8871"/>
    <x v="0"/>
    <x v="13"/>
    <n v="1"/>
    <n v="6313.91"/>
    <s v="Bhopal"/>
    <x v="1"/>
    <n v="6313.91"/>
    <x v="0"/>
    <n v="126.2782"/>
    <x v="1769"/>
    <n v="3788.3459999999995"/>
    <n v="3788.3459999999995"/>
    <x v="1769"/>
    <n v="0.38775510204081642"/>
  </r>
  <r>
    <n v="101770"/>
    <d v="2024-11-06T00:00:00"/>
    <x v="5"/>
    <x v="0"/>
    <s v="C6251"/>
    <x v="2"/>
    <x v="22"/>
    <n v="1"/>
    <n v="8330.2199999999993"/>
    <s v="Nagpur"/>
    <x v="2"/>
    <n v="8330.2199999999993"/>
    <x v="0"/>
    <n v="166.6044"/>
    <x v="1770"/>
    <n v="4998.1319999999996"/>
    <n v="4998.1319999999996"/>
    <x v="1770"/>
    <n v="0.38775510204081631"/>
  </r>
  <r>
    <n v="101771"/>
    <d v="2024-06-23T00:00:00"/>
    <x v="2"/>
    <x v="0"/>
    <s v="C5629"/>
    <x v="2"/>
    <x v="22"/>
    <n v="1"/>
    <n v="11916.63"/>
    <s v="Hyderabad"/>
    <x v="10"/>
    <n v="11916.63"/>
    <x v="0"/>
    <n v="238.33259999999999"/>
    <x v="1771"/>
    <n v="7149.9779999999992"/>
    <n v="7149.9779999999992"/>
    <x v="1771"/>
    <n v="0.38775510204081637"/>
  </r>
  <r>
    <n v="101772"/>
    <d v="2023-05-19T00:00:00"/>
    <x v="8"/>
    <x v="1"/>
    <s v="C7177"/>
    <x v="1"/>
    <x v="8"/>
    <n v="1"/>
    <n v="3113.34"/>
    <s v="Delhi"/>
    <x v="0"/>
    <n v="3113.34"/>
    <x v="0"/>
    <n v="62.266800000000003"/>
    <x v="1772"/>
    <n v="1868.0039999999999"/>
    <n v="1868.0039999999999"/>
    <x v="1772"/>
    <n v="0.38775510204081642"/>
  </r>
  <r>
    <n v="101773"/>
    <d v="2024-05-17T00:00:00"/>
    <x v="8"/>
    <x v="0"/>
    <s v="C9152"/>
    <x v="0"/>
    <x v="15"/>
    <n v="1"/>
    <n v="33504.949999999997"/>
    <s v="Bhopal"/>
    <x v="1"/>
    <n v="33504.949999999997"/>
    <x v="0"/>
    <n v="670.09899999999993"/>
    <x v="1773"/>
    <n v="20102.969999999998"/>
    <n v="20102.969999999998"/>
    <x v="1773"/>
    <n v="0.38775510204081631"/>
  </r>
  <r>
    <n v="101774"/>
    <d v="2023-10-22T00:00:00"/>
    <x v="0"/>
    <x v="1"/>
    <s v="C6031"/>
    <x v="3"/>
    <x v="6"/>
    <n v="1"/>
    <n v="296.39999999999998"/>
    <s v="Nagpur"/>
    <x v="2"/>
    <n v="296.39999999999998"/>
    <x v="0"/>
    <n v="5.9279999999999999"/>
    <x v="1774"/>
    <n v="177.83999999999997"/>
    <n v="177.83999999999997"/>
    <x v="1774"/>
    <n v="0.38775510204081637"/>
  </r>
  <r>
    <n v="101775"/>
    <d v="2024-08-24T00:00:00"/>
    <x v="1"/>
    <x v="0"/>
    <s v="C9753"/>
    <x v="3"/>
    <x v="11"/>
    <n v="1"/>
    <n v="2785.16"/>
    <s v="Mumbai"/>
    <x v="2"/>
    <n v="2785.16"/>
    <x v="0"/>
    <n v="55.703199999999995"/>
    <x v="1775"/>
    <n v="1671.0959999999998"/>
    <n v="1671.0959999999998"/>
    <x v="1775"/>
    <n v="0.38775510204081637"/>
  </r>
  <r>
    <n v="101776"/>
    <d v="2023-02-18T00:00:00"/>
    <x v="10"/>
    <x v="1"/>
    <s v="C8107"/>
    <x v="4"/>
    <x v="18"/>
    <n v="1"/>
    <n v="12529.33"/>
    <s v="Indore"/>
    <x v="1"/>
    <n v="12529.33"/>
    <x v="0"/>
    <n v="250.5866"/>
    <x v="1776"/>
    <n v="7517.598"/>
    <n v="7517.598"/>
    <x v="1776"/>
    <n v="0.38775510204081631"/>
  </r>
  <r>
    <n v="101777"/>
    <d v="2024-06-04T00:00:00"/>
    <x v="2"/>
    <x v="0"/>
    <s v="C4514"/>
    <x v="1"/>
    <x v="8"/>
    <n v="1"/>
    <n v="2994.71"/>
    <s v="Delhi"/>
    <x v="0"/>
    <n v="2994.71"/>
    <x v="0"/>
    <n v="59.894200000000005"/>
    <x v="1777"/>
    <n v="1796.826"/>
    <n v="1796.826"/>
    <x v="1777"/>
    <n v="0.38775510204081631"/>
  </r>
  <r>
    <n v="101778"/>
    <d v="2024-04-13T00:00:00"/>
    <x v="6"/>
    <x v="0"/>
    <s v="C4387"/>
    <x v="4"/>
    <x v="20"/>
    <n v="2"/>
    <n v="1249.5999999999999"/>
    <s v="Lucknow"/>
    <x v="3"/>
    <n v="2499.1999999999998"/>
    <x v="1"/>
    <n v="99.967999999999989"/>
    <x v="1778"/>
    <n v="749.75999999999988"/>
    <n v="1499.5199999999998"/>
    <x v="1778"/>
    <n v="0.37500000000000011"/>
  </r>
  <r>
    <n v="101779"/>
    <d v="2024-10-17T00:00:00"/>
    <x v="0"/>
    <x v="0"/>
    <s v="C5758"/>
    <x v="2"/>
    <x v="16"/>
    <n v="4"/>
    <n v="3516.71"/>
    <s v="Mumbai"/>
    <x v="2"/>
    <n v="14066.84"/>
    <x v="3"/>
    <n v="1125.3471999999999"/>
    <x v="1779"/>
    <n v="2110.0259999999998"/>
    <n v="8440.1039999999994"/>
    <x v="1779"/>
    <n v="0.34782608695652178"/>
  </r>
  <r>
    <n v="101780"/>
    <d v="2023-09-04T00:00:00"/>
    <x v="9"/>
    <x v="1"/>
    <s v="C7091"/>
    <x v="2"/>
    <x v="3"/>
    <n v="5"/>
    <n v="16260.04"/>
    <s v="Nagpur"/>
    <x v="2"/>
    <n v="81300.200000000012"/>
    <x v="3"/>
    <n v="6504.0160000000014"/>
    <x v="1780"/>
    <n v="9756.0239999999994"/>
    <n v="48780.119999999995"/>
    <x v="1780"/>
    <n v="0.3478260869565219"/>
  </r>
  <r>
    <n v="101781"/>
    <d v="2024-02-16T00:00:00"/>
    <x v="10"/>
    <x v="0"/>
    <s v="C7927"/>
    <x v="0"/>
    <x v="4"/>
    <n v="1"/>
    <n v="40892.28"/>
    <s v="Surat"/>
    <x v="4"/>
    <n v="40892.28"/>
    <x v="0"/>
    <n v="817.84559999999999"/>
    <x v="1781"/>
    <n v="24535.367999999999"/>
    <n v="24535.367999999999"/>
    <x v="1781"/>
    <n v="0.38775510204081631"/>
  </r>
  <r>
    <n v="101782"/>
    <d v="2024-08-07T00:00:00"/>
    <x v="1"/>
    <x v="0"/>
    <s v="C5466"/>
    <x v="2"/>
    <x v="3"/>
    <n v="1"/>
    <n v="14153.79"/>
    <s v="Pune"/>
    <x v="2"/>
    <n v="14153.79"/>
    <x v="0"/>
    <n v="283.07580000000002"/>
    <x v="1782"/>
    <n v="8492.2739999999994"/>
    <n v="8492.2739999999994"/>
    <x v="1782"/>
    <n v="0.38775510204081637"/>
  </r>
  <r>
    <n v="101783"/>
    <d v="2024-12-07T00:00:00"/>
    <x v="11"/>
    <x v="0"/>
    <s v="C8998"/>
    <x v="0"/>
    <x v="13"/>
    <n v="1"/>
    <n v="53704"/>
    <s v="Kolkata"/>
    <x v="9"/>
    <n v="53704"/>
    <x v="0"/>
    <n v="1074.08"/>
    <x v="1783"/>
    <n v="32222.399999999998"/>
    <n v="32222.399999999998"/>
    <x v="1783"/>
    <n v="0.38775510204081637"/>
  </r>
  <r>
    <n v="101784"/>
    <d v="2024-09-06T00:00:00"/>
    <x v="9"/>
    <x v="0"/>
    <s v="C4653"/>
    <x v="0"/>
    <x v="13"/>
    <n v="1"/>
    <n v="48030.8"/>
    <s v="Delhi"/>
    <x v="0"/>
    <n v="48030.8"/>
    <x v="0"/>
    <n v="960.6160000000001"/>
    <x v="1784"/>
    <n v="28818.48"/>
    <n v="28818.48"/>
    <x v="1784"/>
    <n v="0.38775510204081637"/>
  </r>
  <r>
    <n v="101785"/>
    <d v="2024-10-14T00:00:00"/>
    <x v="0"/>
    <x v="0"/>
    <s v="C6363"/>
    <x v="0"/>
    <x v="4"/>
    <n v="4"/>
    <n v="31643.38"/>
    <s v="Bengaluru"/>
    <x v="7"/>
    <n v="126573.52"/>
    <x v="3"/>
    <n v="10125.881600000001"/>
    <x v="1785"/>
    <n v="18986.027999999998"/>
    <n v="75944.111999999994"/>
    <x v="1785"/>
    <n v="0.34782608695652178"/>
  </r>
  <r>
    <n v="101786"/>
    <d v="2023-09-20T00:00:00"/>
    <x v="9"/>
    <x v="1"/>
    <s v="C5284"/>
    <x v="4"/>
    <x v="18"/>
    <n v="1"/>
    <n v="4990.62"/>
    <s v="Delhi"/>
    <x v="0"/>
    <n v="4990.62"/>
    <x v="0"/>
    <n v="99.812399999999997"/>
    <x v="1786"/>
    <n v="2994.3719999999998"/>
    <n v="2994.3719999999998"/>
    <x v="1786"/>
    <n v="0.38775510204081637"/>
  </r>
  <r>
    <n v="101787"/>
    <d v="2023-05-03T00:00:00"/>
    <x v="8"/>
    <x v="1"/>
    <s v="C3082"/>
    <x v="1"/>
    <x v="8"/>
    <n v="4"/>
    <n v="2860.05"/>
    <s v="Jaipur"/>
    <x v="6"/>
    <n v="11440.2"/>
    <x v="3"/>
    <n v="915.21600000000012"/>
    <x v="1787"/>
    <n v="1716.03"/>
    <n v="6864.12"/>
    <x v="1787"/>
    <n v="0.34782608695652178"/>
  </r>
  <r>
    <n v="101788"/>
    <d v="2023-02-06T00:00:00"/>
    <x v="10"/>
    <x v="1"/>
    <s v="C2369"/>
    <x v="1"/>
    <x v="1"/>
    <n v="1"/>
    <n v="368.74"/>
    <s v="Bhopal"/>
    <x v="1"/>
    <n v="368.74"/>
    <x v="0"/>
    <n v="7.3748000000000005"/>
    <x v="1788"/>
    <n v="221.244"/>
    <n v="221.244"/>
    <x v="1788"/>
    <n v="0.38775510204081637"/>
  </r>
  <r>
    <n v="101789"/>
    <d v="2024-12-11T00:00:00"/>
    <x v="11"/>
    <x v="0"/>
    <s v="C8242"/>
    <x v="3"/>
    <x v="14"/>
    <n v="1"/>
    <n v="1656.03"/>
    <s v="Lucknow"/>
    <x v="3"/>
    <n v="1656.03"/>
    <x v="0"/>
    <n v="33.120600000000003"/>
    <x v="1789"/>
    <n v="993.61799999999994"/>
    <n v="993.61799999999994"/>
    <x v="1789"/>
    <n v="0.38775510204081637"/>
  </r>
  <r>
    <n v="101790"/>
    <d v="2023-02-12T00:00:00"/>
    <x v="10"/>
    <x v="1"/>
    <s v="C6208"/>
    <x v="2"/>
    <x v="22"/>
    <n v="2"/>
    <n v="2809.56"/>
    <s v="Mumbai"/>
    <x v="2"/>
    <n v="5619.12"/>
    <x v="1"/>
    <n v="224.76480000000001"/>
    <x v="1790"/>
    <n v="1685.7359999999999"/>
    <n v="3371.4719999999998"/>
    <x v="1790"/>
    <n v="0.37500000000000006"/>
  </r>
  <r>
    <n v="101791"/>
    <d v="2024-08-05T00:00:00"/>
    <x v="1"/>
    <x v="0"/>
    <s v="C6736"/>
    <x v="0"/>
    <x v="4"/>
    <n v="1"/>
    <n v="75032.179999999993"/>
    <s v="Ahmedabad"/>
    <x v="4"/>
    <n v="75032.179999999993"/>
    <x v="0"/>
    <n v="1500.6435999999999"/>
    <x v="1791"/>
    <n v="45019.307999999997"/>
    <n v="45019.307999999997"/>
    <x v="1791"/>
    <n v="0.38775510204081631"/>
  </r>
  <r>
    <n v="101792"/>
    <d v="2023-07-25T00:00:00"/>
    <x v="7"/>
    <x v="1"/>
    <s v="C2042"/>
    <x v="4"/>
    <x v="12"/>
    <n v="1"/>
    <n v="2390.29"/>
    <s v="Chennai"/>
    <x v="8"/>
    <n v="2390.29"/>
    <x v="0"/>
    <n v="47.805799999999998"/>
    <x v="1792"/>
    <n v="1434.174"/>
    <n v="1434.174"/>
    <x v="1792"/>
    <n v="0.38775510204081631"/>
  </r>
  <r>
    <n v="101793"/>
    <d v="2023-07-08T00:00:00"/>
    <x v="7"/>
    <x v="1"/>
    <s v="C2136"/>
    <x v="2"/>
    <x v="3"/>
    <n v="2"/>
    <n v="7502.41"/>
    <s v="Kochi"/>
    <x v="5"/>
    <n v="15004.82"/>
    <x v="1"/>
    <n v="600.19280000000003"/>
    <x v="1793"/>
    <n v="4501.4459999999999"/>
    <n v="9002.8919999999998"/>
    <x v="1793"/>
    <n v="0.37499999999999994"/>
  </r>
  <r>
    <n v="101794"/>
    <d v="2023-09-09T00:00:00"/>
    <x v="9"/>
    <x v="1"/>
    <s v="C1929"/>
    <x v="2"/>
    <x v="3"/>
    <n v="1"/>
    <n v="2741.54"/>
    <s v="Delhi"/>
    <x v="0"/>
    <n v="2741.54"/>
    <x v="0"/>
    <n v="54.830800000000004"/>
    <x v="1794"/>
    <n v="1644.924"/>
    <n v="1644.924"/>
    <x v="1794"/>
    <n v="0.38775510204081626"/>
  </r>
  <r>
    <n v="101795"/>
    <d v="2024-12-02T00:00:00"/>
    <x v="11"/>
    <x v="0"/>
    <s v="C6270"/>
    <x v="0"/>
    <x v="17"/>
    <n v="1"/>
    <n v="39528.6"/>
    <s v="Hyderabad"/>
    <x v="10"/>
    <n v="39528.6"/>
    <x v="0"/>
    <n v="790.572"/>
    <x v="1795"/>
    <n v="23717.16"/>
    <n v="23717.16"/>
    <x v="1795"/>
    <n v="0.38775510204081631"/>
  </r>
  <r>
    <n v="101796"/>
    <d v="2023-02-09T00:00:00"/>
    <x v="10"/>
    <x v="1"/>
    <s v="C1957"/>
    <x v="0"/>
    <x v="15"/>
    <n v="2"/>
    <n v="1620.58"/>
    <s v="Kochi"/>
    <x v="5"/>
    <n v="3241.16"/>
    <x v="1"/>
    <n v="129.6464"/>
    <x v="1796"/>
    <n v="972.34799999999996"/>
    <n v="1944.6959999999999"/>
    <x v="1796"/>
    <n v="0.375"/>
  </r>
  <r>
    <n v="101797"/>
    <d v="2024-02-01T00:00:00"/>
    <x v="10"/>
    <x v="0"/>
    <s v="C9938"/>
    <x v="3"/>
    <x v="6"/>
    <n v="3"/>
    <n v="2643.2"/>
    <s v="Delhi"/>
    <x v="0"/>
    <n v="7929.5999999999995"/>
    <x v="2"/>
    <n v="475.77599999999995"/>
    <x v="1797"/>
    <n v="1585.9199999999998"/>
    <n v="4757.7599999999993"/>
    <x v="1797"/>
    <n v="0.36170212765957455"/>
  </r>
  <r>
    <n v="101798"/>
    <d v="2023-01-21T00:00:00"/>
    <x v="3"/>
    <x v="1"/>
    <s v="C7336"/>
    <x v="2"/>
    <x v="2"/>
    <n v="4"/>
    <n v="9139.35"/>
    <s v="Ahmedabad"/>
    <x v="4"/>
    <n v="36557.4"/>
    <x v="3"/>
    <n v="2924.5920000000001"/>
    <x v="1798"/>
    <n v="5483.61"/>
    <n v="21934.44"/>
    <x v="1798"/>
    <n v="0.34782608695652184"/>
  </r>
  <r>
    <n v="101799"/>
    <d v="2023-09-01T00:00:00"/>
    <x v="9"/>
    <x v="1"/>
    <s v="C8850"/>
    <x v="2"/>
    <x v="22"/>
    <n v="1"/>
    <n v="15310.05"/>
    <s v="Nagpur"/>
    <x v="2"/>
    <n v="15310.05"/>
    <x v="0"/>
    <n v="306.20099999999996"/>
    <x v="1799"/>
    <n v="9186.0299999999988"/>
    <n v="9186.0299999999988"/>
    <x v="1799"/>
    <n v="0.38775510204081642"/>
  </r>
  <r>
    <n v="101800"/>
    <d v="2023-06-06T00:00:00"/>
    <x v="2"/>
    <x v="1"/>
    <s v="C7364"/>
    <x v="1"/>
    <x v="5"/>
    <n v="1"/>
    <n v="1685.14"/>
    <s v="Kolkata"/>
    <x v="9"/>
    <n v="1685.14"/>
    <x v="0"/>
    <n v="33.702800000000003"/>
    <x v="1800"/>
    <n v="1011.0840000000001"/>
    <n v="1011.0840000000001"/>
    <x v="1800"/>
    <n v="0.38775510204081631"/>
  </r>
  <r>
    <n v="101801"/>
    <d v="2023-06-14T00:00:00"/>
    <x v="2"/>
    <x v="1"/>
    <s v="C7723"/>
    <x v="1"/>
    <x v="1"/>
    <n v="1"/>
    <n v="1413.49"/>
    <s v="Indore"/>
    <x v="1"/>
    <n v="1413.49"/>
    <x v="0"/>
    <n v="28.2698"/>
    <x v="1801"/>
    <n v="848.09399999999994"/>
    <n v="848.09399999999994"/>
    <x v="1801"/>
    <n v="0.38775510204081637"/>
  </r>
  <r>
    <n v="101802"/>
    <d v="2024-07-08T00:00:00"/>
    <x v="7"/>
    <x v="0"/>
    <s v="C7648"/>
    <x v="4"/>
    <x v="18"/>
    <n v="1"/>
    <n v="8675.89"/>
    <s v="Pune"/>
    <x v="2"/>
    <n v="8675.89"/>
    <x v="0"/>
    <n v="173.51779999999999"/>
    <x v="1802"/>
    <n v="5205.5339999999997"/>
    <n v="5205.5339999999997"/>
    <x v="1802"/>
    <n v="0.38775510204081637"/>
  </r>
  <r>
    <n v="101803"/>
    <d v="2024-03-03T00:00:00"/>
    <x v="4"/>
    <x v="0"/>
    <s v="C6341"/>
    <x v="1"/>
    <x v="23"/>
    <n v="1"/>
    <n v="1979.07"/>
    <s v="Surat"/>
    <x v="4"/>
    <n v="1979.07"/>
    <x v="0"/>
    <n v="39.581400000000002"/>
    <x v="1803"/>
    <n v="1187.442"/>
    <n v="1187.442"/>
    <x v="1803"/>
    <n v="0.38775510204081631"/>
  </r>
  <r>
    <n v="101804"/>
    <d v="2024-02-13T00:00:00"/>
    <x v="10"/>
    <x v="0"/>
    <s v="C4188"/>
    <x v="0"/>
    <x v="17"/>
    <n v="1"/>
    <n v="14844.81"/>
    <s v="Kochi"/>
    <x v="5"/>
    <n v="14844.81"/>
    <x v="0"/>
    <n v="296.89620000000002"/>
    <x v="1804"/>
    <n v="8906.8859999999986"/>
    <n v="8906.8859999999986"/>
    <x v="1804"/>
    <n v="0.38775510204081642"/>
  </r>
  <r>
    <n v="101805"/>
    <d v="2024-11-06T00:00:00"/>
    <x v="5"/>
    <x v="0"/>
    <s v="C7688"/>
    <x v="3"/>
    <x v="10"/>
    <n v="4"/>
    <n v="2414.15"/>
    <s v="Hyderabad"/>
    <x v="10"/>
    <n v="9656.6"/>
    <x v="3"/>
    <n v="772.52800000000002"/>
    <x v="1805"/>
    <n v="1448.49"/>
    <n v="5793.96"/>
    <x v="1805"/>
    <n v="0.34782608695652173"/>
  </r>
  <r>
    <n v="101806"/>
    <d v="2024-10-21T00:00:00"/>
    <x v="0"/>
    <x v="0"/>
    <s v="C5920"/>
    <x v="1"/>
    <x v="23"/>
    <n v="1"/>
    <n v="753.43"/>
    <s v="Nagpur"/>
    <x v="2"/>
    <n v="753.43"/>
    <x v="0"/>
    <n v="15.0686"/>
    <x v="1806"/>
    <n v="452.05799999999994"/>
    <n v="452.05799999999994"/>
    <x v="1806"/>
    <n v="0.38775510204081642"/>
  </r>
  <r>
    <n v="101807"/>
    <d v="2024-09-30T00:00:00"/>
    <x v="9"/>
    <x v="0"/>
    <s v="C7296"/>
    <x v="1"/>
    <x v="8"/>
    <n v="1"/>
    <n v="2553.92"/>
    <s v="Nagpur"/>
    <x v="2"/>
    <n v="2553.92"/>
    <x v="0"/>
    <n v="51.078400000000002"/>
    <x v="1807"/>
    <n v="1532.3520000000001"/>
    <n v="1532.3520000000001"/>
    <x v="1807"/>
    <n v="0.38775510204081631"/>
  </r>
  <r>
    <n v="101808"/>
    <d v="2024-06-13T00:00:00"/>
    <x v="2"/>
    <x v="0"/>
    <s v="C3823"/>
    <x v="1"/>
    <x v="23"/>
    <n v="1"/>
    <n v="1214.04"/>
    <s v="Kolkata"/>
    <x v="9"/>
    <n v="1214.04"/>
    <x v="0"/>
    <n v="24.280799999999999"/>
    <x v="1808"/>
    <n v="728.42399999999998"/>
    <n v="728.42399999999998"/>
    <x v="1808"/>
    <n v="0.38775510204081631"/>
  </r>
  <r>
    <n v="101809"/>
    <d v="2024-11-27T00:00:00"/>
    <x v="5"/>
    <x v="0"/>
    <s v="C3468"/>
    <x v="2"/>
    <x v="21"/>
    <n v="2"/>
    <n v="9542.44"/>
    <s v="Pune"/>
    <x v="2"/>
    <n v="19084.88"/>
    <x v="1"/>
    <n v="763.39520000000005"/>
    <x v="1809"/>
    <n v="5725.4639999999999"/>
    <n v="11450.928"/>
    <x v="1809"/>
    <n v="0.37500000000000006"/>
  </r>
  <r>
    <n v="101810"/>
    <d v="2023-11-21T00:00:00"/>
    <x v="5"/>
    <x v="1"/>
    <s v="C9693"/>
    <x v="1"/>
    <x v="8"/>
    <n v="2"/>
    <n v="2619.02"/>
    <s v="Indore"/>
    <x v="1"/>
    <n v="5238.04"/>
    <x v="1"/>
    <n v="209.52160000000001"/>
    <x v="1810"/>
    <n v="1571.412"/>
    <n v="3142.8240000000001"/>
    <x v="1810"/>
    <n v="0.375"/>
  </r>
  <r>
    <n v="101811"/>
    <d v="2024-10-05T00:00:00"/>
    <x v="0"/>
    <x v="0"/>
    <s v="C1864"/>
    <x v="4"/>
    <x v="12"/>
    <n v="2"/>
    <n v="1329.66"/>
    <s v="Hyderabad"/>
    <x v="10"/>
    <n v="2659.32"/>
    <x v="1"/>
    <n v="106.37280000000001"/>
    <x v="1811"/>
    <n v="797.79600000000005"/>
    <n v="1595.5920000000001"/>
    <x v="1811"/>
    <n v="0.375"/>
  </r>
  <r>
    <n v="101812"/>
    <d v="2023-04-03T00:00:00"/>
    <x v="6"/>
    <x v="1"/>
    <s v="C2081"/>
    <x v="1"/>
    <x v="5"/>
    <n v="1"/>
    <n v="842.52"/>
    <s v="Hyderabad"/>
    <x v="10"/>
    <n v="842.52"/>
    <x v="0"/>
    <n v="16.8504"/>
    <x v="1812"/>
    <n v="505.51199999999994"/>
    <n v="505.51199999999994"/>
    <x v="1812"/>
    <n v="0.38775510204081637"/>
  </r>
  <r>
    <n v="101813"/>
    <d v="2024-09-30T00:00:00"/>
    <x v="9"/>
    <x v="0"/>
    <s v="C3870"/>
    <x v="4"/>
    <x v="7"/>
    <n v="4"/>
    <n v="6531.94"/>
    <s v="Kolkata"/>
    <x v="9"/>
    <n v="26127.759999999998"/>
    <x v="3"/>
    <n v="2090.2208000000001"/>
    <x v="1813"/>
    <n v="3919.1639999999998"/>
    <n v="15676.655999999999"/>
    <x v="1813"/>
    <n v="0.34782608695652178"/>
  </r>
  <r>
    <n v="101814"/>
    <d v="2023-11-07T00:00:00"/>
    <x v="5"/>
    <x v="1"/>
    <s v="C2940"/>
    <x v="0"/>
    <x v="17"/>
    <n v="1"/>
    <n v="55573.37"/>
    <s v="Jaipur"/>
    <x v="6"/>
    <n v="55573.37"/>
    <x v="0"/>
    <n v="1111.4674"/>
    <x v="1814"/>
    <n v="33344.021999999997"/>
    <n v="33344.021999999997"/>
    <x v="1814"/>
    <n v="0.38775510204081637"/>
  </r>
  <r>
    <n v="101815"/>
    <d v="2024-09-25T00:00:00"/>
    <x v="9"/>
    <x v="0"/>
    <s v="C5086"/>
    <x v="1"/>
    <x v="9"/>
    <n v="1"/>
    <n v="2808.57"/>
    <s v="Delhi"/>
    <x v="0"/>
    <n v="2808.57"/>
    <x v="0"/>
    <n v="56.171400000000006"/>
    <x v="1815"/>
    <n v="1685.1420000000001"/>
    <n v="1685.1420000000001"/>
    <x v="1815"/>
    <n v="0.38775510204081631"/>
  </r>
  <r>
    <n v="101816"/>
    <d v="2024-11-10T00:00:00"/>
    <x v="5"/>
    <x v="0"/>
    <s v="C8746"/>
    <x v="4"/>
    <x v="18"/>
    <n v="1"/>
    <n v="978"/>
    <s v="Pune"/>
    <x v="2"/>
    <n v="978"/>
    <x v="0"/>
    <n v="19.559999999999999"/>
    <x v="1816"/>
    <n v="586.79999999999995"/>
    <n v="586.79999999999995"/>
    <x v="1816"/>
    <n v="0.38775510204081642"/>
  </r>
  <r>
    <n v="101817"/>
    <d v="2024-05-03T00:00:00"/>
    <x v="8"/>
    <x v="0"/>
    <s v="C8224"/>
    <x v="0"/>
    <x v="15"/>
    <n v="1"/>
    <n v="66307.100000000006"/>
    <s v="Lucknow"/>
    <x v="3"/>
    <n v="66307.100000000006"/>
    <x v="0"/>
    <n v="1326.1420000000001"/>
    <x v="1817"/>
    <n v="39784.26"/>
    <n v="39784.26"/>
    <x v="1817"/>
    <n v="0.38775510204081637"/>
  </r>
  <r>
    <n v="101818"/>
    <d v="2024-08-08T00:00:00"/>
    <x v="1"/>
    <x v="0"/>
    <s v="C6566"/>
    <x v="0"/>
    <x v="15"/>
    <n v="5"/>
    <n v="67671.539999999994"/>
    <s v="Delhi"/>
    <x v="0"/>
    <n v="338357.69999999995"/>
    <x v="3"/>
    <n v="27068.615999999998"/>
    <x v="1818"/>
    <n v="40602.923999999992"/>
    <n v="203014.61999999997"/>
    <x v="1818"/>
    <n v="0.34782608695652178"/>
  </r>
  <r>
    <n v="101819"/>
    <d v="2024-01-14T00:00:00"/>
    <x v="3"/>
    <x v="0"/>
    <s v="C2818"/>
    <x v="0"/>
    <x v="4"/>
    <n v="2"/>
    <n v="53888.97"/>
    <s v="Nagpur"/>
    <x v="2"/>
    <n v="107777.94"/>
    <x v="1"/>
    <n v="4311.1176000000005"/>
    <x v="1819"/>
    <n v="32333.381999999998"/>
    <n v="64666.763999999996"/>
    <x v="1819"/>
    <n v="0.37500000000000006"/>
  </r>
  <r>
    <n v="101820"/>
    <d v="2024-11-15T00:00:00"/>
    <x v="5"/>
    <x v="0"/>
    <s v="C6811"/>
    <x v="0"/>
    <x v="0"/>
    <n v="1"/>
    <n v="60603.34"/>
    <s v="Lucknow"/>
    <x v="3"/>
    <n v="60603.34"/>
    <x v="0"/>
    <n v="1212.0668000000001"/>
    <x v="1820"/>
    <n v="36362.003999999994"/>
    <n v="36362.003999999994"/>
    <x v="1820"/>
    <n v="0.38775510204081637"/>
  </r>
  <r>
    <n v="101821"/>
    <d v="2024-05-21T00:00:00"/>
    <x v="8"/>
    <x v="0"/>
    <s v="C4146"/>
    <x v="0"/>
    <x v="17"/>
    <n v="1"/>
    <n v="14459"/>
    <s v="Jaipur"/>
    <x v="6"/>
    <n v="14459"/>
    <x v="0"/>
    <n v="289.18"/>
    <x v="1821"/>
    <n v="8675.4"/>
    <n v="8675.4"/>
    <x v="1821"/>
    <n v="0.38775510204081631"/>
  </r>
  <r>
    <n v="101822"/>
    <d v="2023-10-14T00:00:00"/>
    <x v="0"/>
    <x v="1"/>
    <s v="C4912"/>
    <x v="4"/>
    <x v="12"/>
    <n v="1"/>
    <n v="11784.76"/>
    <s v="Indore"/>
    <x v="1"/>
    <n v="11784.76"/>
    <x v="0"/>
    <n v="235.6952"/>
    <x v="1822"/>
    <n v="7070.8559999999998"/>
    <n v="7070.8559999999998"/>
    <x v="1822"/>
    <n v="0.38775510204081637"/>
  </r>
  <r>
    <n v="101823"/>
    <d v="2023-11-10T00:00:00"/>
    <x v="5"/>
    <x v="1"/>
    <s v="C8505"/>
    <x v="0"/>
    <x v="13"/>
    <n v="1"/>
    <n v="23188"/>
    <s v="Surat"/>
    <x v="4"/>
    <n v="23188"/>
    <x v="0"/>
    <n v="463.76"/>
    <x v="1823"/>
    <n v="13912.8"/>
    <n v="13912.8"/>
    <x v="1823"/>
    <n v="0.38775510204081642"/>
  </r>
  <r>
    <n v="101824"/>
    <d v="2023-03-24T00:00:00"/>
    <x v="4"/>
    <x v="1"/>
    <s v="C1314"/>
    <x v="1"/>
    <x v="1"/>
    <n v="1"/>
    <n v="5076.92"/>
    <s v="Kolkata"/>
    <x v="9"/>
    <n v="5076.92"/>
    <x v="0"/>
    <n v="101.53840000000001"/>
    <x v="1824"/>
    <n v="3046.152"/>
    <n v="3046.152"/>
    <x v="1824"/>
    <n v="0.38775510204081626"/>
  </r>
  <r>
    <n v="101825"/>
    <d v="2024-01-25T00:00:00"/>
    <x v="3"/>
    <x v="0"/>
    <s v="C7146"/>
    <x v="0"/>
    <x v="13"/>
    <n v="1"/>
    <n v="4169.32"/>
    <s v="Hyderabad"/>
    <x v="10"/>
    <n v="4169.32"/>
    <x v="0"/>
    <n v="83.386399999999995"/>
    <x v="1825"/>
    <n v="2501.5919999999996"/>
    <n v="2501.5919999999996"/>
    <x v="1825"/>
    <n v="0.38775510204081637"/>
  </r>
  <r>
    <n v="101826"/>
    <d v="2024-01-11T00:00:00"/>
    <x v="3"/>
    <x v="0"/>
    <s v="C5285"/>
    <x v="3"/>
    <x v="24"/>
    <n v="1"/>
    <n v="1623.75"/>
    <s v="Jaipur"/>
    <x v="6"/>
    <n v="1623.75"/>
    <x v="0"/>
    <n v="32.475000000000001"/>
    <x v="1826"/>
    <n v="974.25"/>
    <n v="974.25"/>
    <x v="1826"/>
    <n v="0.38775510204081637"/>
  </r>
  <r>
    <n v="101827"/>
    <d v="2023-07-17T00:00:00"/>
    <x v="7"/>
    <x v="1"/>
    <s v="C6220"/>
    <x v="1"/>
    <x v="5"/>
    <n v="1"/>
    <n v="2479.96"/>
    <s v="Kochi"/>
    <x v="5"/>
    <n v="2479.96"/>
    <x v="0"/>
    <n v="49.599200000000003"/>
    <x v="1827"/>
    <n v="1487.9759999999999"/>
    <n v="1487.9759999999999"/>
    <x v="1827"/>
    <n v="0.38775510204081637"/>
  </r>
  <r>
    <n v="101828"/>
    <d v="2024-06-05T00:00:00"/>
    <x v="2"/>
    <x v="0"/>
    <s v="C2219"/>
    <x v="4"/>
    <x v="12"/>
    <n v="3"/>
    <n v="10718.16"/>
    <s v="Bengaluru"/>
    <x v="7"/>
    <n v="32154.48"/>
    <x v="2"/>
    <n v="1929.2687999999998"/>
    <x v="1828"/>
    <n v="6430.8959999999997"/>
    <n v="19292.687999999998"/>
    <x v="1828"/>
    <n v="0.36170212765957449"/>
  </r>
  <r>
    <n v="101829"/>
    <d v="2024-01-18T00:00:00"/>
    <x v="3"/>
    <x v="0"/>
    <s v="C1158"/>
    <x v="0"/>
    <x v="17"/>
    <n v="3"/>
    <n v="60837.91"/>
    <s v="Indore"/>
    <x v="1"/>
    <n v="182513.73"/>
    <x v="2"/>
    <n v="10950.8238"/>
    <x v="1829"/>
    <n v="36502.745999999999"/>
    <n v="109508.238"/>
    <x v="1829"/>
    <n v="0.36170212765957449"/>
  </r>
  <r>
    <n v="101830"/>
    <d v="2023-01-14T00:00:00"/>
    <x v="3"/>
    <x v="1"/>
    <s v="C8549"/>
    <x v="3"/>
    <x v="10"/>
    <n v="3"/>
    <n v="2248.5500000000002"/>
    <s v="Surat"/>
    <x v="4"/>
    <n v="6745.6500000000005"/>
    <x v="2"/>
    <n v="404.73900000000003"/>
    <x v="1830"/>
    <n v="1349.13"/>
    <n v="4047.3900000000003"/>
    <x v="1830"/>
    <n v="0.36170212765957444"/>
  </r>
  <r>
    <n v="101831"/>
    <d v="2023-12-05T00:00:00"/>
    <x v="11"/>
    <x v="1"/>
    <s v="C2329"/>
    <x v="3"/>
    <x v="6"/>
    <n v="2"/>
    <n v="283.58"/>
    <s v="Bengaluru"/>
    <x v="7"/>
    <n v="567.16"/>
    <x v="1"/>
    <n v="22.686399999999999"/>
    <x v="1831"/>
    <n v="170.148"/>
    <n v="340.29599999999999"/>
    <x v="1831"/>
    <n v="0.37499999999999994"/>
  </r>
  <r>
    <n v="101832"/>
    <d v="2023-04-04T00:00:00"/>
    <x v="6"/>
    <x v="1"/>
    <s v="C1819"/>
    <x v="2"/>
    <x v="16"/>
    <n v="1"/>
    <n v="10979.65"/>
    <s v="Indore"/>
    <x v="1"/>
    <n v="10979.65"/>
    <x v="0"/>
    <n v="219.59299999999999"/>
    <x v="1832"/>
    <n v="6587.79"/>
    <n v="6587.79"/>
    <x v="1832"/>
    <n v="0.38775510204081626"/>
  </r>
  <r>
    <n v="101833"/>
    <d v="2023-03-23T00:00:00"/>
    <x v="4"/>
    <x v="1"/>
    <s v="C9115"/>
    <x v="1"/>
    <x v="9"/>
    <n v="1"/>
    <n v="4380.82"/>
    <s v="Lucknow"/>
    <x v="3"/>
    <n v="4380.82"/>
    <x v="0"/>
    <n v="87.616399999999999"/>
    <x v="1833"/>
    <n v="2628.4919999999997"/>
    <n v="2628.4919999999997"/>
    <x v="1833"/>
    <n v="0.38775510204081637"/>
  </r>
  <r>
    <n v="101834"/>
    <d v="2024-12-24T00:00:00"/>
    <x v="11"/>
    <x v="0"/>
    <s v="C8250"/>
    <x v="0"/>
    <x v="0"/>
    <n v="2"/>
    <n v="46590.69"/>
    <s v="Bengaluru"/>
    <x v="7"/>
    <n v="93181.38"/>
    <x v="1"/>
    <n v="3727.2552000000001"/>
    <x v="1834"/>
    <n v="27954.414000000001"/>
    <n v="55908.828000000001"/>
    <x v="1834"/>
    <n v="0.375"/>
  </r>
  <r>
    <n v="101835"/>
    <d v="2024-06-03T00:00:00"/>
    <x v="2"/>
    <x v="0"/>
    <s v="C4102"/>
    <x v="0"/>
    <x v="4"/>
    <n v="5"/>
    <n v="21749.54"/>
    <s v="Indore"/>
    <x v="1"/>
    <n v="108747.70000000001"/>
    <x v="3"/>
    <n v="8699.8160000000007"/>
    <x v="1835"/>
    <n v="13049.724"/>
    <n v="65248.62"/>
    <x v="1835"/>
    <n v="0.34782608695652173"/>
  </r>
  <r>
    <n v="101836"/>
    <d v="2023-05-07T00:00:00"/>
    <x v="8"/>
    <x v="1"/>
    <s v="C4730"/>
    <x v="2"/>
    <x v="16"/>
    <n v="1"/>
    <n v="13755.77"/>
    <s v="Bengaluru"/>
    <x v="7"/>
    <n v="13755.77"/>
    <x v="0"/>
    <n v="275.11540000000002"/>
    <x v="1836"/>
    <n v="8253.4619999999995"/>
    <n v="8253.4619999999995"/>
    <x v="1836"/>
    <n v="0.38775510204081637"/>
  </r>
  <r>
    <n v="101837"/>
    <d v="2024-02-09T00:00:00"/>
    <x v="10"/>
    <x v="0"/>
    <s v="C4575"/>
    <x v="2"/>
    <x v="22"/>
    <n v="1"/>
    <n v="6627.79"/>
    <s v="Pune"/>
    <x v="2"/>
    <n v="6627.79"/>
    <x v="0"/>
    <n v="132.5558"/>
    <x v="1837"/>
    <n v="3976.674"/>
    <n v="3976.674"/>
    <x v="1837"/>
    <n v="0.38775510204081631"/>
  </r>
  <r>
    <n v="101838"/>
    <d v="2023-09-14T00:00:00"/>
    <x v="9"/>
    <x v="1"/>
    <s v="C5123"/>
    <x v="3"/>
    <x v="14"/>
    <n v="1"/>
    <n v="3025.46"/>
    <s v="Kolkata"/>
    <x v="9"/>
    <n v="3025.46"/>
    <x v="0"/>
    <n v="60.5092"/>
    <x v="1838"/>
    <n v="1815.2760000000001"/>
    <n v="1815.2760000000001"/>
    <x v="1838"/>
    <n v="0.38775510204081631"/>
  </r>
  <r>
    <n v="101839"/>
    <d v="2023-06-15T00:00:00"/>
    <x v="2"/>
    <x v="1"/>
    <s v="C8046"/>
    <x v="0"/>
    <x v="15"/>
    <n v="1"/>
    <n v="54982.02"/>
    <s v="Delhi"/>
    <x v="0"/>
    <n v="54982.02"/>
    <x v="0"/>
    <n v="1099.6404"/>
    <x v="1839"/>
    <n v="32989.212"/>
    <n v="32989.212"/>
    <x v="1839"/>
    <n v="0.38775510204081631"/>
  </r>
  <r>
    <n v="101840"/>
    <d v="2024-11-21T00:00:00"/>
    <x v="5"/>
    <x v="0"/>
    <s v="C6922"/>
    <x v="3"/>
    <x v="24"/>
    <n v="1"/>
    <n v="2630.85"/>
    <s v="Indore"/>
    <x v="1"/>
    <n v="2630.85"/>
    <x v="0"/>
    <n v="52.616999999999997"/>
    <x v="1840"/>
    <n v="1578.51"/>
    <n v="1578.51"/>
    <x v="1840"/>
    <n v="0.38775510204081626"/>
  </r>
  <r>
    <n v="101841"/>
    <d v="2024-11-28T00:00:00"/>
    <x v="5"/>
    <x v="0"/>
    <s v="C6867"/>
    <x v="2"/>
    <x v="16"/>
    <n v="1"/>
    <n v="10391.65"/>
    <s v="Indore"/>
    <x v="1"/>
    <n v="10391.65"/>
    <x v="0"/>
    <n v="207.833"/>
    <x v="1841"/>
    <n v="6234.99"/>
    <n v="6234.99"/>
    <x v="1841"/>
    <n v="0.38775510204081631"/>
  </r>
  <r>
    <n v="101842"/>
    <d v="2024-05-06T00:00:00"/>
    <x v="8"/>
    <x v="0"/>
    <s v="C4117"/>
    <x v="1"/>
    <x v="5"/>
    <n v="2"/>
    <n v="1958.77"/>
    <s v="Chennai"/>
    <x v="8"/>
    <n v="3917.54"/>
    <x v="1"/>
    <n v="156.70160000000001"/>
    <x v="1842"/>
    <n v="1175.2619999999999"/>
    <n v="2350.5239999999999"/>
    <x v="1842"/>
    <n v="0.37500000000000006"/>
  </r>
  <r>
    <n v="101843"/>
    <d v="2024-08-24T00:00:00"/>
    <x v="1"/>
    <x v="0"/>
    <s v="C7606"/>
    <x v="0"/>
    <x v="0"/>
    <n v="1"/>
    <n v="58523.18"/>
    <s v="Ahmedabad"/>
    <x v="4"/>
    <n v="58523.18"/>
    <x v="0"/>
    <n v="1170.4636"/>
    <x v="1843"/>
    <n v="35113.907999999996"/>
    <n v="35113.907999999996"/>
    <x v="1843"/>
    <n v="0.38775510204081637"/>
  </r>
  <r>
    <n v="101844"/>
    <d v="2024-04-20T00:00:00"/>
    <x v="6"/>
    <x v="0"/>
    <s v="C3284"/>
    <x v="1"/>
    <x v="8"/>
    <n v="2"/>
    <n v="2326.1999999999998"/>
    <s v="Bhopal"/>
    <x v="1"/>
    <n v="4652.3999999999996"/>
    <x v="1"/>
    <n v="186.09599999999998"/>
    <x v="1844"/>
    <n v="1395.7199999999998"/>
    <n v="2791.4399999999996"/>
    <x v="1844"/>
    <n v="0.37500000000000011"/>
  </r>
  <r>
    <n v="101845"/>
    <d v="2023-11-21T00:00:00"/>
    <x v="5"/>
    <x v="1"/>
    <s v="C3830"/>
    <x v="1"/>
    <x v="8"/>
    <n v="1"/>
    <n v="289.20999999999998"/>
    <s v="Bengaluru"/>
    <x v="7"/>
    <n v="289.20999999999998"/>
    <x v="0"/>
    <n v="5.7841999999999993"/>
    <x v="1845"/>
    <n v="173.52599999999998"/>
    <n v="173.52599999999998"/>
    <x v="1845"/>
    <n v="0.38775510204081637"/>
  </r>
  <r>
    <n v="101846"/>
    <d v="2024-08-30T00:00:00"/>
    <x v="1"/>
    <x v="0"/>
    <s v="C6526"/>
    <x v="4"/>
    <x v="20"/>
    <n v="1"/>
    <n v="5415.45"/>
    <s v="Chennai"/>
    <x v="8"/>
    <n v="5415.45"/>
    <x v="0"/>
    <n v="108.309"/>
    <x v="1846"/>
    <n v="3249.27"/>
    <n v="3249.27"/>
    <x v="1846"/>
    <n v="0.38775510204081631"/>
  </r>
  <r>
    <n v="101847"/>
    <d v="2023-01-23T00:00:00"/>
    <x v="3"/>
    <x v="1"/>
    <s v="C4731"/>
    <x v="1"/>
    <x v="8"/>
    <n v="1"/>
    <n v="4854.74"/>
    <s v="Chennai"/>
    <x v="8"/>
    <n v="4854.74"/>
    <x v="0"/>
    <n v="97.094799999999992"/>
    <x v="1847"/>
    <n v="2912.8439999999996"/>
    <n v="2912.8439999999996"/>
    <x v="1847"/>
    <n v="0.38775510204081642"/>
  </r>
  <r>
    <n v="101848"/>
    <d v="2024-05-13T00:00:00"/>
    <x v="8"/>
    <x v="0"/>
    <s v="C1979"/>
    <x v="2"/>
    <x v="2"/>
    <n v="1"/>
    <n v="12773.07"/>
    <s v="Hyderabad"/>
    <x v="10"/>
    <n v="12773.07"/>
    <x v="0"/>
    <n v="255.4614"/>
    <x v="1848"/>
    <n v="7663.8419999999996"/>
    <n v="7663.8419999999996"/>
    <x v="1848"/>
    <n v="0.38775510204081631"/>
  </r>
  <r>
    <n v="101849"/>
    <d v="2023-04-19T00:00:00"/>
    <x v="6"/>
    <x v="1"/>
    <s v="C9499"/>
    <x v="0"/>
    <x v="0"/>
    <n v="2"/>
    <n v="38496"/>
    <s v="Ahmedabad"/>
    <x v="4"/>
    <n v="76992"/>
    <x v="1"/>
    <n v="3079.6800000000003"/>
    <x v="1849"/>
    <n v="23097.599999999999"/>
    <n v="46195.199999999997"/>
    <x v="1849"/>
    <n v="0.37500000000000011"/>
  </r>
  <r>
    <n v="101850"/>
    <d v="2023-08-10T00:00:00"/>
    <x v="1"/>
    <x v="1"/>
    <s v="C6089"/>
    <x v="1"/>
    <x v="1"/>
    <n v="4"/>
    <n v="3073.81"/>
    <s v="Surat"/>
    <x v="4"/>
    <n v="12295.24"/>
    <x v="3"/>
    <n v="983.61919999999998"/>
    <x v="1850"/>
    <n v="1844.2859999999998"/>
    <n v="7377.1439999999993"/>
    <x v="1850"/>
    <n v="0.34782608695652184"/>
  </r>
  <r>
    <n v="101851"/>
    <d v="2024-09-25T00:00:00"/>
    <x v="9"/>
    <x v="0"/>
    <s v="C7117"/>
    <x v="1"/>
    <x v="1"/>
    <n v="1"/>
    <n v="2610.58"/>
    <s v="Bhopal"/>
    <x v="1"/>
    <n v="2610.58"/>
    <x v="0"/>
    <n v="52.211599999999997"/>
    <x v="1851"/>
    <n v="1566.348"/>
    <n v="1566.348"/>
    <x v="1851"/>
    <n v="0.38775510204081631"/>
  </r>
  <r>
    <n v="101852"/>
    <d v="2024-12-06T00:00:00"/>
    <x v="11"/>
    <x v="0"/>
    <s v="C7062"/>
    <x v="4"/>
    <x v="19"/>
    <n v="1"/>
    <n v="6209.39"/>
    <s v="Pune"/>
    <x v="2"/>
    <n v="6209.39"/>
    <x v="0"/>
    <n v="124.18780000000001"/>
    <x v="1852"/>
    <n v="3725.634"/>
    <n v="3725.634"/>
    <x v="1852"/>
    <n v="0.38775510204081637"/>
  </r>
  <r>
    <n v="101853"/>
    <d v="2023-09-10T00:00:00"/>
    <x v="9"/>
    <x v="1"/>
    <s v="C8801"/>
    <x v="0"/>
    <x v="0"/>
    <n v="2"/>
    <n v="71555.33"/>
    <s v="Bhopal"/>
    <x v="1"/>
    <n v="143110.66"/>
    <x v="1"/>
    <n v="5724.4264000000003"/>
    <x v="1853"/>
    <n v="42933.197999999997"/>
    <n v="85866.395999999993"/>
    <x v="1853"/>
    <n v="0.37500000000000006"/>
  </r>
  <r>
    <n v="101854"/>
    <d v="2023-10-15T00:00:00"/>
    <x v="0"/>
    <x v="1"/>
    <s v="C6272"/>
    <x v="2"/>
    <x v="22"/>
    <n v="2"/>
    <n v="11838.05"/>
    <s v="Bhopal"/>
    <x v="1"/>
    <n v="23676.1"/>
    <x v="1"/>
    <n v="947.04399999999998"/>
    <x v="1854"/>
    <n v="7102.829999999999"/>
    <n v="14205.659999999998"/>
    <x v="1854"/>
    <n v="0.375"/>
  </r>
  <r>
    <n v="101855"/>
    <d v="2024-10-09T00:00:00"/>
    <x v="0"/>
    <x v="0"/>
    <s v="C5081"/>
    <x v="2"/>
    <x v="21"/>
    <n v="2"/>
    <n v="10127.120000000001"/>
    <s v="Ahmedabad"/>
    <x v="4"/>
    <n v="20254.240000000002"/>
    <x v="1"/>
    <n v="810.16960000000006"/>
    <x v="1855"/>
    <n v="6076.2719999999999"/>
    <n v="12152.544"/>
    <x v="1855"/>
    <n v="0.375"/>
  </r>
  <r>
    <n v="101856"/>
    <d v="2024-07-30T00:00:00"/>
    <x v="7"/>
    <x v="0"/>
    <s v="C3430"/>
    <x v="1"/>
    <x v="1"/>
    <n v="1"/>
    <n v="4272.6499999999996"/>
    <s v="Lucknow"/>
    <x v="3"/>
    <n v="4272.6499999999996"/>
    <x v="0"/>
    <n v="85.452999999999989"/>
    <x v="1856"/>
    <n v="2563.5899999999997"/>
    <n v="2563.5899999999997"/>
    <x v="1856"/>
    <n v="0.38775510204081626"/>
  </r>
  <r>
    <n v="101857"/>
    <d v="2023-11-26T00:00:00"/>
    <x v="5"/>
    <x v="1"/>
    <s v="C5358"/>
    <x v="0"/>
    <x v="13"/>
    <n v="1"/>
    <n v="71654.59"/>
    <s v="Delhi"/>
    <x v="0"/>
    <n v="71654.59"/>
    <x v="0"/>
    <n v="1433.0917999999999"/>
    <x v="1857"/>
    <n v="42992.753999999994"/>
    <n v="42992.753999999994"/>
    <x v="1857"/>
    <n v="0.38775510204081642"/>
  </r>
  <r>
    <n v="101858"/>
    <d v="2024-04-05T00:00:00"/>
    <x v="6"/>
    <x v="0"/>
    <s v="C1967"/>
    <x v="1"/>
    <x v="8"/>
    <n v="2"/>
    <n v="1361.54"/>
    <s v="Ahmedabad"/>
    <x v="4"/>
    <n v="2723.08"/>
    <x v="1"/>
    <n v="108.92319999999999"/>
    <x v="1858"/>
    <n v="816.92399999999998"/>
    <n v="1633.848"/>
    <x v="1858"/>
    <n v="0.37499999999999994"/>
  </r>
  <r>
    <n v="101859"/>
    <d v="2023-09-10T00:00:00"/>
    <x v="9"/>
    <x v="1"/>
    <s v="C3394"/>
    <x v="0"/>
    <x v="15"/>
    <n v="1"/>
    <n v="57697.74"/>
    <s v="Bhopal"/>
    <x v="1"/>
    <n v="57697.74"/>
    <x v="0"/>
    <n v="1153.9548"/>
    <x v="1859"/>
    <n v="34618.644"/>
    <n v="34618.644"/>
    <x v="1859"/>
    <n v="0.38775510204081631"/>
  </r>
  <r>
    <n v="101860"/>
    <d v="2023-10-07T00:00:00"/>
    <x v="0"/>
    <x v="1"/>
    <s v="C4083"/>
    <x v="4"/>
    <x v="18"/>
    <n v="5"/>
    <n v="9289.23"/>
    <s v="Nagpur"/>
    <x v="2"/>
    <n v="46446.149999999994"/>
    <x v="3"/>
    <n v="3715.6919999999996"/>
    <x v="1860"/>
    <n v="5573.5379999999996"/>
    <n v="27867.69"/>
    <x v="1860"/>
    <n v="0.34782608695652162"/>
  </r>
  <r>
    <n v="101861"/>
    <d v="2024-09-03T00:00:00"/>
    <x v="9"/>
    <x v="0"/>
    <s v="C9259"/>
    <x v="2"/>
    <x v="3"/>
    <n v="2"/>
    <n v="10093.94"/>
    <s v="Kolkata"/>
    <x v="9"/>
    <n v="20187.88"/>
    <x v="1"/>
    <n v="807.51520000000005"/>
    <x v="1861"/>
    <n v="6056.3640000000005"/>
    <n v="12112.728000000001"/>
    <x v="1861"/>
    <n v="0.37499999999999994"/>
  </r>
  <r>
    <n v="101862"/>
    <d v="2023-09-12T00:00:00"/>
    <x v="9"/>
    <x v="1"/>
    <s v="C4346"/>
    <x v="3"/>
    <x v="24"/>
    <n v="2"/>
    <n v="3217.19"/>
    <s v="Bengaluru"/>
    <x v="7"/>
    <n v="6434.38"/>
    <x v="1"/>
    <n v="257.37520000000001"/>
    <x v="1862"/>
    <n v="1930.3139999999999"/>
    <n v="3860.6279999999997"/>
    <x v="1862"/>
    <n v="0.375"/>
  </r>
  <r>
    <n v="101863"/>
    <d v="2023-10-31T00:00:00"/>
    <x v="0"/>
    <x v="1"/>
    <s v="C3418"/>
    <x v="0"/>
    <x v="13"/>
    <n v="1"/>
    <n v="37448.26"/>
    <s v="Ahmedabad"/>
    <x v="4"/>
    <n v="37448.26"/>
    <x v="0"/>
    <n v="748.9652000000001"/>
    <x v="1863"/>
    <n v="22468.956000000002"/>
    <n v="22468.956000000002"/>
    <x v="1863"/>
    <n v="0.38775510204081631"/>
  </r>
  <r>
    <n v="101864"/>
    <d v="2024-10-02T00:00:00"/>
    <x v="0"/>
    <x v="0"/>
    <s v="C5481"/>
    <x v="1"/>
    <x v="8"/>
    <n v="1"/>
    <n v="3387.79"/>
    <s v="Ahmedabad"/>
    <x v="4"/>
    <n v="3387.79"/>
    <x v="0"/>
    <n v="67.755799999999994"/>
    <x v="1864"/>
    <n v="2032.674"/>
    <n v="2032.674"/>
    <x v="1864"/>
    <n v="0.38775510204081637"/>
  </r>
  <r>
    <n v="101865"/>
    <d v="2023-10-10T00:00:00"/>
    <x v="0"/>
    <x v="1"/>
    <s v="C1277"/>
    <x v="0"/>
    <x v="17"/>
    <n v="1"/>
    <n v="11248.04"/>
    <s v="Delhi"/>
    <x v="0"/>
    <n v="11248.04"/>
    <x v="0"/>
    <n v="224.96080000000003"/>
    <x v="1865"/>
    <n v="6748.8240000000005"/>
    <n v="6748.8240000000005"/>
    <x v="1865"/>
    <n v="0.38775510204081631"/>
  </r>
  <r>
    <n v="101866"/>
    <d v="2023-02-23T00:00:00"/>
    <x v="10"/>
    <x v="1"/>
    <s v="C7144"/>
    <x v="4"/>
    <x v="7"/>
    <n v="1"/>
    <n v="2619.9499999999998"/>
    <s v="Jaipur"/>
    <x v="6"/>
    <n v="2619.9499999999998"/>
    <x v="0"/>
    <n v="52.399000000000001"/>
    <x v="1866"/>
    <n v="1571.9699999999998"/>
    <n v="1571.9699999999998"/>
    <x v="1866"/>
    <n v="0.38775510204081637"/>
  </r>
  <r>
    <n v="101867"/>
    <d v="2023-01-27T00:00:00"/>
    <x v="3"/>
    <x v="1"/>
    <s v="C1565"/>
    <x v="2"/>
    <x v="3"/>
    <n v="1"/>
    <n v="5614.38"/>
    <s v="Surat"/>
    <x v="4"/>
    <n v="5614.38"/>
    <x v="0"/>
    <n v="112.2876"/>
    <x v="1867"/>
    <n v="3368.6280000000002"/>
    <n v="3368.6280000000002"/>
    <x v="1867"/>
    <n v="0.38775510204081637"/>
  </r>
  <r>
    <n v="101868"/>
    <d v="2023-10-17T00:00:00"/>
    <x v="0"/>
    <x v="1"/>
    <s v="C3160"/>
    <x v="1"/>
    <x v="9"/>
    <n v="1"/>
    <n v="2832.65"/>
    <s v="Ahmedabad"/>
    <x v="4"/>
    <n v="2832.65"/>
    <x v="0"/>
    <n v="56.653000000000006"/>
    <x v="1868"/>
    <n v="1699.59"/>
    <n v="1699.59"/>
    <x v="1868"/>
    <n v="0.38775510204081642"/>
  </r>
  <r>
    <n v="101869"/>
    <d v="2023-03-07T00:00:00"/>
    <x v="4"/>
    <x v="1"/>
    <s v="C4850"/>
    <x v="4"/>
    <x v="20"/>
    <n v="1"/>
    <n v="9038.0300000000007"/>
    <s v="Delhi"/>
    <x v="0"/>
    <n v="9038.0300000000007"/>
    <x v="0"/>
    <n v="180.76060000000001"/>
    <x v="1869"/>
    <n v="5422.8180000000002"/>
    <n v="5422.8180000000002"/>
    <x v="1869"/>
    <n v="0.38775510204081637"/>
  </r>
  <r>
    <n v="101870"/>
    <d v="2024-01-04T00:00:00"/>
    <x v="3"/>
    <x v="0"/>
    <s v="C7562"/>
    <x v="4"/>
    <x v="19"/>
    <n v="1"/>
    <n v="4658.75"/>
    <s v="Jaipur"/>
    <x v="6"/>
    <n v="4658.75"/>
    <x v="0"/>
    <n v="93.174999999999997"/>
    <x v="1870"/>
    <n v="2795.25"/>
    <n v="2795.25"/>
    <x v="1870"/>
    <n v="0.38775510204081631"/>
  </r>
  <r>
    <n v="101871"/>
    <d v="2023-03-05T00:00:00"/>
    <x v="4"/>
    <x v="1"/>
    <s v="C4395"/>
    <x v="1"/>
    <x v="23"/>
    <n v="2"/>
    <n v="2481.35"/>
    <s v="Ahmedabad"/>
    <x v="4"/>
    <n v="4962.7"/>
    <x v="1"/>
    <n v="198.50800000000001"/>
    <x v="1871"/>
    <n v="1488.81"/>
    <n v="2977.62"/>
    <x v="1871"/>
    <n v="0.375"/>
  </r>
  <r>
    <n v="101872"/>
    <d v="2023-06-12T00:00:00"/>
    <x v="2"/>
    <x v="1"/>
    <s v="C1396"/>
    <x v="0"/>
    <x v="0"/>
    <n v="1"/>
    <n v="5666.94"/>
    <s v="Mumbai"/>
    <x v="2"/>
    <n v="5666.94"/>
    <x v="0"/>
    <n v="113.33879999999999"/>
    <x v="1872"/>
    <n v="3400.1639999999998"/>
    <n v="3400.1639999999998"/>
    <x v="1872"/>
    <n v="0.38775510204081626"/>
  </r>
  <r>
    <n v="101873"/>
    <d v="2024-10-20T00:00:00"/>
    <x v="0"/>
    <x v="0"/>
    <s v="C3500"/>
    <x v="3"/>
    <x v="14"/>
    <n v="1"/>
    <n v="283.93"/>
    <s v="Kochi"/>
    <x v="5"/>
    <n v="283.93"/>
    <x v="0"/>
    <n v="5.6786000000000003"/>
    <x v="1873"/>
    <n v="170.358"/>
    <n v="170.358"/>
    <x v="1873"/>
    <n v="0.38775510204081631"/>
  </r>
  <r>
    <n v="101874"/>
    <d v="2023-05-21T00:00:00"/>
    <x v="8"/>
    <x v="1"/>
    <s v="C9359"/>
    <x v="1"/>
    <x v="5"/>
    <n v="1"/>
    <n v="3142.4"/>
    <s v="Bhopal"/>
    <x v="1"/>
    <n v="3142.4"/>
    <x v="0"/>
    <n v="62.848000000000006"/>
    <x v="1874"/>
    <n v="1885.44"/>
    <n v="1885.44"/>
    <x v="1874"/>
    <n v="0.38775510204081631"/>
  </r>
  <r>
    <n v="101875"/>
    <d v="2023-10-24T00:00:00"/>
    <x v="0"/>
    <x v="1"/>
    <s v="C4421"/>
    <x v="1"/>
    <x v="23"/>
    <n v="1"/>
    <n v="402.15"/>
    <s v="Chennai"/>
    <x v="8"/>
    <n v="402.15"/>
    <x v="0"/>
    <n v="8.0429999999999993"/>
    <x v="1875"/>
    <n v="241.28999999999996"/>
    <n v="241.28999999999996"/>
    <x v="1875"/>
    <n v="0.38775510204081637"/>
  </r>
  <r>
    <n v="101876"/>
    <d v="2024-08-19T00:00:00"/>
    <x v="1"/>
    <x v="0"/>
    <s v="C3689"/>
    <x v="1"/>
    <x v="5"/>
    <n v="2"/>
    <n v="2872.28"/>
    <s v="Pune"/>
    <x v="2"/>
    <n v="5744.56"/>
    <x v="1"/>
    <n v="229.78240000000002"/>
    <x v="1876"/>
    <n v="1723.3680000000002"/>
    <n v="3446.7360000000003"/>
    <x v="1876"/>
    <n v="0.375"/>
  </r>
  <r>
    <n v="101877"/>
    <d v="2023-08-06T00:00:00"/>
    <x v="1"/>
    <x v="1"/>
    <s v="C7132"/>
    <x v="0"/>
    <x v="15"/>
    <n v="4"/>
    <n v="49039.93"/>
    <s v="Jaipur"/>
    <x v="6"/>
    <n v="196159.72"/>
    <x v="3"/>
    <n v="15692.777600000001"/>
    <x v="1877"/>
    <n v="29423.957999999999"/>
    <n v="117695.83199999999"/>
    <x v="1877"/>
    <n v="0.34782608695652178"/>
  </r>
  <r>
    <n v="101878"/>
    <d v="2024-02-02T00:00:00"/>
    <x v="10"/>
    <x v="0"/>
    <s v="C5265"/>
    <x v="0"/>
    <x v="4"/>
    <n v="2"/>
    <n v="17315.939999999999"/>
    <s v="Pune"/>
    <x v="2"/>
    <n v="34631.879999999997"/>
    <x v="1"/>
    <n v="1385.2751999999998"/>
    <x v="1878"/>
    <n v="10389.563999999998"/>
    <n v="20779.127999999997"/>
    <x v="1878"/>
    <n v="0.37500000000000011"/>
  </r>
  <r>
    <n v="101879"/>
    <d v="2023-05-03T00:00:00"/>
    <x v="8"/>
    <x v="1"/>
    <s v="C9385"/>
    <x v="2"/>
    <x v="2"/>
    <n v="1"/>
    <n v="9584.9699999999993"/>
    <s v="Bhopal"/>
    <x v="1"/>
    <n v="9584.9699999999993"/>
    <x v="0"/>
    <n v="191.6994"/>
    <x v="1879"/>
    <n v="5750.9819999999991"/>
    <n v="5750.9819999999991"/>
    <x v="1879"/>
    <n v="0.38775510204081642"/>
  </r>
  <r>
    <n v="101880"/>
    <d v="2024-02-20T00:00:00"/>
    <x v="10"/>
    <x v="0"/>
    <s v="C4368"/>
    <x v="0"/>
    <x v="15"/>
    <n v="1"/>
    <n v="60741.8"/>
    <s v="Chennai"/>
    <x v="8"/>
    <n v="60741.8"/>
    <x v="0"/>
    <n v="1214.836"/>
    <x v="1880"/>
    <n v="36445.08"/>
    <n v="36445.08"/>
    <x v="1880"/>
    <n v="0.38775510204081631"/>
  </r>
  <r>
    <n v="101881"/>
    <d v="2024-08-06T00:00:00"/>
    <x v="1"/>
    <x v="0"/>
    <s v="C5970"/>
    <x v="3"/>
    <x v="10"/>
    <n v="3"/>
    <n v="3044.88"/>
    <s v="Hyderabad"/>
    <x v="10"/>
    <n v="9134.64"/>
    <x v="2"/>
    <n v="548.07839999999999"/>
    <x v="1881"/>
    <n v="1826.9280000000001"/>
    <n v="5480.7840000000006"/>
    <x v="1881"/>
    <n v="0.36170212765957432"/>
  </r>
  <r>
    <n v="101882"/>
    <d v="2024-04-19T00:00:00"/>
    <x v="6"/>
    <x v="0"/>
    <s v="C9373"/>
    <x v="0"/>
    <x v="4"/>
    <n v="1"/>
    <n v="57467.5"/>
    <s v="Mumbai"/>
    <x v="2"/>
    <n v="57467.5"/>
    <x v="0"/>
    <n v="1149.3500000000001"/>
    <x v="1882"/>
    <n v="34480.5"/>
    <n v="34480.5"/>
    <x v="1882"/>
    <n v="0.38775510204081637"/>
  </r>
  <r>
    <n v="101883"/>
    <d v="2023-11-14T00:00:00"/>
    <x v="5"/>
    <x v="1"/>
    <s v="C7366"/>
    <x v="0"/>
    <x v="4"/>
    <n v="3"/>
    <n v="17730.87"/>
    <s v="Indore"/>
    <x v="1"/>
    <n v="53192.61"/>
    <x v="2"/>
    <n v="3191.5565999999999"/>
    <x v="1883"/>
    <n v="10638.521999999999"/>
    <n v="31915.565999999999"/>
    <x v="1883"/>
    <n v="0.36170212765957455"/>
  </r>
  <r>
    <n v="101884"/>
    <d v="2023-12-02T00:00:00"/>
    <x v="11"/>
    <x v="1"/>
    <s v="C5675"/>
    <x v="1"/>
    <x v="23"/>
    <n v="2"/>
    <n v="989.75"/>
    <s v="Bhopal"/>
    <x v="1"/>
    <n v="1979.5"/>
    <x v="1"/>
    <n v="79.180000000000007"/>
    <x v="1884"/>
    <n v="593.85"/>
    <n v="1187.7"/>
    <x v="1884"/>
    <n v="0.37499999999999994"/>
  </r>
  <r>
    <n v="101885"/>
    <d v="2024-11-14T00:00:00"/>
    <x v="5"/>
    <x v="0"/>
    <s v="C1511"/>
    <x v="4"/>
    <x v="20"/>
    <n v="1"/>
    <n v="1594.54"/>
    <s v="Lucknow"/>
    <x v="3"/>
    <n v="1594.54"/>
    <x v="0"/>
    <n v="31.890799999999999"/>
    <x v="1885"/>
    <n v="956.72399999999993"/>
    <n v="956.72399999999993"/>
    <x v="1885"/>
    <n v="0.38775510204081637"/>
  </r>
  <r>
    <n v="101886"/>
    <d v="2023-02-21T00:00:00"/>
    <x v="10"/>
    <x v="1"/>
    <s v="C3613"/>
    <x v="4"/>
    <x v="19"/>
    <n v="4"/>
    <n v="4590.34"/>
    <s v="Delhi"/>
    <x v="0"/>
    <n v="18361.36"/>
    <x v="3"/>
    <n v="1468.9088000000002"/>
    <x v="1886"/>
    <n v="2754.2040000000002"/>
    <n v="11016.816000000001"/>
    <x v="1886"/>
    <n v="0.34782608695652167"/>
  </r>
  <r>
    <n v="101887"/>
    <d v="2023-02-24T00:00:00"/>
    <x v="10"/>
    <x v="1"/>
    <s v="C5587"/>
    <x v="1"/>
    <x v="8"/>
    <n v="5"/>
    <n v="3616.41"/>
    <s v="Pune"/>
    <x v="2"/>
    <n v="18082.05"/>
    <x v="3"/>
    <n v="1446.5640000000001"/>
    <x v="1887"/>
    <n v="2169.846"/>
    <n v="10849.23"/>
    <x v="1887"/>
    <n v="0.34782608695652178"/>
  </r>
  <r>
    <n v="101888"/>
    <d v="2024-10-31T00:00:00"/>
    <x v="0"/>
    <x v="0"/>
    <s v="C4353"/>
    <x v="0"/>
    <x v="15"/>
    <n v="3"/>
    <n v="20610.86"/>
    <s v="Delhi"/>
    <x v="0"/>
    <n v="61832.58"/>
    <x v="2"/>
    <n v="3709.9548"/>
    <x v="1888"/>
    <n v="12366.516"/>
    <n v="37099.547999999995"/>
    <x v="1888"/>
    <n v="0.3617021276595746"/>
  </r>
  <r>
    <n v="101889"/>
    <d v="2024-10-13T00:00:00"/>
    <x v="0"/>
    <x v="0"/>
    <s v="C2844"/>
    <x v="3"/>
    <x v="6"/>
    <n v="3"/>
    <n v="3369.44"/>
    <s v="Delhi"/>
    <x v="0"/>
    <n v="10108.32"/>
    <x v="2"/>
    <n v="606.49919999999997"/>
    <x v="1889"/>
    <n v="2021.664"/>
    <n v="6064.9920000000002"/>
    <x v="1889"/>
    <n v="0.36170212765957444"/>
  </r>
  <r>
    <n v="101890"/>
    <d v="2023-08-29T00:00:00"/>
    <x v="1"/>
    <x v="1"/>
    <s v="C8859"/>
    <x v="1"/>
    <x v="9"/>
    <n v="2"/>
    <n v="1293.76"/>
    <s v="Delhi"/>
    <x v="0"/>
    <n v="2587.52"/>
    <x v="1"/>
    <n v="103.5008"/>
    <x v="1890"/>
    <n v="776.25599999999997"/>
    <n v="1552.5119999999999"/>
    <x v="1890"/>
    <n v="0.37500000000000006"/>
  </r>
  <r>
    <n v="101891"/>
    <d v="2024-12-09T00:00:00"/>
    <x v="11"/>
    <x v="0"/>
    <s v="C8085"/>
    <x v="0"/>
    <x v="15"/>
    <n v="1"/>
    <n v="23555.52"/>
    <s v="Kochi"/>
    <x v="5"/>
    <n v="23555.52"/>
    <x v="0"/>
    <n v="471.11040000000003"/>
    <x v="1891"/>
    <n v="14133.312"/>
    <n v="14133.312"/>
    <x v="1891"/>
    <n v="0.38775510204081631"/>
  </r>
  <r>
    <n v="101892"/>
    <d v="2024-04-21T00:00:00"/>
    <x v="6"/>
    <x v="0"/>
    <s v="C5601"/>
    <x v="1"/>
    <x v="1"/>
    <n v="1"/>
    <n v="356.56"/>
    <s v="Indore"/>
    <x v="1"/>
    <n v="356.56"/>
    <x v="0"/>
    <n v="7.1311999999999998"/>
    <x v="1892"/>
    <n v="213.93600000000001"/>
    <n v="213.93600000000001"/>
    <x v="1892"/>
    <n v="0.38775510204081637"/>
  </r>
  <r>
    <n v="101893"/>
    <d v="2023-10-16T00:00:00"/>
    <x v="0"/>
    <x v="1"/>
    <s v="C4081"/>
    <x v="2"/>
    <x v="21"/>
    <n v="3"/>
    <n v="612.86"/>
    <s v="Chennai"/>
    <x v="8"/>
    <n v="1838.58"/>
    <x v="2"/>
    <n v="110.31479999999999"/>
    <x v="1893"/>
    <n v="367.71600000000001"/>
    <n v="1103.1480000000001"/>
    <x v="1893"/>
    <n v="0.36170212765957432"/>
  </r>
  <r>
    <n v="101894"/>
    <d v="2024-12-07T00:00:00"/>
    <x v="11"/>
    <x v="0"/>
    <s v="C8132"/>
    <x v="1"/>
    <x v="1"/>
    <n v="5"/>
    <n v="418.58"/>
    <s v="Jaipur"/>
    <x v="6"/>
    <n v="2092.9"/>
    <x v="3"/>
    <n v="167.43200000000002"/>
    <x v="1894"/>
    <n v="251.14799999999997"/>
    <n v="1255.7399999999998"/>
    <x v="1894"/>
    <n v="0.3478260869565219"/>
  </r>
  <r>
    <n v="101895"/>
    <d v="2024-12-20T00:00:00"/>
    <x v="11"/>
    <x v="0"/>
    <s v="C2448"/>
    <x v="1"/>
    <x v="8"/>
    <n v="2"/>
    <n v="3522.11"/>
    <s v="Lucknow"/>
    <x v="3"/>
    <n v="7044.22"/>
    <x v="1"/>
    <n v="281.7688"/>
    <x v="1895"/>
    <n v="2113.2660000000001"/>
    <n v="4226.5320000000002"/>
    <x v="1895"/>
    <n v="0.375"/>
  </r>
  <r>
    <n v="101896"/>
    <d v="2024-01-12T00:00:00"/>
    <x v="3"/>
    <x v="0"/>
    <s v="C9859"/>
    <x v="1"/>
    <x v="23"/>
    <n v="1"/>
    <n v="2230.65"/>
    <s v="Bengaluru"/>
    <x v="7"/>
    <n v="2230.65"/>
    <x v="0"/>
    <n v="44.613"/>
    <x v="1896"/>
    <n v="1338.39"/>
    <n v="1338.39"/>
    <x v="1896"/>
    <n v="0.38775510204081637"/>
  </r>
  <r>
    <n v="101897"/>
    <d v="2023-11-25T00:00:00"/>
    <x v="5"/>
    <x v="1"/>
    <s v="C6692"/>
    <x v="3"/>
    <x v="10"/>
    <n v="1"/>
    <n v="2271.21"/>
    <s v="Bhopal"/>
    <x v="1"/>
    <n v="2271.21"/>
    <x v="0"/>
    <n v="45.424199999999999"/>
    <x v="1897"/>
    <n v="1362.7259999999999"/>
    <n v="1362.7259999999999"/>
    <x v="1897"/>
    <n v="0.38775510204081642"/>
  </r>
  <r>
    <n v="101898"/>
    <d v="2023-10-27T00:00:00"/>
    <x v="0"/>
    <x v="1"/>
    <s v="C2416"/>
    <x v="0"/>
    <x v="13"/>
    <n v="2"/>
    <n v="33510.49"/>
    <s v="Lucknow"/>
    <x v="3"/>
    <n v="67020.98"/>
    <x v="1"/>
    <n v="2680.8391999999999"/>
    <x v="1898"/>
    <n v="20106.293999999998"/>
    <n v="40212.587999999996"/>
    <x v="1898"/>
    <n v="0.375"/>
  </r>
  <r>
    <n v="101899"/>
    <d v="2023-09-17T00:00:00"/>
    <x v="9"/>
    <x v="1"/>
    <s v="C9834"/>
    <x v="4"/>
    <x v="19"/>
    <n v="4"/>
    <n v="9642.77"/>
    <s v="Kochi"/>
    <x v="5"/>
    <n v="38571.08"/>
    <x v="3"/>
    <n v="3085.6864"/>
    <x v="1899"/>
    <n v="5785.6620000000003"/>
    <n v="23142.648000000001"/>
    <x v="1899"/>
    <n v="0.34782608695652178"/>
  </r>
  <r>
    <n v="101900"/>
    <d v="2024-11-27T00:00:00"/>
    <x v="5"/>
    <x v="0"/>
    <s v="C3376"/>
    <x v="0"/>
    <x v="15"/>
    <n v="1"/>
    <n v="73730"/>
    <s v="Lucknow"/>
    <x v="3"/>
    <n v="73730"/>
    <x v="0"/>
    <n v="1474.6000000000001"/>
    <x v="1900"/>
    <n v="44238"/>
    <n v="44238"/>
    <x v="1900"/>
    <n v="0.38775510204081626"/>
  </r>
  <r>
    <n v="101901"/>
    <d v="2023-12-16T00:00:00"/>
    <x v="11"/>
    <x v="1"/>
    <s v="C4372"/>
    <x v="1"/>
    <x v="8"/>
    <n v="3"/>
    <n v="3375.46"/>
    <s v="Kochi"/>
    <x v="5"/>
    <n v="10126.380000000001"/>
    <x v="2"/>
    <n v="607.58280000000002"/>
    <x v="1901"/>
    <n v="2025.2759999999998"/>
    <n v="6075.8279999999995"/>
    <x v="1901"/>
    <n v="0.3617021276595746"/>
  </r>
  <r>
    <n v="101902"/>
    <d v="2024-12-10T00:00:00"/>
    <x v="11"/>
    <x v="0"/>
    <s v="C9512"/>
    <x v="1"/>
    <x v="23"/>
    <n v="3"/>
    <n v="5018.8"/>
    <s v="Delhi"/>
    <x v="0"/>
    <n v="15056.400000000001"/>
    <x v="2"/>
    <n v="903.38400000000001"/>
    <x v="1902"/>
    <n v="3011.28"/>
    <n v="9033.84"/>
    <x v="1902"/>
    <n v="0.36170212765957455"/>
  </r>
  <r>
    <n v="101903"/>
    <d v="2024-08-12T00:00:00"/>
    <x v="1"/>
    <x v="0"/>
    <s v="C6486"/>
    <x v="0"/>
    <x v="17"/>
    <n v="2"/>
    <n v="11734.39"/>
    <s v="Ahmedabad"/>
    <x v="4"/>
    <n v="23468.78"/>
    <x v="1"/>
    <n v="938.75119999999993"/>
    <x v="1903"/>
    <n v="7040.6339999999991"/>
    <n v="14081.267999999998"/>
    <x v="1903"/>
    <n v="0.37500000000000006"/>
  </r>
  <r>
    <n v="101904"/>
    <d v="2023-04-30T00:00:00"/>
    <x v="6"/>
    <x v="1"/>
    <s v="C7435"/>
    <x v="1"/>
    <x v="5"/>
    <n v="1"/>
    <n v="2193.41"/>
    <s v="Chennai"/>
    <x v="8"/>
    <n v="2193.41"/>
    <x v="0"/>
    <n v="43.868199999999995"/>
    <x v="1904"/>
    <n v="1316.0459999999998"/>
    <n v="1316.0459999999998"/>
    <x v="1904"/>
    <n v="0.38775510204081642"/>
  </r>
  <r>
    <n v="101905"/>
    <d v="2024-08-13T00:00:00"/>
    <x v="1"/>
    <x v="0"/>
    <s v="C8432"/>
    <x v="1"/>
    <x v="23"/>
    <n v="2"/>
    <n v="4534.72"/>
    <s v="Bengaluru"/>
    <x v="7"/>
    <n v="9069.44"/>
    <x v="1"/>
    <n v="362.77760000000001"/>
    <x v="1905"/>
    <n v="2720.8319999999999"/>
    <n v="5441.6639999999998"/>
    <x v="1905"/>
    <n v="0.37500000000000011"/>
  </r>
  <r>
    <n v="101906"/>
    <d v="2024-12-11T00:00:00"/>
    <x v="11"/>
    <x v="0"/>
    <s v="C2766"/>
    <x v="4"/>
    <x v="20"/>
    <n v="2"/>
    <n v="15319.36"/>
    <s v="Ahmedabad"/>
    <x v="4"/>
    <n v="30638.720000000001"/>
    <x v="1"/>
    <n v="1225.5488"/>
    <x v="1906"/>
    <n v="9191.616"/>
    <n v="18383.232"/>
    <x v="1906"/>
    <n v="0.375"/>
  </r>
  <r>
    <n v="101907"/>
    <d v="2023-05-28T00:00:00"/>
    <x v="8"/>
    <x v="1"/>
    <s v="C9879"/>
    <x v="4"/>
    <x v="19"/>
    <n v="1"/>
    <n v="6880.62"/>
    <s v="Surat"/>
    <x v="4"/>
    <n v="6880.62"/>
    <x v="0"/>
    <n v="137.61240000000001"/>
    <x v="1907"/>
    <n v="4128.3719999999994"/>
    <n v="4128.3719999999994"/>
    <x v="1907"/>
    <n v="0.38775510204081642"/>
  </r>
  <r>
    <n v="101908"/>
    <d v="2023-04-09T00:00:00"/>
    <x v="6"/>
    <x v="1"/>
    <s v="C4042"/>
    <x v="4"/>
    <x v="20"/>
    <n v="1"/>
    <n v="670.18"/>
    <s v="Kochi"/>
    <x v="5"/>
    <n v="670.18"/>
    <x v="0"/>
    <n v="13.403599999999999"/>
    <x v="1908"/>
    <n v="402.10799999999995"/>
    <n v="402.10799999999995"/>
    <x v="1908"/>
    <n v="0.38775510204081637"/>
  </r>
  <r>
    <n v="101909"/>
    <d v="2024-11-27T00:00:00"/>
    <x v="5"/>
    <x v="0"/>
    <s v="C7602"/>
    <x v="0"/>
    <x v="0"/>
    <n v="1"/>
    <n v="10935.96"/>
    <s v="Mumbai"/>
    <x v="2"/>
    <n v="10935.96"/>
    <x v="0"/>
    <n v="218.7192"/>
    <x v="1909"/>
    <n v="6561.5759999999991"/>
    <n v="6561.5759999999991"/>
    <x v="1909"/>
    <n v="0.38775510204081637"/>
  </r>
  <r>
    <n v="101910"/>
    <d v="2024-12-15T00:00:00"/>
    <x v="11"/>
    <x v="0"/>
    <s v="C8838"/>
    <x v="2"/>
    <x v="3"/>
    <n v="1"/>
    <n v="3291.07"/>
    <s v="Surat"/>
    <x v="4"/>
    <n v="3291.07"/>
    <x v="0"/>
    <n v="65.821400000000011"/>
    <x v="1910"/>
    <n v="1974.6420000000001"/>
    <n v="1974.6420000000001"/>
    <x v="1910"/>
    <n v="0.38775510204081637"/>
  </r>
  <r>
    <n v="101911"/>
    <d v="2024-09-21T00:00:00"/>
    <x v="9"/>
    <x v="0"/>
    <s v="C5190"/>
    <x v="2"/>
    <x v="2"/>
    <n v="5"/>
    <n v="7308.15"/>
    <s v="Indore"/>
    <x v="1"/>
    <n v="36540.75"/>
    <x v="3"/>
    <n v="2923.26"/>
    <x v="1911"/>
    <n v="4384.8899999999994"/>
    <n v="21924.449999999997"/>
    <x v="1911"/>
    <n v="0.34782608695652178"/>
  </r>
  <r>
    <n v="101912"/>
    <d v="2024-04-29T00:00:00"/>
    <x v="6"/>
    <x v="0"/>
    <s v="C6751"/>
    <x v="4"/>
    <x v="18"/>
    <n v="2"/>
    <n v="11345.53"/>
    <s v="Surat"/>
    <x v="4"/>
    <n v="22691.06"/>
    <x v="1"/>
    <n v="907.64240000000007"/>
    <x v="1912"/>
    <n v="6807.3180000000002"/>
    <n v="13614.636"/>
    <x v="1912"/>
    <n v="0.375"/>
  </r>
  <r>
    <n v="101913"/>
    <d v="2024-05-17T00:00:00"/>
    <x v="8"/>
    <x v="0"/>
    <s v="C8780"/>
    <x v="4"/>
    <x v="18"/>
    <n v="1"/>
    <n v="8373.39"/>
    <s v="Kolkata"/>
    <x v="9"/>
    <n v="8373.39"/>
    <x v="0"/>
    <n v="167.46779999999998"/>
    <x v="1913"/>
    <n v="5024.0339999999997"/>
    <n v="5024.0339999999997"/>
    <x v="1913"/>
    <n v="0.38775510204081631"/>
  </r>
  <r>
    <n v="101914"/>
    <d v="2024-07-10T00:00:00"/>
    <x v="7"/>
    <x v="0"/>
    <s v="C8449"/>
    <x v="0"/>
    <x v="4"/>
    <n v="2"/>
    <n v="56919.62"/>
    <s v="Pune"/>
    <x v="2"/>
    <n v="113839.24"/>
    <x v="1"/>
    <n v="4553.5696000000007"/>
    <x v="1914"/>
    <n v="34151.771999999997"/>
    <n v="68303.543999999994"/>
    <x v="1914"/>
    <n v="0.37500000000000006"/>
  </r>
  <r>
    <n v="101915"/>
    <d v="2023-12-12T00:00:00"/>
    <x v="11"/>
    <x v="1"/>
    <s v="C8392"/>
    <x v="0"/>
    <x v="13"/>
    <n v="1"/>
    <n v="24611.56"/>
    <s v="Chennai"/>
    <x v="8"/>
    <n v="24611.56"/>
    <x v="0"/>
    <n v="492.23120000000006"/>
    <x v="1915"/>
    <n v="14766.936"/>
    <n v="14766.936"/>
    <x v="1915"/>
    <n v="0.38775510204081642"/>
  </r>
  <r>
    <n v="101916"/>
    <d v="2024-09-20T00:00:00"/>
    <x v="9"/>
    <x v="0"/>
    <s v="C1462"/>
    <x v="1"/>
    <x v="1"/>
    <n v="2"/>
    <n v="3207.67"/>
    <s v="Nagpur"/>
    <x v="2"/>
    <n v="6415.34"/>
    <x v="1"/>
    <n v="256.61360000000002"/>
    <x v="1916"/>
    <n v="1924.6019999999999"/>
    <n v="3849.2039999999997"/>
    <x v="1916"/>
    <n v="0.37500000000000011"/>
  </r>
  <r>
    <n v="101917"/>
    <d v="2024-06-02T00:00:00"/>
    <x v="2"/>
    <x v="0"/>
    <s v="C9776"/>
    <x v="1"/>
    <x v="9"/>
    <n v="1"/>
    <n v="1547.38"/>
    <s v="Surat"/>
    <x v="4"/>
    <n v="1547.38"/>
    <x v="0"/>
    <n v="30.947600000000001"/>
    <x v="1917"/>
    <n v="928.428"/>
    <n v="928.428"/>
    <x v="1917"/>
    <n v="0.38775510204081637"/>
  </r>
  <r>
    <n v="101918"/>
    <d v="2023-02-19T00:00:00"/>
    <x v="10"/>
    <x v="1"/>
    <s v="C5806"/>
    <x v="0"/>
    <x v="15"/>
    <n v="2"/>
    <n v="39380.959999999999"/>
    <s v="Kochi"/>
    <x v="5"/>
    <n v="78761.919999999998"/>
    <x v="1"/>
    <n v="3150.4767999999999"/>
    <x v="1918"/>
    <n v="23628.575999999997"/>
    <n v="47257.151999999995"/>
    <x v="1918"/>
    <n v="0.375"/>
  </r>
  <r>
    <n v="101919"/>
    <d v="2023-06-16T00:00:00"/>
    <x v="2"/>
    <x v="1"/>
    <s v="C2258"/>
    <x v="0"/>
    <x v="17"/>
    <n v="1"/>
    <n v="8079.34"/>
    <s v="Chennai"/>
    <x v="8"/>
    <n v="8079.34"/>
    <x v="0"/>
    <n v="161.58680000000001"/>
    <x v="1919"/>
    <n v="4847.6040000000003"/>
    <n v="4847.6040000000003"/>
    <x v="1919"/>
    <n v="0.38775510204081631"/>
  </r>
  <r>
    <n v="101920"/>
    <d v="2024-05-08T00:00:00"/>
    <x v="8"/>
    <x v="0"/>
    <s v="C3893"/>
    <x v="1"/>
    <x v="1"/>
    <n v="1"/>
    <n v="3946.91"/>
    <s v="Bhopal"/>
    <x v="1"/>
    <n v="3946.91"/>
    <x v="0"/>
    <n v="78.938199999999995"/>
    <x v="1920"/>
    <n v="2368.1459999999997"/>
    <n v="2368.1459999999997"/>
    <x v="1920"/>
    <n v="0.38775510204081637"/>
  </r>
  <r>
    <n v="101921"/>
    <d v="2024-01-21T00:00:00"/>
    <x v="3"/>
    <x v="0"/>
    <s v="C9083"/>
    <x v="0"/>
    <x v="4"/>
    <n v="1"/>
    <n v="62315.33"/>
    <s v="Chennai"/>
    <x v="8"/>
    <n v="62315.33"/>
    <x v="0"/>
    <n v="1246.3066000000001"/>
    <x v="1921"/>
    <n v="37389.197999999997"/>
    <n v="37389.197999999997"/>
    <x v="1921"/>
    <n v="0.38775510204081637"/>
  </r>
  <r>
    <n v="101922"/>
    <d v="2024-12-31T00:00:00"/>
    <x v="11"/>
    <x v="0"/>
    <s v="C1387"/>
    <x v="1"/>
    <x v="1"/>
    <n v="1"/>
    <n v="929.72"/>
    <s v="Ahmedabad"/>
    <x v="4"/>
    <n v="929.72"/>
    <x v="0"/>
    <n v="18.5944"/>
    <x v="1922"/>
    <n v="557.83199999999999"/>
    <n v="557.83199999999999"/>
    <x v="1922"/>
    <n v="0.38775510204081637"/>
  </r>
  <r>
    <n v="101923"/>
    <d v="2024-05-23T00:00:00"/>
    <x v="8"/>
    <x v="0"/>
    <s v="C9904"/>
    <x v="1"/>
    <x v="23"/>
    <n v="1"/>
    <n v="2877.98"/>
    <s v="Delhi"/>
    <x v="0"/>
    <n v="2877.98"/>
    <x v="0"/>
    <n v="57.559600000000003"/>
    <x v="1923"/>
    <n v="1726.788"/>
    <n v="1726.788"/>
    <x v="1923"/>
    <n v="0.38775510204081631"/>
  </r>
  <r>
    <n v="101924"/>
    <d v="2024-03-04T00:00:00"/>
    <x v="4"/>
    <x v="0"/>
    <s v="C2429"/>
    <x v="1"/>
    <x v="5"/>
    <n v="1"/>
    <n v="3105.17"/>
    <s v="Kolkata"/>
    <x v="9"/>
    <n v="3105.17"/>
    <x v="0"/>
    <n v="62.103400000000001"/>
    <x v="1924"/>
    <n v="1863.1019999999999"/>
    <n v="1863.1019999999999"/>
    <x v="1924"/>
    <n v="0.38775510204081637"/>
  </r>
  <r>
    <n v="101925"/>
    <d v="2024-11-11T00:00:00"/>
    <x v="5"/>
    <x v="0"/>
    <s v="C3253"/>
    <x v="1"/>
    <x v="23"/>
    <n v="1"/>
    <n v="1541.92"/>
    <s v="Delhi"/>
    <x v="0"/>
    <n v="1541.92"/>
    <x v="0"/>
    <n v="30.838400000000004"/>
    <x v="1925"/>
    <n v="925.15200000000004"/>
    <n v="925.15200000000004"/>
    <x v="1925"/>
    <n v="0.38775510204081631"/>
  </r>
  <r>
    <n v="101926"/>
    <d v="2023-01-25T00:00:00"/>
    <x v="3"/>
    <x v="1"/>
    <s v="C9944"/>
    <x v="0"/>
    <x v="17"/>
    <n v="1"/>
    <n v="15678.95"/>
    <s v="Hyderabad"/>
    <x v="10"/>
    <n v="15678.95"/>
    <x v="0"/>
    <n v="313.57900000000001"/>
    <x v="1926"/>
    <n v="9407.3700000000008"/>
    <n v="9407.3700000000008"/>
    <x v="1926"/>
    <n v="0.38775510204081631"/>
  </r>
  <r>
    <n v="101927"/>
    <d v="2024-07-24T00:00:00"/>
    <x v="7"/>
    <x v="0"/>
    <s v="C2898"/>
    <x v="0"/>
    <x v="15"/>
    <n v="5"/>
    <n v="47598.44"/>
    <s v="Jaipur"/>
    <x v="6"/>
    <n v="237992.2"/>
    <x v="3"/>
    <n v="19039.376"/>
    <x v="1927"/>
    <n v="28559.064000000002"/>
    <n v="142795.32"/>
    <x v="1927"/>
    <n v="0.34782608695652178"/>
  </r>
  <r>
    <n v="101928"/>
    <d v="2023-02-10T00:00:00"/>
    <x v="10"/>
    <x v="1"/>
    <s v="C7092"/>
    <x v="0"/>
    <x v="4"/>
    <n v="1"/>
    <n v="50918.91"/>
    <s v="Mumbai"/>
    <x v="2"/>
    <n v="50918.91"/>
    <x v="0"/>
    <n v="1018.3782000000001"/>
    <x v="1928"/>
    <n v="30551.346000000001"/>
    <n v="30551.346000000001"/>
    <x v="1928"/>
    <n v="0.38775510204081637"/>
  </r>
  <r>
    <n v="101929"/>
    <d v="2024-06-06T00:00:00"/>
    <x v="2"/>
    <x v="0"/>
    <s v="C5969"/>
    <x v="3"/>
    <x v="6"/>
    <n v="1"/>
    <n v="1146.3599999999999"/>
    <s v="Nagpur"/>
    <x v="2"/>
    <n v="1146.3599999999999"/>
    <x v="0"/>
    <n v="22.927199999999999"/>
    <x v="1929"/>
    <n v="687.81599999999992"/>
    <n v="687.81599999999992"/>
    <x v="1929"/>
    <n v="0.38775510204081631"/>
  </r>
  <r>
    <n v="101930"/>
    <d v="2023-05-21T00:00:00"/>
    <x v="8"/>
    <x v="1"/>
    <s v="C8778"/>
    <x v="1"/>
    <x v="8"/>
    <n v="3"/>
    <n v="3667.09"/>
    <s v="Ahmedabad"/>
    <x v="4"/>
    <n v="11001.27"/>
    <x v="2"/>
    <n v="660.07619999999997"/>
    <x v="1930"/>
    <n v="2200.2539999999999"/>
    <n v="6600.7619999999997"/>
    <x v="1930"/>
    <n v="0.36170212765957455"/>
  </r>
  <r>
    <n v="101931"/>
    <d v="2024-05-05T00:00:00"/>
    <x v="8"/>
    <x v="0"/>
    <s v="C2161"/>
    <x v="0"/>
    <x v="4"/>
    <n v="1"/>
    <n v="45445.2"/>
    <s v="Bengaluru"/>
    <x v="7"/>
    <n v="45445.2"/>
    <x v="0"/>
    <n v="908.904"/>
    <x v="1931"/>
    <n v="27267.119999999999"/>
    <n v="27267.119999999999"/>
    <x v="1931"/>
    <n v="0.38775510204081626"/>
  </r>
  <r>
    <n v="101932"/>
    <d v="2024-11-14T00:00:00"/>
    <x v="5"/>
    <x v="0"/>
    <s v="C2189"/>
    <x v="0"/>
    <x v="17"/>
    <n v="1"/>
    <n v="53236.74"/>
    <s v="Lucknow"/>
    <x v="3"/>
    <n v="53236.74"/>
    <x v="0"/>
    <n v="1064.7348"/>
    <x v="1932"/>
    <n v="31942.043999999998"/>
    <n v="31942.043999999998"/>
    <x v="1932"/>
    <n v="0.38775510204081637"/>
  </r>
  <r>
    <n v="101933"/>
    <d v="2023-06-18T00:00:00"/>
    <x v="2"/>
    <x v="1"/>
    <s v="C5300"/>
    <x v="0"/>
    <x v="13"/>
    <n v="3"/>
    <n v="24112.75"/>
    <s v="Pune"/>
    <x v="2"/>
    <n v="72338.25"/>
    <x v="2"/>
    <n v="4340.2950000000001"/>
    <x v="1933"/>
    <n v="14467.65"/>
    <n v="43402.95"/>
    <x v="1933"/>
    <n v="0.36170212765957455"/>
  </r>
  <r>
    <n v="101934"/>
    <d v="2023-03-03T00:00:00"/>
    <x v="4"/>
    <x v="1"/>
    <s v="C7122"/>
    <x v="3"/>
    <x v="6"/>
    <n v="3"/>
    <n v="2698.03"/>
    <s v="Pune"/>
    <x v="2"/>
    <n v="8094.09"/>
    <x v="2"/>
    <n v="485.6454"/>
    <x v="1934"/>
    <n v="1618.818"/>
    <n v="4856.4539999999997"/>
    <x v="1934"/>
    <n v="0.36170212765957449"/>
  </r>
  <r>
    <n v="101935"/>
    <d v="2024-04-05T00:00:00"/>
    <x v="6"/>
    <x v="0"/>
    <s v="C9348"/>
    <x v="2"/>
    <x v="21"/>
    <n v="2"/>
    <n v="2245.52"/>
    <s v="Nagpur"/>
    <x v="2"/>
    <n v="4491.04"/>
    <x v="1"/>
    <n v="179.64160000000001"/>
    <x v="1935"/>
    <n v="1347.3119999999999"/>
    <n v="2694.6239999999998"/>
    <x v="1935"/>
    <n v="0.37500000000000006"/>
  </r>
  <r>
    <n v="101936"/>
    <d v="2024-02-21T00:00:00"/>
    <x v="10"/>
    <x v="0"/>
    <s v="C2229"/>
    <x v="2"/>
    <x v="21"/>
    <n v="1"/>
    <n v="7954.65"/>
    <s v="Pune"/>
    <x v="2"/>
    <n v="7954.65"/>
    <x v="0"/>
    <n v="159.09299999999999"/>
    <x v="1936"/>
    <n v="4772.79"/>
    <n v="4772.79"/>
    <x v="1936"/>
    <n v="0.38775510204081631"/>
  </r>
  <r>
    <n v="101937"/>
    <d v="2024-09-06T00:00:00"/>
    <x v="9"/>
    <x v="0"/>
    <s v="C1654"/>
    <x v="0"/>
    <x v="15"/>
    <n v="1"/>
    <n v="53891.97"/>
    <s v="Hyderabad"/>
    <x v="10"/>
    <n v="53891.97"/>
    <x v="0"/>
    <n v="1077.8394000000001"/>
    <x v="1937"/>
    <n v="32335.182000000001"/>
    <n v="32335.182000000001"/>
    <x v="1937"/>
    <n v="0.38775510204081637"/>
  </r>
  <r>
    <n v="101938"/>
    <d v="2023-10-12T00:00:00"/>
    <x v="0"/>
    <x v="1"/>
    <s v="C9770"/>
    <x v="1"/>
    <x v="23"/>
    <n v="2"/>
    <n v="4700.37"/>
    <s v="Lucknow"/>
    <x v="3"/>
    <n v="9400.74"/>
    <x v="1"/>
    <n v="376.02960000000002"/>
    <x v="1938"/>
    <n v="2820.2219999999998"/>
    <n v="5640.4439999999995"/>
    <x v="1938"/>
    <n v="0.37500000000000006"/>
  </r>
  <r>
    <n v="101939"/>
    <d v="2023-12-01T00:00:00"/>
    <x v="11"/>
    <x v="1"/>
    <s v="C3248"/>
    <x v="4"/>
    <x v="18"/>
    <n v="1"/>
    <n v="6639.84"/>
    <s v="Ahmedabad"/>
    <x v="4"/>
    <n v="6639.84"/>
    <x v="0"/>
    <n v="132.79680000000002"/>
    <x v="1939"/>
    <n v="3983.904"/>
    <n v="3983.904"/>
    <x v="1939"/>
    <n v="0.38775510204081631"/>
  </r>
  <r>
    <n v="101940"/>
    <d v="2023-12-12T00:00:00"/>
    <x v="11"/>
    <x v="1"/>
    <s v="C2031"/>
    <x v="0"/>
    <x v="13"/>
    <n v="5"/>
    <n v="39318.949999999997"/>
    <s v="Kolkata"/>
    <x v="9"/>
    <n v="196594.75"/>
    <x v="3"/>
    <n v="15727.58"/>
    <x v="1940"/>
    <n v="23591.37"/>
    <n v="117956.84999999999"/>
    <x v="1940"/>
    <n v="0.34782608695652184"/>
  </r>
  <r>
    <n v="101941"/>
    <d v="2024-10-06T00:00:00"/>
    <x v="0"/>
    <x v="0"/>
    <s v="C6311"/>
    <x v="0"/>
    <x v="0"/>
    <n v="3"/>
    <n v="38771.67"/>
    <s v="Nagpur"/>
    <x v="2"/>
    <n v="116315.01"/>
    <x v="2"/>
    <n v="6978.900599999999"/>
    <x v="1941"/>
    <n v="23263.001999999997"/>
    <n v="69789.005999999994"/>
    <x v="1941"/>
    <n v="0.36170212765957455"/>
  </r>
  <r>
    <n v="101942"/>
    <d v="2023-09-03T00:00:00"/>
    <x v="9"/>
    <x v="1"/>
    <s v="C7742"/>
    <x v="2"/>
    <x v="3"/>
    <n v="5"/>
    <n v="2964.74"/>
    <s v="Kolkata"/>
    <x v="9"/>
    <n v="14823.699999999999"/>
    <x v="3"/>
    <n v="1185.896"/>
    <x v="1942"/>
    <n v="1778.8439999999998"/>
    <n v="8894.2199999999993"/>
    <x v="1942"/>
    <n v="0.34782608695652173"/>
  </r>
  <r>
    <n v="101943"/>
    <d v="2023-09-28T00:00:00"/>
    <x v="9"/>
    <x v="1"/>
    <s v="C5833"/>
    <x v="2"/>
    <x v="21"/>
    <n v="2"/>
    <n v="11941.06"/>
    <s v="Chennai"/>
    <x v="8"/>
    <n v="23882.12"/>
    <x v="1"/>
    <n v="955.28480000000002"/>
    <x v="1943"/>
    <n v="7164.6359999999995"/>
    <n v="14329.271999999999"/>
    <x v="1943"/>
    <n v="0.375"/>
  </r>
  <r>
    <n v="101944"/>
    <d v="2024-12-04T00:00:00"/>
    <x v="11"/>
    <x v="0"/>
    <s v="C9521"/>
    <x v="2"/>
    <x v="22"/>
    <n v="1"/>
    <n v="3267.64"/>
    <s v="Bengaluru"/>
    <x v="7"/>
    <n v="3267.64"/>
    <x v="0"/>
    <n v="65.352800000000002"/>
    <x v="1944"/>
    <n v="1960.5839999999998"/>
    <n v="1960.5839999999998"/>
    <x v="1944"/>
    <n v="0.38775510204081631"/>
  </r>
  <r>
    <n v="101945"/>
    <d v="2023-05-01T00:00:00"/>
    <x v="8"/>
    <x v="1"/>
    <s v="C6527"/>
    <x v="2"/>
    <x v="3"/>
    <n v="2"/>
    <n v="3612.36"/>
    <s v="Bengaluru"/>
    <x v="7"/>
    <n v="7224.72"/>
    <x v="1"/>
    <n v="288.98880000000003"/>
    <x v="1945"/>
    <n v="2167.4160000000002"/>
    <n v="4334.8320000000003"/>
    <x v="1945"/>
    <n v="0.37499999999999994"/>
  </r>
  <r>
    <n v="101946"/>
    <d v="2024-10-25T00:00:00"/>
    <x v="0"/>
    <x v="0"/>
    <s v="C8521"/>
    <x v="3"/>
    <x v="10"/>
    <n v="1"/>
    <n v="1851.21"/>
    <s v="Jaipur"/>
    <x v="6"/>
    <n v="1851.21"/>
    <x v="0"/>
    <n v="37.0242"/>
    <x v="1946"/>
    <n v="1110.7259999999999"/>
    <n v="1110.7259999999999"/>
    <x v="1946"/>
    <n v="0.38775510204081637"/>
  </r>
  <r>
    <n v="101947"/>
    <d v="2023-12-16T00:00:00"/>
    <x v="11"/>
    <x v="1"/>
    <s v="C7440"/>
    <x v="0"/>
    <x v="17"/>
    <n v="1"/>
    <n v="9652.23"/>
    <s v="Mumbai"/>
    <x v="2"/>
    <n v="9652.23"/>
    <x v="0"/>
    <n v="193.0446"/>
    <x v="1947"/>
    <n v="5791.3379999999997"/>
    <n v="5791.3379999999997"/>
    <x v="1947"/>
    <n v="0.38775510204081637"/>
  </r>
  <r>
    <n v="101948"/>
    <d v="2023-03-10T00:00:00"/>
    <x v="4"/>
    <x v="1"/>
    <s v="C5539"/>
    <x v="0"/>
    <x v="0"/>
    <n v="4"/>
    <n v="37459.17"/>
    <s v="Jaipur"/>
    <x v="6"/>
    <n v="149836.68"/>
    <x v="3"/>
    <n v="11986.9344"/>
    <x v="1948"/>
    <n v="22475.501999999997"/>
    <n v="89902.007999999987"/>
    <x v="1948"/>
    <n v="0.34782608695652178"/>
  </r>
  <r>
    <n v="101949"/>
    <d v="2024-08-04T00:00:00"/>
    <x v="1"/>
    <x v="0"/>
    <s v="C2770"/>
    <x v="1"/>
    <x v="5"/>
    <n v="1"/>
    <n v="2577.4299999999998"/>
    <s v="Ahmedabad"/>
    <x v="4"/>
    <n v="2577.4299999999998"/>
    <x v="0"/>
    <n v="51.5486"/>
    <x v="1949"/>
    <n v="1546.4579999999999"/>
    <n v="1546.4579999999999"/>
    <x v="1949"/>
    <n v="0.38775510204081631"/>
  </r>
  <r>
    <n v="101950"/>
    <d v="2024-03-23T00:00:00"/>
    <x v="4"/>
    <x v="0"/>
    <s v="C1892"/>
    <x v="1"/>
    <x v="1"/>
    <n v="1"/>
    <n v="850.57"/>
    <s v="Mumbai"/>
    <x v="2"/>
    <n v="850.57"/>
    <x v="0"/>
    <n v="17.011400000000002"/>
    <x v="1950"/>
    <n v="510.34199999999998"/>
    <n v="510.34199999999998"/>
    <x v="1950"/>
    <n v="0.38775510204081637"/>
  </r>
  <r>
    <n v="101951"/>
    <d v="2023-03-13T00:00:00"/>
    <x v="4"/>
    <x v="1"/>
    <s v="C7934"/>
    <x v="0"/>
    <x v="17"/>
    <n v="1"/>
    <n v="8988.39"/>
    <s v="Chennai"/>
    <x v="8"/>
    <n v="8988.39"/>
    <x v="0"/>
    <n v="179.76779999999999"/>
    <x v="1951"/>
    <n v="5393.0339999999997"/>
    <n v="5393.0339999999997"/>
    <x v="1951"/>
    <n v="0.38775510204081637"/>
  </r>
  <r>
    <n v="101952"/>
    <d v="2023-02-10T00:00:00"/>
    <x v="10"/>
    <x v="1"/>
    <s v="C5541"/>
    <x v="4"/>
    <x v="7"/>
    <n v="1"/>
    <n v="2214.15"/>
    <s v="Kolkata"/>
    <x v="9"/>
    <n v="2214.15"/>
    <x v="0"/>
    <n v="44.283000000000001"/>
    <x v="1952"/>
    <n v="1328.49"/>
    <n v="1328.49"/>
    <x v="1952"/>
    <n v="0.38775510204081637"/>
  </r>
  <r>
    <n v="101953"/>
    <d v="2024-03-16T00:00:00"/>
    <x v="4"/>
    <x v="0"/>
    <s v="C6792"/>
    <x v="0"/>
    <x v="4"/>
    <n v="2"/>
    <n v="37747"/>
    <s v="Kochi"/>
    <x v="5"/>
    <n v="75494"/>
    <x v="1"/>
    <n v="3019.76"/>
    <x v="1953"/>
    <n v="22648.2"/>
    <n v="45296.4"/>
    <x v="1953"/>
    <n v="0.375"/>
  </r>
  <r>
    <n v="101954"/>
    <d v="2023-08-31T00:00:00"/>
    <x v="1"/>
    <x v="1"/>
    <s v="C7279"/>
    <x v="0"/>
    <x v="17"/>
    <n v="1"/>
    <n v="48432.37"/>
    <s v="Chennai"/>
    <x v="8"/>
    <n v="48432.37"/>
    <x v="0"/>
    <n v="968.64740000000006"/>
    <x v="1954"/>
    <n v="29059.422000000002"/>
    <n v="29059.422000000002"/>
    <x v="1954"/>
    <n v="0.38775510204081631"/>
  </r>
  <r>
    <n v="101955"/>
    <d v="2024-07-08T00:00:00"/>
    <x v="7"/>
    <x v="0"/>
    <s v="C5419"/>
    <x v="2"/>
    <x v="21"/>
    <n v="1"/>
    <n v="12789.7"/>
    <s v="Bhopal"/>
    <x v="1"/>
    <n v="12789.7"/>
    <x v="0"/>
    <n v="255.79400000000001"/>
    <x v="1955"/>
    <n v="7673.82"/>
    <n v="7673.82"/>
    <x v="1955"/>
    <n v="0.38775510204081637"/>
  </r>
  <r>
    <n v="101956"/>
    <d v="2024-05-12T00:00:00"/>
    <x v="8"/>
    <x v="0"/>
    <s v="C3713"/>
    <x v="0"/>
    <x v="4"/>
    <n v="3"/>
    <n v="16434.580000000002"/>
    <s v="Nagpur"/>
    <x v="2"/>
    <n v="49303.740000000005"/>
    <x v="2"/>
    <n v="2958.2244000000001"/>
    <x v="1956"/>
    <n v="9860.7480000000014"/>
    <n v="29582.244000000006"/>
    <x v="1956"/>
    <n v="0.36170212765957444"/>
  </r>
  <r>
    <n v="101957"/>
    <d v="2023-06-27T00:00:00"/>
    <x v="2"/>
    <x v="1"/>
    <s v="C7335"/>
    <x v="4"/>
    <x v="19"/>
    <n v="1"/>
    <n v="3590.1"/>
    <s v="Ahmedabad"/>
    <x v="4"/>
    <n v="3590.1"/>
    <x v="0"/>
    <n v="71.802000000000007"/>
    <x v="1957"/>
    <n v="2154.06"/>
    <n v="2154.06"/>
    <x v="1957"/>
    <n v="0.38775510204081631"/>
  </r>
  <r>
    <n v="101958"/>
    <d v="2023-08-07T00:00:00"/>
    <x v="1"/>
    <x v="1"/>
    <s v="C7299"/>
    <x v="0"/>
    <x v="15"/>
    <n v="1"/>
    <n v="28574.880000000001"/>
    <s v="Kochi"/>
    <x v="5"/>
    <n v="28574.880000000001"/>
    <x v="0"/>
    <n v="571.49760000000003"/>
    <x v="1958"/>
    <n v="17144.928"/>
    <n v="17144.928"/>
    <x v="1958"/>
    <n v="0.38775510204081637"/>
  </r>
  <r>
    <n v="101959"/>
    <d v="2024-09-21T00:00:00"/>
    <x v="9"/>
    <x v="0"/>
    <s v="C9053"/>
    <x v="3"/>
    <x v="6"/>
    <n v="1"/>
    <n v="1291.44"/>
    <s v="Pune"/>
    <x v="2"/>
    <n v="1291.44"/>
    <x v="0"/>
    <n v="25.828800000000001"/>
    <x v="1959"/>
    <n v="774.86400000000003"/>
    <n v="774.86400000000003"/>
    <x v="1959"/>
    <n v="0.38775510204081631"/>
  </r>
  <r>
    <n v="101960"/>
    <d v="2024-06-20T00:00:00"/>
    <x v="2"/>
    <x v="0"/>
    <s v="C4366"/>
    <x v="1"/>
    <x v="1"/>
    <n v="1"/>
    <n v="3474.09"/>
    <s v="Hyderabad"/>
    <x v="10"/>
    <n v="3474.09"/>
    <x v="0"/>
    <n v="69.481800000000007"/>
    <x v="1960"/>
    <n v="2084.4540000000002"/>
    <n v="2084.4540000000002"/>
    <x v="1960"/>
    <n v="0.38775510204081631"/>
  </r>
  <r>
    <n v="101961"/>
    <d v="2023-05-28T00:00:00"/>
    <x v="8"/>
    <x v="1"/>
    <s v="C7619"/>
    <x v="2"/>
    <x v="22"/>
    <n v="3"/>
    <n v="9314.19"/>
    <s v="Chennai"/>
    <x v="8"/>
    <n v="27942.57"/>
    <x v="2"/>
    <n v="1676.5541999999998"/>
    <x v="1961"/>
    <n v="5588.5140000000001"/>
    <n v="16765.542000000001"/>
    <x v="1961"/>
    <n v="0.36170212765957444"/>
  </r>
  <r>
    <n v="101962"/>
    <d v="2023-08-12T00:00:00"/>
    <x v="1"/>
    <x v="1"/>
    <s v="C7216"/>
    <x v="1"/>
    <x v="23"/>
    <n v="1"/>
    <n v="4064.68"/>
    <s v="Lucknow"/>
    <x v="3"/>
    <n v="4064.68"/>
    <x v="0"/>
    <n v="81.293599999999998"/>
    <x v="1962"/>
    <n v="2438.808"/>
    <n v="2438.808"/>
    <x v="1962"/>
    <n v="0.38775510204081631"/>
  </r>
  <r>
    <n v="101963"/>
    <d v="2024-04-25T00:00:00"/>
    <x v="6"/>
    <x v="0"/>
    <s v="C1358"/>
    <x v="4"/>
    <x v="7"/>
    <n v="1"/>
    <n v="10402.25"/>
    <s v="Pune"/>
    <x v="2"/>
    <n v="10402.25"/>
    <x v="0"/>
    <n v="208.04500000000002"/>
    <x v="1963"/>
    <n v="6241.3499999999995"/>
    <n v="6241.3499999999995"/>
    <x v="1963"/>
    <n v="0.38775510204081637"/>
  </r>
  <r>
    <n v="101964"/>
    <d v="2024-08-08T00:00:00"/>
    <x v="1"/>
    <x v="0"/>
    <s v="C7949"/>
    <x v="1"/>
    <x v="23"/>
    <n v="1"/>
    <n v="2255.59"/>
    <s v="Delhi"/>
    <x v="0"/>
    <n v="2255.59"/>
    <x v="0"/>
    <n v="45.111800000000002"/>
    <x v="1964"/>
    <n v="1353.354"/>
    <n v="1353.354"/>
    <x v="1964"/>
    <n v="0.38775510204081631"/>
  </r>
  <r>
    <n v="101965"/>
    <d v="2024-03-23T00:00:00"/>
    <x v="4"/>
    <x v="0"/>
    <s v="C3590"/>
    <x v="0"/>
    <x v="4"/>
    <n v="1"/>
    <n v="59337.8"/>
    <s v="Bengaluru"/>
    <x v="7"/>
    <n v="59337.8"/>
    <x v="0"/>
    <n v="1186.7560000000001"/>
    <x v="1965"/>
    <n v="35602.68"/>
    <n v="35602.68"/>
    <x v="1965"/>
    <n v="0.38775510204081631"/>
  </r>
  <r>
    <n v="101966"/>
    <d v="2023-08-13T00:00:00"/>
    <x v="1"/>
    <x v="1"/>
    <s v="C7249"/>
    <x v="4"/>
    <x v="7"/>
    <n v="1"/>
    <n v="13474.93"/>
    <s v="Hyderabad"/>
    <x v="10"/>
    <n v="13474.93"/>
    <x v="0"/>
    <n v="269.49860000000001"/>
    <x v="1966"/>
    <n v="8084.9579999999996"/>
    <n v="8084.9579999999996"/>
    <x v="1966"/>
    <n v="0.38775510204081631"/>
  </r>
  <r>
    <n v="101967"/>
    <d v="2023-02-19T00:00:00"/>
    <x v="10"/>
    <x v="1"/>
    <s v="C1820"/>
    <x v="3"/>
    <x v="6"/>
    <n v="2"/>
    <n v="743.01"/>
    <s v="Kolkata"/>
    <x v="9"/>
    <n v="1486.02"/>
    <x v="1"/>
    <n v="59.440800000000003"/>
    <x v="1967"/>
    <n v="445.80599999999998"/>
    <n v="891.61199999999997"/>
    <x v="1967"/>
    <n v="0.375"/>
  </r>
  <r>
    <n v="101968"/>
    <d v="2023-03-23T00:00:00"/>
    <x v="4"/>
    <x v="1"/>
    <s v="C5563"/>
    <x v="1"/>
    <x v="5"/>
    <n v="1"/>
    <n v="1778.87"/>
    <s v="Kochi"/>
    <x v="5"/>
    <n v="1778.87"/>
    <x v="0"/>
    <n v="35.577399999999997"/>
    <x v="1968"/>
    <n v="1067.3219999999999"/>
    <n v="1067.3219999999999"/>
    <x v="1968"/>
    <n v="0.38775510204081637"/>
  </r>
  <r>
    <n v="101969"/>
    <d v="2023-07-10T00:00:00"/>
    <x v="7"/>
    <x v="1"/>
    <s v="C1854"/>
    <x v="0"/>
    <x v="0"/>
    <n v="1"/>
    <n v="6751.9"/>
    <s v="Lucknow"/>
    <x v="3"/>
    <n v="6751.9"/>
    <x v="0"/>
    <n v="135.03799999999998"/>
    <x v="1969"/>
    <n v="4051.1399999999994"/>
    <n v="4051.1399999999994"/>
    <x v="1969"/>
    <n v="0.38775510204081642"/>
  </r>
  <r>
    <n v="101970"/>
    <d v="2024-11-01T00:00:00"/>
    <x v="5"/>
    <x v="0"/>
    <s v="C3751"/>
    <x v="3"/>
    <x v="14"/>
    <n v="1"/>
    <n v="1888.47"/>
    <s v="Chennai"/>
    <x v="8"/>
    <n v="1888.47"/>
    <x v="0"/>
    <n v="37.769400000000005"/>
    <x v="1970"/>
    <n v="1133.0819999999999"/>
    <n v="1133.0819999999999"/>
    <x v="1970"/>
    <n v="0.38775510204081642"/>
  </r>
  <r>
    <n v="101971"/>
    <d v="2023-01-18T00:00:00"/>
    <x v="3"/>
    <x v="1"/>
    <s v="C5408"/>
    <x v="3"/>
    <x v="14"/>
    <n v="2"/>
    <n v="432.19"/>
    <s v="Kochi"/>
    <x v="5"/>
    <n v="864.38"/>
    <x v="1"/>
    <n v="34.575200000000002"/>
    <x v="1971"/>
    <n v="259.31399999999996"/>
    <n v="518.62799999999993"/>
    <x v="1971"/>
    <n v="0.37500000000000011"/>
  </r>
  <r>
    <n v="101972"/>
    <d v="2023-07-03T00:00:00"/>
    <x v="7"/>
    <x v="1"/>
    <s v="C9743"/>
    <x v="1"/>
    <x v="23"/>
    <n v="1"/>
    <n v="1780.13"/>
    <s v="Nagpur"/>
    <x v="2"/>
    <n v="1780.13"/>
    <x v="0"/>
    <n v="35.602600000000002"/>
    <x v="1972"/>
    <n v="1068.078"/>
    <n v="1068.078"/>
    <x v="1972"/>
    <n v="0.38775510204081642"/>
  </r>
  <r>
    <n v="101973"/>
    <d v="2023-07-11T00:00:00"/>
    <x v="7"/>
    <x v="1"/>
    <s v="C1339"/>
    <x v="0"/>
    <x v="15"/>
    <n v="1"/>
    <n v="12361.75"/>
    <s v="Jaipur"/>
    <x v="6"/>
    <n v="12361.75"/>
    <x v="0"/>
    <n v="247.23500000000001"/>
    <x v="1973"/>
    <n v="7417.0499999999993"/>
    <n v="7417.0499999999993"/>
    <x v="1973"/>
    <n v="0.38775510204081637"/>
  </r>
  <r>
    <n v="101974"/>
    <d v="2024-05-31T00:00:00"/>
    <x v="8"/>
    <x v="0"/>
    <s v="C3167"/>
    <x v="4"/>
    <x v="18"/>
    <n v="1"/>
    <n v="905.44"/>
    <s v="Chennai"/>
    <x v="8"/>
    <n v="905.44"/>
    <x v="0"/>
    <n v="18.108800000000002"/>
    <x v="1974"/>
    <n v="543.26400000000001"/>
    <n v="543.26400000000001"/>
    <x v="1974"/>
    <n v="0.38775510204081637"/>
  </r>
  <r>
    <n v="101975"/>
    <d v="2024-09-15T00:00:00"/>
    <x v="9"/>
    <x v="0"/>
    <s v="C2800"/>
    <x v="3"/>
    <x v="11"/>
    <n v="2"/>
    <n v="1876.67"/>
    <s v="Indore"/>
    <x v="1"/>
    <n v="3753.34"/>
    <x v="1"/>
    <n v="150.1336"/>
    <x v="1975"/>
    <n v="1126.002"/>
    <n v="2252.0039999999999"/>
    <x v="1975"/>
    <n v="0.37500000000000006"/>
  </r>
  <r>
    <n v="101976"/>
    <d v="2023-09-12T00:00:00"/>
    <x v="9"/>
    <x v="1"/>
    <s v="C1009"/>
    <x v="0"/>
    <x v="17"/>
    <n v="2"/>
    <n v="5870.46"/>
    <s v="Kolkata"/>
    <x v="9"/>
    <n v="11740.92"/>
    <x v="1"/>
    <n v="469.63679999999999"/>
    <x v="1976"/>
    <n v="3522.2759999999998"/>
    <n v="7044.5519999999997"/>
    <x v="1976"/>
    <n v="0.375"/>
  </r>
  <r>
    <n v="101977"/>
    <d v="2024-04-16T00:00:00"/>
    <x v="6"/>
    <x v="0"/>
    <s v="C7617"/>
    <x v="1"/>
    <x v="23"/>
    <n v="2"/>
    <n v="2121.14"/>
    <s v="Nagpur"/>
    <x v="2"/>
    <n v="4242.28"/>
    <x v="1"/>
    <n v="169.69119999999998"/>
    <x v="1977"/>
    <n v="1272.684"/>
    <n v="2545.3679999999999"/>
    <x v="1977"/>
    <n v="0.37499999999999994"/>
  </r>
  <r>
    <n v="101978"/>
    <d v="2024-06-21T00:00:00"/>
    <x v="2"/>
    <x v="0"/>
    <s v="C7638"/>
    <x v="1"/>
    <x v="9"/>
    <n v="1"/>
    <n v="3308.91"/>
    <s v="Bhopal"/>
    <x v="1"/>
    <n v="3308.91"/>
    <x v="0"/>
    <n v="66.178200000000004"/>
    <x v="1978"/>
    <n v="1985.3459999999998"/>
    <n v="1985.3459999999998"/>
    <x v="1978"/>
    <n v="0.38775510204081642"/>
  </r>
  <r>
    <n v="101979"/>
    <d v="2023-09-15T00:00:00"/>
    <x v="9"/>
    <x v="1"/>
    <s v="C1596"/>
    <x v="1"/>
    <x v="23"/>
    <n v="1"/>
    <n v="3832.99"/>
    <s v="Chennai"/>
    <x v="8"/>
    <n v="3832.99"/>
    <x v="0"/>
    <n v="76.659800000000004"/>
    <x v="1979"/>
    <n v="2299.7939999999999"/>
    <n v="2299.7939999999999"/>
    <x v="1979"/>
    <n v="0.38775510204081637"/>
  </r>
  <r>
    <n v="101980"/>
    <d v="2023-03-17T00:00:00"/>
    <x v="4"/>
    <x v="1"/>
    <s v="C7268"/>
    <x v="2"/>
    <x v="3"/>
    <n v="3"/>
    <n v="2239.56"/>
    <s v="Pune"/>
    <x v="2"/>
    <n v="6718.68"/>
    <x v="2"/>
    <n v="403.12079999999997"/>
    <x v="1980"/>
    <n v="1343.7359999999999"/>
    <n v="4031.2079999999996"/>
    <x v="1980"/>
    <n v="0.3617021276595746"/>
  </r>
  <r>
    <n v="101981"/>
    <d v="2023-11-03T00:00:00"/>
    <x v="5"/>
    <x v="1"/>
    <s v="C3411"/>
    <x v="1"/>
    <x v="5"/>
    <n v="1"/>
    <n v="3476.2"/>
    <s v="Ahmedabad"/>
    <x v="4"/>
    <n v="3476.2"/>
    <x v="0"/>
    <n v="69.524000000000001"/>
    <x v="1981"/>
    <n v="2085.7199999999998"/>
    <n v="2085.7199999999998"/>
    <x v="1981"/>
    <n v="0.38775510204081637"/>
  </r>
  <r>
    <n v="101982"/>
    <d v="2024-08-27T00:00:00"/>
    <x v="1"/>
    <x v="0"/>
    <s v="C1268"/>
    <x v="3"/>
    <x v="14"/>
    <n v="2"/>
    <n v="1178.83"/>
    <s v="Nagpur"/>
    <x v="2"/>
    <n v="2357.66"/>
    <x v="1"/>
    <n v="94.306399999999996"/>
    <x v="1982"/>
    <n v="707.29799999999989"/>
    <n v="1414.5959999999998"/>
    <x v="1982"/>
    <n v="0.37500000000000006"/>
  </r>
  <r>
    <n v="101983"/>
    <d v="2023-08-21T00:00:00"/>
    <x v="1"/>
    <x v="1"/>
    <s v="C4353"/>
    <x v="4"/>
    <x v="19"/>
    <n v="1"/>
    <n v="7079.65"/>
    <s v="Ahmedabad"/>
    <x v="4"/>
    <n v="7079.65"/>
    <x v="0"/>
    <n v="141.59299999999999"/>
    <x v="1983"/>
    <n v="4247.79"/>
    <n v="4247.79"/>
    <x v="1983"/>
    <n v="0.38775510204081631"/>
  </r>
  <r>
    <n v="101984"/>
    <d v="2023-05-14T00:00:00"/>
    <x v="8"/>
    <x v="1"/>
    <s v="C2659"/>
    <x v="1"/>
    <x v="1"/>
    <n v="1"/>
    <n v="935.28"/>
    <s v="Kolkata"/>
    <x v="9"/>
    <n v="935.28"/>
    <x v="0"/>
    <n v="18.7056"/>
    <x v="1984"/>
    <n v="561.16800000000001"/>
    <n v="561.16800000000001"/>
    <x v="1984"/>
    <n v="0.38775510204081631"/>
  </r>
  <r>
    <n v="101985"/>
    <d v="2024-01-19T00:00:00"/>
    <x v="3"/>
    <x v="0"/>
    <s v="C2279"/>
    <x v="0"/>
    <x v="13"/>
    <n v="4"/>
    <n v="69213.31"/>
    <s v="Lucknow"/>
    <x v="3"/>
    <n v="276853.24"/>
    <x v="3"/>
    <n v="22148.2592"/>
    <x v="1985"/>
    <n v="41527.985999999997"/>
    <n v="166111.94399999999"/>
    <x v="1985"/>
    <n v="0.34782608695652178"/>
  </r>
  <r>
    <n v="101986"/>
    <d v="2023-10-29T00:00:00"/>
    <x v="0"/>
    <x v="1"/>
    <s v="C8855"/>
    <x v="1"/>
    <x v="9"/>
    <n v="1"/>
    <n v="450.35"/>
    <s v="Delhi"/>
    <x v="0"/>
    <n v="450.35"/>
    <x v="0"/>
    <n v="9.0070000000000014"/>
    <x v="1986"/>
    <n v="270.20999999999998"/>
    <n v="270.20999999999998"/>
    <x v="1986"/>
    <n v="0.38775510204081642"/>
  </r>
  <r>
    <n v="101987"/>
    <d v="2023-12-27T00:00:00"/>
    <x v="11"/>
    <x v="1"/>
    <s v="C3391"/>
    <x v="1"/>
    <x v="5"/>
    <n v="4"/>
    <n v="1142.51"/>
    <s v="Indore"/>
    <x v="1"/>
    <n v="4570.04"/>
    <x v="3"/>
    <n v="365.60320000000002"/>
    <x v="1987"/>
    <n v="685.50599999999997"/>
    <n v="2742.0239999999999"/>
    <x v="1987"/>
    <n v="0.34782608695652167"/>
  </r>
  <r>
    <n v="101988"/>
    <d v="2024-12-29T00:00:00"/>
    <x v="11"/>
    <x v="0"/>
    <s v="C1395"/>
    <x v="2"/>
    <x v="16"/>
    <n v="1"/>
    <n v="3536.03"/>
    <s v="Ahmedabad"/>
    <x v="4"/>
    <n v="3536.03"/>
    <x v="0"/>
    <n v="70.720600000000005"/>
    <x v="1988"/>
    <n v="2121.6179999999999"/>
    <n v="2121.6179999999999"/>
    <x v="1988"/>
    <n v="0.38775510204081637"/>
  </r>
  <r>
    <n v="101989"/>
    <d v="2024-02-18T00:00:00"/>
    <x v="10"/>
    <x v="0"/>
    <s v="C1834"/>
    <x v="1"/>
    <x v="9"/>
    <n v="1"/>
    <n v="2978.1"/>
    <s v="Bhopal"/>
    <x v="1"/>
    <n v="2978.1"/>
    <x v="0"/>
    <n v="59.561999999999998"/>
    <x v="1989"/>
    <n v="1786.86"/>
    <n v="1786.86"/>
    <x v="1989"/>
    <n v="0.38775510204081637"/>
  </r>
  <r>
    <n v="101990"/>
    <d v="2024-06-13T00:00:00"/>
    <x v="2"/>
    <x v="0"/>
    <s v="C9978"/>
    <x v="2"/>
    <x v="2"/>
    <n v="2"/>
    <n v="6698.06"/>
    <s v="Indore"/>
    <x v="1"/>
    <n v="13396.12"/>
    <x v="1"/>
    <n v="535.84480000000008"/>
    <x v="1990"/>
    <n v="4018.8360000000002"/>
    <n v="8037.6720000000005"/>
    <x v="1990"/>
    <n v="0.37499999999999994"/>
  </r>
  <r>
    <n v="101991"/>
    <d v="2024-08-02T00:00:00"/>
    <x v="1"/>
    <x v="0"/>
    <s v="C8206"/>
    <x v="1"/>
    <x v="8"/>
    <n v="4"/>
    <n v="2110.04"/>
    <s v="Indore"/>
    <x v="1"/>
    <n v="8440.16"/>
    <x v="3"/>
    <n v="675.21280000000002"/>
    <x v="1991"/>
    <n v="1266.0239999999999"/>
    <n v="5064.0959999999995"/>
    <x v="1991"/>
    <n v="0.34782608695652178"/>
  </r>
  <r>
    <n v="101992"/>
    <d v="2024-10-12T00:00:00"/>
    <x v="0"/>
    <x v="0"/>
    <s v="C5518"/>
    <x v="0"/>
    <x v="4"/>
    <n v="2"/>
    <n v="15473.04"/>
    <s v="Pune"/>
    <x v="2"/>
    <n v="30946.080000000002"/>
    <x v="1"/>
    <n v="1237.8432"/>
    <x v="1992"/>
    <n v="9283.8240000000005"/>
    <n v="18567.648000000001"/>
    <x v="1992"/>
    <n v="0.375"/>
  </r>
  <r>
    <n v="101993"/>
    <d v="2023-08-14T00:00:00"/>
    <x v="1"/>
    <x v="1"/>
    <s v="C4172"/>
    <x v="0"/>
    <x v="0"/>
    <n v="1"/>
    <n v="10346.81"/>
    <s v="Pune"/>
    <x v="2"/>
    <n v="10346.81"/>
    <x v="0"/>
    <n v="206.93619999999999"/>
    <x v="1993"/>
    <n v="6208.0859999999993"/>
    <n v="6208.0859999999993"/>
    <x v="1993"/>
    <n v="0.38775510204081637"/>
  </r>
  <r>
    <n v="101994"/>
    <d v="2023-06-05T00:00:00"/>
    <x v="2"/>
    <x v="1"/>
    <s v="C2085"/>
    <x v="1"/>
    <x v="9"/>
    <n v="1"/>
    <n v="3907.5"/>
    <s v="Bengaluru"/>
    <x v="7"/>
    <n v="3907.5"/>
    <x v="0"/>
    <n v="78.150000000000006"/>
    <x v="1994"/>
    <n v="2344.5"/>
    <n v="2344.5"/>
    <x v="1994"/>
    <n v="0.38775510204081631"/>
  </r>
  <r>
    <n v="101995"/>
    <d v="2023-02-08T00:00:00"/>
    <x v="10"/>
    <x v="1"/>
    <s v="C3713"/>
    <x v="0"/>
    <x v="13"/>
    <n v="2"/>
    <n v="18563.88"/>
    <s v="Nagpur"/>
    <x v="2"/>
    <n v="37127.760000000002"/>
    <x v="1"/>
    <n v="1485.1104"/>
    <x v="1995"/>
    <n v="11138.328"/>
    <n v="22276.655999999999"/>
    <x v="1995"/>
    <n v="0.37500000000000011"/>
  </r>
  <r>
    <n v="101996"/>
    <d v="2024-11-19T00:00:00"/>
    <x v="5"/>
    <x v="0"/>
    <s v="C7096"/>
    <x v="1"/>
    <x v="1"/>
    <n v="2"/>
    <n v="3901.91"/>
    <s v="Kochi"/>
    <x v="5"/>
    <n v="7803.82"/>
    <x v="1"/>
    <n v="312.15280000000001"/>
    <x v="1996"/>
    <n v="2341.1459999999997"/>
    <n v="4682.2919999999995"/>
    <x v="1996"/>
    <n v="0.37500000000000006"/>
  </r>
  <r>
    <n v="101997"/>
    <d v="2024-04-25T00:00:00"/>
    <x v="6"/>
    <x v="0"/>
    <s v="C6416"/>
    <x v="4"/>
    <x v="19"/>
    <n v="1"/>
    <n v="9359.24"/>
    <s v="Surat"/>
    <x v="4"/>
    <n v="9359.24"/>
    <x v="0"/>
    <n v="187.1848"/>
    <x v="1997"/>
    <n v="5615.5439999999999"/>
    <n v="5615.5439999999999"/>
    <x v="1997"/>
    <n v="0.38775510204081626"/>
  </r>
  <r>
    <n v="101998"/>
    <d v="2024-11-11T00:00:00"/>
    <x v="5"/>
    <x v="0"/>
    <s v="C5570"/>
    <x v="1"/>
    <x v="8"/>
    <n v="2"/>
    <n v="4322.08"/>
    <s v="Bhopal"/>
    <x v="1"/>
    <n v="8644.16"/>
    <x v="1"/>
    <n v="345.76639999999998"/>
    <x v="1998"/>
    <n v="2593.248"/>
    <n v="5186.4960000000001"/>
    <x v="1998"/>
    <n v="0.37499999999999994"/>
  </r>
  <r>
    <n v="101999"/>
    <d v="2024-08-31T00:00:00"/>
    <x v="1"/>
    <x v="0"/>
    <s v="C6376"/>
    <x v="3"/>
    <x v="14"/>
    <n v="1"/>
    <n v="184.76"/>
    <s v="Jaipur"/>
    <x v="6"/>
    <n v="184.76"/>
    <x v="0"/>
    <n v="3.6951999999999998"/>
    <x v="1999"/>
    <n v="110.85599999999999"/>
    <n v="110.85599999999999"/>
    <x v="1999"/>
    <n v="0.3877551020408163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ABFA200-2443-4E2A-8F1B-28EFF8573037}" name="PivotTable2" cacheId="1"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A3:E4" firstHeaderRow="0" firstDataRow="1" firstDataCol="0"/>
  <pivotFields count="8">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name="Sum of Total Cost" fld="0" baseField="0" baseItem="0"/>
    <dataField name="Sum of Net Sales" fld="1" baseField="0" baseItem="0"/>
    <dataField name="Sum of Profit" fld="2" baseField="0" baseItem="0"/>
    <dataField name="Average of Profit Margin%" fld="4" subtotal="average" baseField="0" baseItem="3" numFmtId="165"/>
    <dataField name="Count of order_id" fld="3" subtotal="count" baseField="0" baseItem="1"/>
  </dataFields>
  <formats count="1">
    <format dxfId="18">
      <pivotArea outline="0" collapsedLevelsAreSubtotals="1" fieldPosition="0">
        <references count="1">
          <reference field="4294967294" count="1" selected="0">
            <x v="3"/>
          </reference>
        </references>
      </pivotArea>
    </format>
  </formats>
  <pivotHierarchies count="28">
    <pivotHierarchy dragToData="1"/>
    <pivotHierarchy dragToData="1"/>
    <pivotHierarchy dragToData="1"/>
    <pivotHierarchy multipleItemSelectionAllowed="1" dragToData="1">
      <members count="1" level="1">
        <member name="[SalesData].[Year].&amp;[2023]"/>
      </members>
    </pivotHierarchy>
    <pivotHierarchy dragToData="1"/>
    <pivotHierarchy multipleItemSelectionAllowed="1" dragToData="1">
      <members count="1" level="1">
        <member name="[SalesData].[category].&amp;[Home]"/>
      </members>
    </pivotHierarchy>
    <pivotHierarchy dragToData="1"/>
    <pivotHierarchy dragToData="1"/>
    <pivotHierarchy dragToData="1"/>
    <pivotHierarchy dragToData="1"/>
    <pivotHierarchy multipleItemSelectionAllowed="1" dragToData="1">
      <members count="2" level="1">
        <member name="[SalesData].[state].&amp;[Gujarat]"/>
        <member name="[SalesData].[state].&amp;[Madhya Pradesh]"/>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order_id"/>
    <pivotHierarchy dragToData="1" caption="Average of Profit Margin%"/>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taaa.xlsx!SalesData">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7E2754C-5F4C-4262-9A8E-FE260FA48CBC}"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B16" firstHeaderRow="1" firstDataRow="1" firstDataCol="1"/>
  <pivotFields count="19">
    <pivotField showAll="0"/>
    <pivotField numFmtId="14" showAll="0"/>
    <pivotField axis="axisRow" numFmtId="1" showAll="0">
      <items count="13">
        <item x="3"/>
        <item x="10"/>
        <item x="4"/>
        <item x="6"/>
        <item x="8"/>
        <item x="2"/>
        <item x="7"/>
        <item x="1"/>
        <item x="9"/>
        <item x="0"/>
        <item x="5"/>
        <item x="11"/>
        <item t="default"/>
      </items>
    </pivotField>
    <pivotField numFmtId="1" showAll="0">
      <items count="3">
        <item x="1"/>
        <item x="0"/>
        <item t="default"/>
      </items>
    </pivotField>
    <pivotField showAll="0"/>
    <pivotField showAll="0">
      <items count="6">
        <item x="3"/>
        <item x="0"/>
        <item x="1"/>
        <item x="2"/>
        <item x="4"/>
        <item t="default"/>
      </items>
    </pivotField>
    <pivotField showAll="0"/>
    <pivotField showAll="0"/>
    <pivotField showAll="0"/>
    <pivotField showAll="0"/>
    <pivotField showAll="0">
      <items count="12">
        <item x="0"/>
        <item x="4"/>
        <item x="7"/>
        <item x="5"/>
        <item x="1"/>
        <item x="2"/>
        <item x="6"/>
        <item x="8"/>
        <item x="10"/>
        <item x="3"/>
        <item x="9"/>
        <item t="default"/>
      </items>
    </pivotField>
    <pivotField showAll="0"/>
    <pivotField numFmtId="9" showAll="0"/>
    <pivotField numFmtId="164" showAll="0"/>
    <pivotField dataField="1" numFmtId="1" showAll="0"/>
    <pivotField numFmtId="1" showAll="0"/>
    <pivotField numFmtId="1" showAll="0"/>
    <pivotField numFmtId="1" showAll="0"/>
    <pivotField numFmtId="9" showAll="0"/>
  </pivotFields>
  <rowFields count="1">
    <field x="2"/>
  </rowFields>
  <rowItems count="13">
    <i>
      <x/>
    </i>
    <i>
      <x v="1"/>
    </i>
    <i>
      <x v="2"/>
    </i>
    <i>
      <x v="3"/>
    </i>
    <i>
      <x v="4"/>
    </i>
    <i>
      <x v="5"/>
    </i>
    <i>
      <x v="6"/>
    </i>
    <i>
      <x v="7"/>
    </i>
    <i>
      <x v="8"/>
    </i>
    <i>
      <x v="9"/>
    </i>
    <i>
      <x v="10"/>
    </i>
    <i>
      <x v="11"/>
    </i>
    <i t="grand">
      <x/>
    </i>
  </rowItems>
  <colItems count="1">
    <i/>
  </colItems>
  <dataFields count="1">
    <dataField name="Sum of Net Sales" fld="14"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C0AADBE-24CE-4E18-811B-B796C241EF04}"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B6" firstHeaderRow="1" firstDataRow="1" firstDataCol="1"/>
  <pivotFields count="19">
    <pivotField showAll="0"/>
    <pivotField numFmtId="14" showAll="0"/>
    <pivotField numFmtId="1" showAll="0">
      <items count="13">
        <item x="3"/>
        <item x="10"/>
        <item x="4"/>
        <item x="6"/>
        <item x="8"/>
        <item x="2"/>
        <item x="7"/>
        <item x="1"/>
        <item x="9"/>
        <item x="0"/>
        <item x="5"/>
        <item x="11"/>
        <item t="default"/>
      </items>
    </pivotField>
    <pivotField axis="axisRow" numFmtId="1" showAll="0">
      <items count="3">
        <item x="1"/>
        <item x="0"/>
        <item t="default"/>
      </items>
    </pivotField>
    <pivotField showAll="0"/>
    <pivotField showAll="0">
      <items count="6">
        <item x="3"/>
        <item x="0"/>
        <item x="1"/>
        <item x="2"/>
        <item x="4"/>
        <item t="default"/>
      </items>
    </pivotField>
    <pivotField showAll="0"/>
    <pivotField showAll="0"/>
    <pivotField showAll="0"/>
    <pivotField showAll="0"/>
    <pivotField showAll="0">
      <items count="12">
        <item x="0"/>
        <item x="4"/>
        <item x="7"/>
        <item x="5"/>
        <item x="1"/>
        <item x="2"/>
        <item x="6"/>
        <item x="8"/>
        <item x="10"/>
        <item x="3"/>
        <item x="9"/>
        <item t="default"/>
      </items>
    </pivotField>
    <pivotField showAll="0"/>
    <pivotField numFmtId="9" showAll="0"/>
    <pivotField numFmtId="164" showAll="0"/>
    <pivotField dataField="1" numFmtId="1" showAll="0"/>
    <pivotField numFmtId="1" showAll="0"/>
    <pivotField numFmtId="1" showAll="0"/>
    <pivotField numFmtId="1" showAll="0"/>
    <pivotField numFmtId="9" showAll="0"/>
  </pivotFields>
  <rowFields count="1">
    <field x="3"/>
  </rowFields>
  <rowItems count="3">
    <i>
      <x/>
    </i>
    <i>
      <x v="1"/>
    </i>
    <i t="grand">
      <x/>
    </i>
  </rowItems>
  <colItems count="1">
    <i/>
  </colItems>
  <dataFields count="1">
    <dataField name="Sum of Net Sales" fld="14" baseField="0" baseItem="0"/>
  </dataFields>
  <chartFormats count="5">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3"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3" count="1" selected="0">
            <x v="0"/>
          </reference>
        </references>
      </pivotArea>
    </chartFormat>
    <chartFormat chart="2" format="4">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1A3722E-FD30-413B-894C-9A84F3FAFDEC}"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9" firstHeaderRow="1" firstDataRow="1" firstDataCol="1"/>
  <pivotFields count="19">
    <pivotField showAll="0"/>
    <pivotField numFmtId="14" showAll="0"/>
    <pivotField numFmtId="1" showAll="0">
      <items count="13">
        <item x="3"/>
        <item x="10"/>
        <item x="4"/>
        <item x="6"/>
        <item x="8"/>
        <item x="2"/>
        <item x="7"/>
        <item x="1"/>
        <item x="9"/>
        <item x="0"/>
        <item x="5"/>
        <item x="11"/>
        <item t="default"/>
      </items>
    </pivotField>
    <pivotField numFmtId="1" showAll="0">
      <items count="3">
        <item x="1"/>
        <item x="0"/>
        <item t="default"/>
      </items>
    </pivotField>
    <pivotField showAll="0"/>
    <pivotField axis="axisRow" showAll="0">
      <items count="6">
        <item x="3"/>
        <item x="0"/>
        <item x="1"/>
        <item x="2"/>
        <item x="4"/>
        <item t="default"/>
      </items>
    </pivotField>
    <pivotField showAll="0"/>
    <pivotField showAll="0"/>
    <pivotField showAll="0"/>
    <pivotField showAll="0"/>
    <pivotField showAll="0">
      <items count="12">
        <item x="0"/>
        <item x="4"/>
        <item x="7"/>
        <item x="5"/>
        <item x="1"/>
        <item x="2"/>
        <item x="6"/>
        <item x="8"/>
        <item x="10"/>
        <item x="3"/>
        <item x="9"/>
        <item t="default"/>
      </items>
    </pivotField>
    <pivotField showAll="0"/>
    <pivotField numFmtId="9" showAll="0"/>
    <pivotField numFmtId="164" showAll="0"/>
    <pivotField dataField="1" numFmtId="1" showAll="0"/>
    <pivotField numFmtId="1" showAll="0"/>
    <pivotField numFmtId="1" showAll="0"/>
    <pivotField numFmtId="1" showAll="0"/>
    <pivotField numFmtId="9" showAll="0"/>
  </pivotFields>
  <rowFields count="1">
    <field x="5"/>
  </rowFields>
  <rowItems count="6">
    <i>
      <x/>
    </i>
    <i>
      <x v="1"/>
    </i>
    <i>
      <x v="2"/>
    </i>
    <i>
      <x v="3"/>
    </i>
    <i>
      <x v="4"/>
    </i>
    <i t="grand">
      <x/>
    </i>
  </rowItems>
  <colItems count="1">
    <i/>
  </colItems>
  <dataFields count="1">
    <dataField name="Sum of Net Sales" fld="14" baseField="0" baseItem="0"/>
  </dataField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CADBDC5-B3D5-4997-B245-0A88A075C405}"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29" firstHeaderRow="1" firstDataRow="1" firstDataCol="1"/>
  <pivotFields count="19">
    <pivotField showAll="0"/>
    <pivotField numFmtId="14" showAll="0"/>
    <pivotField numFmtId="1" showAll="0">
      <items count="13">
        <item x="3"/>
        <item x="10"/>
        <item x="4"/>
        <item x="6"/>
        <item x="8"/>
        <item x="2"/>
        <item x="7"/>
        <item x="1"/>
        <item x="9"/>
        <item x="0"/>
        <item x="5"/>
        <item x="11"/>
        <item t="default"/>
      </items>
    </pivotField>
    <pivotField numFmtId="1" showAll="0">
      <items count="3">
        <item x="1"/>
        <item x="0"/>
        <item t="default"/>
      </items>
    </pivotField>
    <pivotField showAll="0"/>
    <pivotField showAll="0">
      <items count="6">
        <item x="3"/>
        <item x="0"/>
        <item x="1"/>
        <item x="2"/>
        <item x="4"/>
        <item t="default"/>
      </items>
    </pivotField>
    <pivotField axis="axisRow" showAll="0" sortType="descending">
      <items count="26">
        <item x="17"/>
        <item x="1"/>
        <item x="12"/>
        <item x="21"/>
        <item x="19"/>
        <item x="11"/>
        <item x="7"/>
        <item x="8"/>
        <item x="14"/>
        <item x="5"/>
        <item x="4"/>
        <item x="2"/>
        <item x="10"/>
        <item x="6"/>
        <item x="16"/>
        <item x="24"/>
        <item x="3"/>
        <item x="18"/>
        <item x="15"/>
        <item x="13"/>
        <item x="23"/>
        <item x="22"/>
        <item x="0"/>
        <item x="9"/>
        <item x="2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12">
        <item x="0"/>
        <item x="4"/>
        <item x="7"/>
        <item x="5"/>
        <item x="1"/>
        <item x="2"/>
        <item x="6"/>
        <item x="8"/>
        <item x="10"/>
        <item x="3"/>
        <item x="9"/>
        <item t="default"/>
      </items>
    </pivotField>
    <pivotField showAll="0"/>
    <pivotField numFmtId="9" showAll="0"/>
    <pivotField numFmtId="164" showAll="0"/>
    <pivotField dataField="1" numFmtId="1" showAll="0"/>
    <pivotField numFmtId="1" showAll="0"/>
    <pivotField numFmtId="1" showAll="0"/>
    <pivotField numFmtId="1" showAll="0"/>
    <pivotField numFmtId="9" showAll="0"/>
  </pivotFields>
  <rowFields count="1">
    <field x="6"/>
  </rowFields>
  <rowItems count="26">
    <i>
      <x v="10"/>
    </i>
    <i>
      <x v="19"/>
    </i>
    <i>
      <x v="18"/>
    </i>
    <i>
      <x/>
    </i>
    <i>
      <x v="22"/>
    </i>
    <i>
      <x v="11"/>
    </i>
    <i>
      <x v="21"/>
    </i>
    <i>
      <x v="14"/>
    </i>
    <i>
      <x v="16"/>
    </i>
    <i>
      <x v="17"/>
    </i>
    <i>
      <x v="3"/>
    </i>
    <i>
      <x v="2"/>
    </i>
    <i>
      <x v="24"/>
    </i>
    <i>
      <x v="4"/>
    </i>
    <i>
      <x v="6"/>
    </i>
    <i>
      <x v="7"/>
    </i>
    <i>
      <x v="1"/>
    </i>
    <i>
      <x v="20"/>
    </i>
    <i>
      <x v="9"/>
    </i>
    <i>
      <x v="23"/>
    </i>
    <i>
      <x v="5"/>
    </i>
    <i>
      <x v="12"/>
    </i>
    <i>
      <x v="13"/>
    </i>
    <i>
      <x v="15"/>
    </i>
    <i>
      <x v="8"/>
    </i>
    <i t="grand">
      <x/>
    </i>
  </rowItems>
  <colItems count="1">
    <i/>
  </colItems>
  <dataFields count="1">
    <dataField name="Sum of Net Sales" fld="14" baseField="0" baseItem="0" numFmtId="1"/>
  </dataFields>
  <formats count="1">
    <format dxfId="17">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FC54756-D9F6-482E-8235-016597B51645}"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15" firstHeaderRow="1" firstDataRow="1" firstDataCol="1"/>
  <pivotFields count="19">
    <pivotField showAll="0"/>
    <pivotField numFmtId="14" showAll="0"/>
    <pivotField numFmtId="1" showAll="0">
      <items count="13">
        <item x="3"/>
        <item x="10"/>
        <item x="4"/>
        <item x="6"/>
        <item x="8"/>
        <item x="2"/>
        <item x="7"/>
        <item x="1"/>
        <item x="9"/>
        <item x="0"/>
        <item x="5"/>
        <item x="11"/>
        <item t="default"/>
      </items>
    </pivotField>
    <pivotField numFmtId="1" showAll="0">
      <items count="3">
        <item x="1"/>
        <item x="0"/>
        <item t="default"/>
      </items>
    </pivotField>
    <pivotField showAll="0"/>
    <pivotField showAll="0">
      <items count="6">
        <item x="3"/>
        <item x="0"/>
        <item x="1"/>
        <item x="2"/>
        <item x="4"/>
        <item t="default"/>
      </items>
    </pivotField>
    <pivotField showAll="0"/>
    <pivotField showAll="0"/>
    <pivotField showAll="0"/>
    <pivotField showAll="0"/>
    <pivotField axis="axisRow" showAll="0" sortType="descending">
      <items count="12">
        <item x="0"/>
        <item x="4"/>
        <item x="7"/>
        <item x="5"/>
        <item x="1"/>
        <item x="2"/>
        <item x="6"/>
        <item x="8"/>
        <item x="10"/>
        <item x="3"/>
        <item x="9"/>
        <item t="default"/>
      </items>
      <autoSortScope>
        <pivotArea dataOnly="0" outline="0" fieldPosition="0">
          <references count="1">
            <reference field="4294967294" count="1" selected="0">
              <x v="0"/>
            </reference>
          </references>
        </pivotArea>
      </autoSortScope>
    </pivotField>
    <pivotField showAll="0"/>
    <pivotField numFmtId="9" showAll="0"/>
    <pivotField numFmtId="164" showAll="0"/>
    <pivotField dataField="1" numFmtId="1" showAll="0"/>
    <pivotField numFmtId="1" showAll="0"/>
    <pivotField numFmtId="1" showAll="0"/>
    <pivotField numFmtId="1" showAll="0"/>
    <pivotField numFmtId="9" showAll="0"/>
  </pivotFields>
  <rowFields count="1">
    <field x="10"/>
  </rowFields>
  <rowItems count="12">
    <i>
      <x v="5"/>
    </i>
    <i>
      <x v="4"/>
    </i>
    <i>
      <x v="1"/>
    </i>
    <i>
      <x v="10"/>
    </i>
    <i>
      <x v="7"/>
    </i>
    <i>
      <x v="6"/>
    </i>
    <i>
      <x/>
    </i>
    <i>
      <x v="9"/>
    </i>
    <i>
      <x v="3"/>
    </i>
    <i>
      <x v="8"/>
    </i>
    <i>
      <x v="2"/>
    </i>
    <i t="grand">
      <x/>
    </i>
  </rowItems>
  <colItems count="1">
    <i/>
  </colItems>
  <dataFields count="1">
    <dataField name="Sum of Net Sales" fld="14" baseField="0" baseItem="0"/>
  </dataFields>
  <formats count="1">
    <format dxfId="16">
      <pivotArea collapsedLevelsAreSubtotals="1" fieldPosition="0">
        <references count="1">
          <reference field="10" count="0"/>
        </references>
      </pivotArea>
    </format>
  </formats>
  <chartFormats count="3">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0" count="1" selected="0">
            <x v="5"/>
          </reference>
        </references>
      </pivotArea>
    </chartFormat>
    <chartFormat chart="2" format="4">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D1EA98A-3DA9-46A6-BFD8-F50C59C6C9CE}"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C16" firstHeaderRow="0" firstDataRow="1" firstDataCol="1"/>
  <pivotFields count="19">
    <pivotField showAll="0"/>
    <pivotField numFmtId="14" showAll="0"/>
    <pivotField axis="axisRow" numFmtId="1" showAll="0">
      <items count="13">
        <item x="3"/>
        <item x="10"/>
        <item x="4"/>
        <item x="6"/>
        <item x="8"/>
        <item x="2"/>
        <item x="7"/>
        <item x="1"/>
        <item x="9"/>
        <item x="0"/>
        <item x="5"/>
        <item x="11"/>
        <item t="default"/>
      </items>
    </pivotField>
    <pivotField numFmtId="1" showAll="0">
      <items count="3">
        <item x="1"/>
        <item x="0"/>
        <item t="default"/>
      </items>
    </pivotField>
    <pivotField showAll="0"/>
    <pivotField showAll="0">
      <items count="6">
        <item x="3"/>
        <item x="0"/>
        <item x="1"/>
        <item x="2"/>
        <item x="4"/>
        <item t="default"/>
      </items>
    </pivotField>
    <pivotField showAll="0"/>
    <pivotField showAll="0"/>
    <pivotField showAll="0"/>
    <pivotField showAll="0"/>
    <pivotField showAll="0">
      <items count="12">
        <item x="0"/>
        <item x="4"/>
        <item x="7"/>
        <item x="5"/>
        <item x="1"/>
        <item x="2"/>
        <item x="6"/>
        <item x="8"/>
        <item x="10"/>
        <item x="3"/>
        <item x="9"/>
        <item t="default"/>
      </items>
    </pivotField>
    <pivotField showAll="0"/>
    <pivotField numFmtId="9" showAll="0"/>
    <pivotField numFmtId="164" showAll="0"/>
    <pivotField dataField="1" numFmtId="1" showAll="0">
      <items count="2001">
        <item x="858"/>
        <item x="645"/>
        <item x="625"/>
        <item x="975"/>
        <item x="1113"/>
        <item x="200"/>
        <item x="1999"/>
        <item x="9"/>
        <item x="1310"/>
        <item x="790"/>
        <item x="47"/>
        <item x="623"/>
        <item x="1316"/>
        <item x="199"/>
        <item x="1873"/>
        <item x="263"/>
        <item x="1845"/>
        <item x="857"/>
        <item x="1774"/>
        <item x="239"/>
        <item x="802"/>
        <item x="97"/>
        <item x="411"/>
        <item x="1309"/>
        <item x="147"/>
        <item x="1051"/>
        <item x="1442"/>
        <item x="659"/>
        <item x="1336"/>
        <item x="843"/>
        <item x="474"/>
        <item x="1892"/>
        <item x="486"/>
        <item x="403"/>
        <item x="1788"/>
        <item x="542"/>
        <item x="779"/>
        <item x="1875"/>
        <item x="1481"/>
        <item x="106"/>
        <item x="1754"/>
        <item x="765"/>
        <item x="1112"/>
        <item x="602"/>
        <item x="1986"/>
        <item x="472"/>
        <item x="1174"/>
        <item x="851"/>
        <item x="1659"/>
        <item x="1314"/>
        <item x="85"/>
        <item x="1699"/>
        <item x="675"/>
        <item x="1259"/>
        <item x="1360"/>
        <item x="282"/>
        <item x="1445"/>
        <item x="1831"/>
        <item x="837"/>
        <item x="872"/>
        <item x="1695"/>
        <item x="416"/>
        <item x="725"/>
        <item x="882"/>
        <item x="1188"/>
        <item x="380"/>
        <item x="317"/>
        <item x="871"/>
        <item x="1768"/>
        <item x="1552"/>
        <item x="1654"/>
        <item x="1908"/>
        <item x="844"/>
        <item x="322"/>
        <item x="1756"/>
        <item x="87"/>
        <item x="1705"/>
        <item x="267"/>
        <item x="987"/>
        <item x="1632"/>
        <item x="110"/>
        <item x="458"/>
        <item x="1806"/>
        <item x="234"/>
        <item x="1103"/>
        <item x="14"/>
        <item x="150"/>
        <item x="1444"/>
        <item x="732"/>
        <item x="550"/>
        <item x="1641"/>
        <item x="174"/>
        <item x="1812"/>
        <item x="1971"/>
        <item x="344"/>
        <item x="1950"/>
        <item x="137"/>
        <item x="382"/>
        <item x="1586"/>
        <item x="738"/>
        <item x="1117"/>
        <item x="983"/>
        <item x="1974"/>
        <item x="667"/>
        <item x="447"/>
        <item x="1922"/>
        <item x="283"/>
        <item x="1984"/>
        <item x="1629"/>
        <item x="565"/>
        <item x="1590"/>
        <item x="1093"/>
        <item x="705"/>
        <item x="1258"/>
        <item x="1739"/>
        <item x="1090"/>
        <item x="1816"/>
        <item x="508"/>
        <item x="587"/>
        <item x="1483"/>
        <item x="1713"/>
        <item x="1504"/>
        <item x="1345"/>
        <item x="155"/>
        <item x="1284"/>
        <item x="1622"/>
        <item x="123"/>
        <item x="1042"/>
        <item x="93"/>
        <item x="1158"/>
        <item x="681"/>
        <item x="656"/>
        <item x="1759"/>
        <item x="407"/>
        <item x="1118"/>
        <item x="192"/>
        <item x="566"/>
        <item x="1116"/>
        <item x="1003"/>
        <item x="1929"/>
        <item x="1443"/>
        <item x="68"/>
        <item x="1553"/>
        <item x="685"/>
        <item x="335"/>
        <item x="1092"/>
        <item x="536"/>
        <item x="1808"/>
        <item x="1290"/>
        <item x="1238"/>
        <item x="1175"/>
        <item x="1448"/>
        <item x="1260"/>
        <item x="161"/>
        <item x="915"/>
        <item x="1024"/>
        <item x="604"/>
        <item x="1959"/>
        <item x="1053"/>
        <item x="1424"/>
        <item x="1698"/>
        <item x="866"/>
        <item x="530"/>
        <item x="167"/>
        <item x="95"/>
        <item x="1"/>
        <item x="1262"/>
        <item x="215"/>
        <item x="1416"/>
        <item x="873"/>
        <item x="1801"/>
        <item x="606"/>
        <item x="791"/>
        <item x="365"/>
        <item x="1213"/>
        <item x="1474"/>
        <item x="1521"/>
        <item x="172"/>
        <item x="1967"/>
        <item x="956"/>
        <item x="287"/>
        <item x="1551"/>
        <item x="731"/>
        <item x="1062"/>
        <item x="1089"/>
        <item x="339"/>
        <item x="195"/>
        <item x="1485"/>
        <item x="1758"/>
        <item x="43"/>
        <item x="1925"/>
        <item x="935"/>
        <item x="1917"/>
        <item x="1439"/>
        <item x="307"/>
        <item x="713"/>
        <item x="34"/>
        <item x="1885"/>
        <item x="1593"/>
        <item x="41"/>
        <item x="332"/>
        <item x="437"/>
        <item x="1591"/>
        <item x="1427"/>
        <item x="1297"/>
        <item x="1826"/>
        <item x="237"/>
        <item x="1576"/>
        <item x="1518"/>
        <item x="1594"/>
        <item x="1583"/>
        <item x="1789"/>
        <item x="1083"/>
        <item x="869"/>
        <item x="1248"/>
        <item x="1204"/>
        <item x="630"/>
        <item x="1155"/>
        <item x="1800"/>
        <item x="364"/>
        <item x="79"/>
        <item x="1491"/>
        <item x="149"/>
        <item x="766"/>
        <item x="1225"/>
        <item x="714"/>
        <item x="1059"/>
        <item x="1487"/>
        <item x="241"/>
        <item x="852"/>
        <item x="1454"/>
        <item x="1137"/>
        <item x="591"/>
        <item x="1893"/>
        <item x="15"/>
        <item x="1353"/>
        <item x="1968"/>
        <item x="1972"/>
        <item x="1658"/>
        <item x="1617"/>
        <item x="383"/>
        <item x="188"/>
        <item x="860"/>
        <item x="1661"/>
        <item x="951"/>
        <item x="158"/>
        <item x="1085"/>
        <item x="832"/>
        <item x="1743"/>
        <item x="1946"/>
        <item x="22"/>
        <item x="124"/>
        <item x="1203"/>
        <item x="288"/>
        <item x="1970"/>
        <item x="500"/>
        <item x="1719"/>
        <item x="1017"/>
        <item x="1388"/>
        <item x="1080"/>
        <item x="1245"/>
        <item x="528"/>
        <item x="1479"/>
        <item x="286"/>
        <item x="847"/>
        <item x="1884"/>
        <item x="338"/>
        <item x="1646"/>
        <item x="944"/>
        <item x="1894"/>
        <item x="820"/>
        <item x="481"/>
        <item x="973"/>
        <item x="352"/>
        <item x="1374"/>
        <item x="1803"/>
        <item x="655"/>
        <item x="814"/>
        <item x="1579"/>
        <item x="448"/>
        <item x="1528"/>
        <item x="7"/>
        <item x="1320"/>
        <item x="1634"/>
        <item x="942"/>
        <item x="1674"/>
        <item x="650"/>
        <item x="1333"/>
        <item x="71"/>
        <item x="1190"/>
        <item x="1239"/>
        <item x="693"/>
        <item x="359"/>
        <item x="142"/>
        <item x="177"/>
        <item x="1763"/>
        <item x="1571"/>
        <item x="601"/>
        <item x="121"/>
        <item x="647"/>
        <item x="1358"/>
        <item x="1028"/>
        <item x="1298"/>
        <item x="1128"/>
        <item x="561"/>
        <item x="1476"/>
        <item x="562"/>
        <item x="896"/>
        <item x="1418"/>
        <item x="130"/>
        <item x="962"/>
        <item x="1697"/>
        <item x="1596"/>
        <item x="1746"/>
        <item x="1645"/>
        <item x="176"/>
        <item x="727"/>
        <item x="1904"/>
        <item x="1370"/>
        <item x="1139"/>
        <item x="112"/>
        <item x="749"/>
        <item x="42"/>
        <item x="1952"/>
        <item x="1896"/>
        <item x="717"/>
        <item x="507"/>
        <item x="276"/>
        <item x="1964"/>
        <item x="1199"/>
        <item x="1897"/>
        <item x="947"/>
        <item x="1508"/>
        <item x="1136"/>
        <item x="1982"/>
        <item x="1627"/>
        <item x="842"/>
        <item x="989"/>
        <item x="1581"/>
        <item x="303"/>
        <item x="78"/>
        <item x="1221"/>
        <item x="1094"/>
        <item x="1524"/>
        <item x="1123"/>
        <item x="1730"/>
        <item x="1711"/>
        <item x="272"/>
        <item x="661"/>
        <item x="1249"/>
        <item x="1792"/>
        <item x="1458"/>
        <item x="796"/>
        <item x="470"/>
        <item x="439"/>
        <item x="1006"/>
        <item x="1414"/>
        <item x="1778"/>
        <item x="1354"/>
        <item x="1029"/>
        <item x="540"/>
        <item x="422"/>
        <item x="57"/>
        <item x="1827"/>
        <item x="66"/>
        <item x="323"/>
        <item x="348"/>
        <item x="1095"/>
        <item x="1084"/>
        <item x="1285"/>
        <item x="1890"/>
        <item x="436"/>
        <item x="25"/>
        <item x="1807"/>
        <item x="699"/>
        <item x="1949"/>
        <item x="710"/>
        <item x="1811"/>
        <item x="1851"/>
        <item x="1866"/>
        <item x="180"/>
        <item x="678"/>
        <item x="709"/>
        <item x="1341"/>
        <item x="1840"/>
        <item x="1126"/>
        <item x="1109"/>
        <item x="978"/>
        <item x="702"/>
        <item x="1858"/>
        <item x="968"/>
        <item x="1146"/>
        <item x="1078"/>
        <item x="752"/>
        <item x="775"/>
        <item x="1324"/>
        <item x="1489"/>
        <item x="1541"/>
        <item x="185"/>
        <item x="86"/>
        <item x="1452"/>
        <item x="1406"/>
        <item x="1794"/>
        <item x="233"/>
        <item x="1013"/>
        <item x="1668"/>
        <item x="115"/>
        <item x="618"/>
        <item x="1649"/>
        <item x="1775"/>
        <item x="1102"/>
        <item x="1286"/>
        <item x="1815"/>
        <item x="652"/>
        <item x="324"/>
        <item x="1868"/>
        <item x="1703"/>
        <item x="280"/>
        <item x="496"/>
        <item x="475"/>
        <item x="1121"/>
        <item x="396"/>
        <item x="1275"/>
        <item x="378"/>
        <item x="1923"/>
        <item x="1611"/>
        <item x="299"/>
        <item x="970"/>
        <item x="1403"/>
        <item x="764"/>
        <item x="629"/>
        <item x="258"/>
        <item x="1456"/>
        <item x="1574"/>
        <item x="881"/>
        <item x="1021"/>
        <item x="1276"/>
        <item x="984"/>
        <item x="603"/>
        <item x="784"/>
        <item x="1304"/>
        <item x="1766"/>
        <item x="482"/>
        <item x="410"/>
        <item x="1989"/>
        <item x="608"/>
        <item x="810"/>
        <item x="1777"/>
        <item x="1149"/>
        <item x="103"/>
        <item x="1838"/>
        <item x="1183"/>
        <item x="1135"/>
        <item x="1544"/>
        <item x="274"/>
        <item x="513"/>
        <item x="1201"/>
        <item x="856"/>
        <item x="1760"/>
        <item x="1156"/>
        <item x="698"/>
        <item x="146"/>
        <item x="577"/>
        <item x="1236"/>
        <item x="1681"/>
        <item x="628"/>
        <item x="787"/>
        <item x="1924"/>
        <item x="218"/>
        <item x="1081"/>
        <item x="1772"/>
        <item x="1355"/>
        <item x="1874"/>
        <item x="1550"/>
        <item x="812"/>
        <item x="546"/>
        <item x="184"/>
        <item x="907"/>
        <item x="1495"/>
        <item x="545"/>
        <item x="509"/>
        <item x="1796"/>
        <item x="1603"/>
        <item x="893"/>
        <item x="36"/>
        <item x="1352"/>
        <item x="879"/>
        <item x="1684"/>
        <item x="1114"/>
        <item x="1670"/>
        <item x="340"/>
        <item x="48"/>
        <item x="762"/>
        <item x="1944"/>
        <item x="256"/>
        <item x="141"/>
        <item x="919"/>
        <item x="1329"/>
        <item x="1612"/>
        <item x="1910"/>
        <item x="1033"/>
        <item x="1978"/>
        <item x="1376"/>
        <item x="414"/>
        <item x="1011"/>
        <item x="228"/>
        <item x="140"/>
        <item x="1337"/>
        <item x="244"/>
        <item x="1864"/>
        <item x="980"/>
        <item x="874"/>
        <item x="21"/>
        <item x="1069"/>
        <item x="248"/>
        <item x="721"/>
        <item x="1180"/>
        <item x="1438"/>
        <item x="596"/>
        <item x="1412"/>
        <item x="230"/>
        <item x="1960"/>
        <item x="1981"/>
        <item x="1165"/>
        <item x="94"/>
        <item x="423"/>
        <item x="351"/>
        <item x="1145"/>
        <item x="46"/>
        <item x="1153"/>
        <item x="505"/>
        <item x="584"/>
        <item x="59"/>
        <item x="1988"/>
        <item x="1530"/>
        <item x="480"/>
        <item x="1682"/>
        <item x="1348"/>
        <item x="718"/>
        <item x="1567"/>
        <item x="773"/>
        <item x="1191"/>
        <item x="1677"/>
        <item x="548"/>
        <item x="1667"/>
        <item x="1330"/>
        <item x="1273"/>
        <item x="595"/>
        <item x="1957"/>
        <item x="298"/>
        <item x="1193"/>
        <item x="1287"/>
        <item x="639"/>
        <item x="745"/>
        <item x="626"/>
        <item x="673"/>
        <item x="1724"/>
        <item x="1302"/>
        <item x="945"/>
        <item x="84"/>
        <item x="278"/>
        <item x="1511"/>
        <item x="600"/>
        <item x="720"/>
        <item x="677"/>
        <item x="1512"/>
        <item x="1975"/>
        <item x="1733"/>
        <item x="302"/>
        <item x="1429"/>
        <item x="569"/>
        <item x="440"/>
        <item x="785"/>
        <item x="1152"/>
        <item x="1688"/>
        <item x="993"/>
        <item x="3"/>
        <item x="539"/>
        <item x="210"/>
        <item x="129"/>
        <item x="1157"/>
        <item x="928"/>
        <item x="786"/>
        <item x="1280"/>
        <item x="572"/>
        <item x="1717"/>
        <item x="529"/>
        <item x="917"/>
        <item x="1313"/>
        <item x="460"/>
        <item x="321"/>
        <item x="1742"/>
        <item x="1631"/>
        <item x="1220"/>
        <item x="11"/>
        <item x="38"/>
        <item x="1979"/>
        <item x="649"/>
        <item x="400"/>
        <item x="1842"/>
        <item x="1526"/>
        <item x="1533"/>
        <item x="1584"/>
        <item x="394"/>
        <item x="1014"/>
        <item x="1464"/>
        <item x="417"/>
        <item x="635"/>
        <item x="1994"/>
        <item x="1704"/>
        <item x="585"/>
        <item x="1499"/>
        <item x="1762"/>
        <item x="1655"/>
        <item x="583"/>
        <item x="153"/>
        <item x="1920"/>
        <item x="1741"/>
        <item x="1643"/>
        <item x="1722"/>
        <item x="803"/>
        <item x="674"/>
        <item x="1150"/>
        <item x="116"/>
        <item x="12"/>
        <item x="1615"/>
        <item x="39"/>
        <item x="1706"/>
        <item x="1599"/>
        <item x="1962"/>
        <item x="1514"/>
        <item x="1038"/>
        <item x="910"/>
        <item x="1478"/>
        <item x="1506"/>
        <item x="1230"/>
        <item x="1472"/>
        <item x="285"/>
        <item x="1546"/>
        <item x="1299"/>
        <item x="54"/>
        <item x="829"/>
        <item x="1563"/>
        <item x="662"/>
        <item x="549"/>
        <item x="465"/>
        <item x="1431"/>
        <item x="1977"/>
        <item x="1342"/>
        <item x="726"/>
        <item x="1825"/>
        <item x="32"/>
        <item x="1301"/>
        <item x="1422"/>
        <item x="1100"/>
        <item x="941"/>
        <item x="1111"/>
        <item x="1580"/>
        <item x="839"/>
        <item x="1008"/>
        <item x="1267"/>
        <item x="224"/>
        <item x="1856"/>
        <item x="830"/>
        <item x="191"/>
        <item x="231"/>
        <item x="1987"/>
        <item x="1212"/>
        <item x="1608"/>
        <item x="1272"/>
        <item x="826"/>
        <item x="434"/>
        <item x="1192"/>
        <item x="985"/>
        <item x="504"/>
        <item x="1752"/>
        <item x="51"/>
        <item x="526"/>
        <item x="1176"/>
        <item x="1045"/>
        <item x="1833"/>
        <item x="346"/>
        <item x="1935"/>
        <item x="236"/>
        <item x="903"/>
        <item x="313"/>
        <item x="974"/>
        <item x="387"/>
        <item x="181"/>
        <item x="701"/>
        <item x="40"/>
        <item x="617"/>
        <item x="455"/>
        <item x="1002"/>
        <item x="1755"/>
        <item x="1101"/>
        <item x="1844"/>
        <item x="905"/>
        <item x="1589"/>
        <item x="579"/>
        <item x="217"/>
        <item x="96"/>
        <item x="1694"/>
        <item x="1490"/>
        <item x="610"/>
        <item x="1410"/>
        <item x="1323"/>
        <item x="1060"/>
        <item x="1870"/>
        <item x="296"/>
        <item x="171"/>
        <item x="1377"/>
        <item x="81"/>
        <item x="491"/>
        <item x="1226"/>
        <item x="1372"/>
        <item x="1744"/>
        <item x="63"/>
        <item x="1209"/>
        <item x="1070"/>
        <item x="898"/>
        <item x="1240"/>
        <item x="327"/>
        <item x="1847"/>
        <item x="1871"/>
        <item x="197"/>
        <item x="1568"/>
        <item x="564"/>
        <item x="16"/>
        <item x="981"/>
        <item x="1040"/>
        <item x="875"/>
        <item x="836"/>
        <item x="264"/>
        <item x="1396"/>
        <item x="1068"/>
        <item x="573"/>
        <item x="1041"/>
        <item x="1786"/>
        <item x="1753"/>
        <item x="801"/>
        <item x="1435"/>
        <item x="543"/>
        <item x="109"/>
        <item x="275"/>
        <item x="967"/>
        <item x="1428"/>
        <item x="1664"/>
        <item x="833"/>
        <item x="1751"/>
        <item x="1824"/>
        <item x="1351"/>
        <item x="1500"/>
        <item x="1141"/>
        <item x="456"/>
        <item x="506"/>
        <item x="1254"/>
        <item x="1587"/>
        <item x="1810"/>
        <item x="336"/>
        <item x="1229"/>
        <item x="1693"/>
        <item x="996"/>
        <item x="733"/>
        <item x="570"/>
        <item x="35"/>
        <item x="89"/>
        <item x="1493"/>
        <item x="1027"/>
        <item x="1067"/>
        <item x="249"/>
        <item x="361"/>
        <item x="946"/>
        <item x="1012"/>
        <item x="547"/>
        <item x="1373"/>
        <item x="1318"/>
        <item x="1578"/>
        <item x="1509"/>
        <item x="624"/>
        <item x="342"/>
        <item x="1846"/>
        <item x="715"/>
        <item x="105"/>
        <item x="643"/>
        <item x="758"/>
        <item x="1195"/>
        <item x="143"/>
        <item x="1790"/>
        <item x="599"/>
        <item x="204"/>
        <item x="1343"/>
        <item x="1206"/>
        <item x="289"/>
        <item x="384"/>
        <item x="492"/>
        <item x="1867"/>
        <item x="1876"/>
        <item x="938"/>
        <item x="1432"/>
        <item x="1872"/>
        <item x="1087"/>
        <item x="341"/>
        <item x="895"/>
        <item x="1572"/>
        <item x="1691"/>
        <item x="1537"/>
        <item x="964"/>
        <item x="1727"/>
        <item x="1390"/>
        <item x="1451"/>
        <item x="152"/>
        <item x="1243"/>
        <item x="1515"/>
        <item x="1076"/>
        <item x="658"/>
        <item x="931"/>
        <item x="67"/>
        <item x="312"/>
        <item x="794"/>
        <item x="166"/>
        <item x="1242"/>
        <item x="91"/>
        <item x="1562"/>
        <item x="476"/>
        <item x="495"/>
        <item x="922"/>
        <item x="1413"/>
        <item x="58"/>
        <item x="252"/>
        <item x="1322"/>
        <item x="809"/>
        <item x="1675"/>
        <item x="1151"/>
        <item x="122"/>
        <item x="1497"/>
        <item x="1588"/>
        <item x="1852"/>
        <item x="1680"/>
        <item x="1339"/>
        <item x="533"/>
        <item x="428"/>
        <item x="1916"/>
        <item x="1061"/>
        <item x="1734"/>
        <item x="1862"/>
        <item x="1665"/>
        <item x="1769"/>
        <item x="804"/>
        <item x="206"/>
        <item x="571"/>
        <item x="262"/>
        <item x="930"/>
        <item x="1669"/>
        <item x="723"/>
        <item x="1516"/>
        <item x="953"/>
        <item x="404"/>
        <item x="1980"/>
        <item x="502"/>
        <item x="1830"/>
        <item x="1015"/>
        <item x="319"/>
        <item x="557"/>
        <item x="957"/>
        <item x="1729"/>
        <item x="1283"/>
        <item x="795"/>
        <item x="333"/>
        <item x="1647"/>
        <item x="330"/>
        <item x="920"/>
        <item x="1837"/>
        <item x="1939"/>
        <item x="1683"/>
        <item x="1200"/>
        <item x="1560"/>
        <item x="1502"/>
        <item x="1327"/>
        <item x="976"/>
        <item x="1969"/>
        <item x="232"/>
        <item x="740"/>
        <item x="936"/>
        <item x="855"/>
        <item x="154"/>
        <item x="1050"/>
        <item x="37"/>
        <item x="92"/>
        <item x="1469"/>
        <item x="1166"/>
        <item x="1907"/>
        <item x="1895"/>
        <item x="1548"/>
        <item x="1749"/>
        <item x="101"/>
        <item x="813"/>
        <item x="386"/>
        <item x="728"/>
        <item x="225"/>
        <item x="1527"/>
        <item x="1945"/>
        <item x="1983"/>
        <item x="1104"/>
        <item x="808"/>
        <item x="503"/>
        <item x="1671"/>
        <item x="1052"/>
        <item x="1025"/>
        <item x="345"/>
        <item x="816"/>
        <item x="151"/>
        <item x="226"/>
        <item x="1162"/>
        <item x="1535"/>
        <item x="334"/>
        <item x="70"/>
        <item x="1616"/>
        <item x="552"/>
        <item x="1032"/>
        <item x="1223"/>
        <item x="1184"/>
        <item x="1143"/>
        <item x="1531"/>
        <item x="1375"/>
        <item x="926"/>
        <item x="1607"/>
        <item x="393"/>
        <item x="1433"/>
        <item x="60"/>
        <item x="1001"/>
        <item x="665"/>
        <item x="1797"/>
        <item x="792"/>
        <item x="1996"/>
        <item x="1408"/>
        <item x="1300"/>
        <item x="80"/>
        <item x="818"/>
        <item x="1130"/>
        <item x="355"/>
        <item x="271"/>
        <item x="467"/>
        <item x="1934"/>
        <item x="1701"/>
        <item x="1517"/>
        <item x="294"/>
        <item x="592"/>
        <item x="1539"/>
        <item x="854"/>
        <item x="971"/>
        <item x="485"/>
        <item x="462"/>
        <item x="815"/>
        <item x="519"/>
        <item x="1991"/>
        <item x="859"/>
        <item x="1936"/>
        <item x="730"/>
        <item x="825"/>
        <item x="1308"/>
        <item x="588"/>
        <item x="822"/>
        <item x="1554"/>
        <item x="1919"/>
        <item x="1441"/>
        <item x="1031"/>
        <item x="1404"/>
        <item x="576"/>
        <item x="1720"/>
        <item x="1604"/>
        <item x="49"/>
        <item x="751"/>
        <item x="297"/>
        <item x="1054"/>
        <item x="279"/>
        <item x="594"/>
        <item x="949"/>
        <item x="1770"/>
        <item x="1411"/>
        <item x="243"/>
        <item x="1913"/>
        <item x="1019"/>
        <item x="182"/>
        <item x="1088"/>
        <item x="1494"/>
        <item x="683"/>
        <item x="1998"/>
        <item x="1023"/>
        <item x="1016"/>
        <item x="848"/>
        <item x="648"/>
        <item x="1513"/>
        <item x="1510"/>
        <item x="1802"/>
        <item x="696"/>
        <item x="954"/>
        <item x="1470"/>
        <item x="270"/>
        <item x="170"/>
        <item x="1154"/>
        <item x="783"/>
        <item x="1881"/>
        <item x="326"/>
        <item x="878"/>
        <item x="266"/>
        <item x="707"/>
        <item x="819"/>
        <item x="247"/>
        <item x="568"/>
        <item x="1905"/>
        <item x="789"/>
        <item x="527"/>
        <item x="1735"/>
        <item x="515"/>
        <item x="1951"/>
        <item x="578"/>
        <item x="1640"/>
        <item x="1869"/>
        <item x="891"/>
        <item x="1805"/>
        <item x="1241"/>
        <item x="1097"/>
        <item x="555"/>
        <item x="1224"/>
        <item x="1747"/>
        <item x="1228"/>
        <item x="1561"/>
        <item x="1366"/>
        <item x="329"/>
        <item x="1938"/>
        <item x="1189"/>
        <item x="374"/>
        <item x="118"/>
        <item x="497"/>
        <item x="1383"/>
        <item x="651"/>
        <item x="120"/>
        <item x="325"/>
        <item x="1131"/>
        <item x="1725"/>
        <item x="399"/>
        <item x="1997"/>
        <item x="537"/>
        <item x="1129"/>
        <item x="55"/>
        <item x="1644"/>
        <item x="255"/>
        <item x="219"/>
        <item x="446"/>
        <item x="494"/>
        <item x="1350"/>
        <item x="1256"/>
        <item x="331"/>
        <item x="759"/>
        <item x="1748"/>
        <item x="560"/>
        <item x="291"/>
        <item x="999"/>
        <item x="514"/>
        <item x="581"/>
        <item x="1879"/>
        <item x="754"/>
        <item x="1386"/>
        <item x="209"/>
        <item x="1947"/>
        <item x="797"/>
        <item x="1624"/>
        <item x="1889"/>
        <item x="1901"/>
        <item x="1401"/>
        <item x="0"/>
        <item x="1449"/>
        <item x="212"/>
        <item x="2"/>
        <item x="1036"/>
        <item x="1205"/>
        <item x="1648"/>
        <item x="164"/>
        <item x="1732"/>
        <item x="1592"/>
        <item x="615"/>
        <item x="1133"/>
        <item x="1446"/>
        <item x="290"/>
        <item x="358"/>
        <item x="611"/>
        <item x="1650"/>
        <item x="489"/>
        <item x="1043"/>
        <item x="889"/>
        <item x="1621"/>
        <item x="473"/>
        <item x="1005"/>
        <item x="865"/>
        <item x="1368"/>
        <item x="958"/>
        <item x="214"/>
        <item x="1609"/>
        <item x="939"/>
        <item x="315"/>
        <item x="619"/>
        <item x="1559"/>
        <item x="864"/>
        <item x="1728"/>
        <item x="1356"/>
        <item x="1993"/>
        <item x="640"/>
        <item x="1415"/>
        <item x="196"/>
        <item x="1841"/>
        <item x="1963"/>
        <item x="1605"/>
        <item x="88"/>
        <item x="1569"/>
        <item x="362"/>
        <item x="679"/>
        <item x="265"/>
        <item x="1930"/>
        <item x="1522"/>
        <item x="1106"/>
        <item x="468"/>
        <item x="1618"/>
        <item x="1679"/>
        <item x="1787"/>
        <item x="1685"/>
        <item x="838"/>
        <item x="1211"/>
        <item x="111"/>
        <item x="1147"/>
        <item x="1362"/>
        <item x="1909"/>
        <item x="1177"/>
        <item x="1832"/>
        <item x="918"/>
        <item x="1125"/>
        <item x="117"/>
        <item x="1426"/>
        <item x="965"/>
        <item x="1264"/>
        <item x="293"/>
        <item x="1865"/>
        <item x="453"/>
        <item x="30"/>
        <item x="689"/>
        <item x="586"/>
        <item x="1202"/>
        <item x="1610"/>
        <item x="704"/>
        <item x="165"/>
        <item x="205"/>
        <item x="1976"/>
        <item x="1850"/>
        <item x="163"/>
        <item x="925"/>
        <item x="551"/>
        <item x="834"/>
        <item x="828"/>
        <item x="913"/>
        <item x="798"/>
        <item x="1294"/>
        <item x="29"/>
        <item x="612"/>
        <item x="1822"/>
        <item x="574"/>
        <item x="1771"/>
        <item x="24"/>
        <item x="711"/>
        <item x="229"/>
        <item x="817"/>
        <item x="26"/>
        <item x="1127"/>
        <item x="642"/>
        <item x="1381"/>
        <item x="1250"/>
        <item x="991"/>
        <item x="363"/>
        <item x="1237"/>
        <item x="868"/>
        <item x="1244"/>
        <item x="1626"/>
        <item x="388"/>
        <item x="885"/>
        <item x="259"/>
        <item x="1973"/>
        <item x="1210"/>
        <item x="1389"/>
        <item x="292"/>
        <item x="238"/>
        <item x="1405"/>
        <item x="1776"/>
        <item x="1455"/>
        <item x="1619"/>
        <item x="1065"/>
        <item x="1344"/>
        <item x="1216"/>
        <item x="471"/>
        <item x="61"/>
        <item x="1215"/>
        <item x="198"/>
        <item x="463"/>
        <item x="1848"/>
        <item x="413"/>
        <item x="1955"/>
        <item x="1543"/>
        <item x="1437"/>
        <item x="245"/>
        <item x="52"/>
        <item x="1600"/>
        <item x="1208"/>
        <item x="1018"/>
        <item x="77"/>
        <item x="1666"/>
        <item x="1712"/>
        <item x="950"/>
        <item x="1234"/>
        <item x="223"/>
        <item x="221"/>
        <item x="1990"/>
        <item x="76"/>
        <item x="367"/>
        <item x="1779"/>
        <item x="375"/>
        <item x="273"/>
        <item x="395"/>
        <item x="760"/>
        <item x="687"/>
        <item x="62"/>
        <item x="724"/>
        <item x="524"/>
        <item x="1966"/>
        <item x="1468"/>
        <item x="512"/>
        <item x="660"/>
        <item x="1198"/>
        <item x="1349"/>
        <item x="431"/>
        <item x="1233"/>
        <item x="493"/>
        <item x="1263"/>
        <item x="306"/>
        <item x="99"/>
        <item x="1194"/>
        <item x="1420"/>
        <item x="1268"/>
        <item x="1207"/>
        <item x="1836"/>
        <item x="1369"/>
        <item x="994"/>
        <item x="1105"/>
        <item x="1488"/>
        <item x="757"/>
        <item x="27"/>
        <item x="1942"/>
        <item x="193"/>
        <item x="916"/>
        <item x="441"/>
        <item x="776"/>
        <item x="132"/>
        <item x="1782"/>
        <item x="1525"/>
        <item x="580"/>
        <item x="744"/>
        <item x="663"/>
        <item x="235"/>
        <item x="1628"/>
        <item x="632"/>
        <item x="1044"/>
        <item x="1902"/>
        <item x="1821"/>
        <item x="309"/>
        <item x="295"/>
        <item x="1793"/>
        <item x="1292"/>
        <item x="845"/>
        <item x="688"/>
        <item x="700"/>
        <item x="909"/>
        <item x="10"/>
        <item x="1312"/>
        <item x="1804"/>
        <item x="157"/>
        <item x="1077"/>
        <item x="1169"/>
        <item x="753"/>
        <item x="178"/>
        <item x="1692"/>
        <item x="1185"/>
        <item x="1305"/>
        <item x="544"/>
        <item x="1505"/>
        <item x="1538"/>
        <item x="1055"/>
        <item x="933"/>
        <item x="1799"/>
        <item x="183"/>
        <item x="1597"/>
        <item x="590"/>
        <item x="890"/>
        <item x="737"/>
        <item x="17"/>
        <item x="986"/>
        <item x="1167"/>
        <item x="1926"/>
        <item x="1074"/>
        <item x="1486"/>
        <item x="1140"/>
        <item x="107"/>
        <item x="102"/>
        <item x="912"/>
        <item x="220"/>
        <item x="160"/>
        <item x="631"/>
        <item x="1049"/>
        <item x="281"/>
        <item x="1359"/>
        <item x="1708"/>
        <item x="253"/>
        <item x="1046"/>
        <item x="768"/>
        <item x="616"/>
        <item x="924"/>
        <item x="1082"/>
        <item x="1421"/>
        <item x="356"/>
        <item x="1317"/>
        <item x="523"/>
        <item x="1417"/>
        <item x="1181"/>
        <item x="1887"/>
        <item x="179"/>
        <item x="1331"/>
        <item x="1886"/>
        <item x="1419"/>
        <item x="1291"/>
        <item x="222"/>
        <item x="1653"/>
        <item x="1246"/>
        <item x="1637"/>
        <item x="1602"/>
        <item x="1380"/>
        <item x="1007"/>
        <item x="1387"/>
        <item x="1573"/>
        <item x="83"/>
        <item x="697"/>
        <item x="311"/>
        <item x="1662"/>
        <item x="777"/>
        <item x="145"/>
        <item x="1338"/>
        <item x="430"/>
        <item x="1099"/>
        <item x="1718"/>
        <item x="1714"/>
        <item x="1058"/>
        <item x="320"/>
        <item x="444"/>
        <item x="746"/>
        <item x="1809"/>
        <item x="1523"/>
        <item x="1542"/>
        <item x="849"/>
        <item x="1635"/>
        <item x="44"/>
        <item x="250"/>
        <item x="1673"/>
        <item x="1402"/>
        <item x="1520"/>
        <item x="1288"/>
        <item x="459"/>
        <item x="884"/>
        <item x="1861"/>
        <item x="1855"/>
        <item x="1367"/>
        <item x="419"/>
        <item x="805"/>
        <item x="483"/>
        <item x="108"/>
        <item x="1564"/>
        <item x="1651"/>
        <item x="1227"/>
        <item x="1639"/>
        <item x="427"/>
        <item x="558"/>
        <item x="1450"/>
        <item x="712"/>
        <item x="310"/>
        <item x="831"/>
        <item x="510"/>
        <item x="1265"/>
        <item x="1035"/>
        <item x="1409"/>
        <item x="268"/>
        <item x="963"/>
        <item x="488"/>
        <item x="835"/>
        <item x="614"/>
        <item x="1222"/>
        <item x="1475"/>
        <item x="479"/>
        <item x="144"/>
        <item x="1912"/>
        <item x="1251"/>
        <item x="940"/>
        <item x="756"/>
        <item x="1332"/>
        <item x="990"/>
        <item x="1000"/>
        <item x="1492"/>
        <item x="216"/>
        <item x="598"/>
        <item x="657"/>
        <item x="516"/>
        <item x="620"/>
        <item x="518"/>
        <item x="1903"/>
        <item x="469"/>
        <item x="908"/>
        <item x="1398"/>
        <item x="1823"/>
        <item x="1854"/>
        <item x="755"/>
        <item x="911"/>
        <item x="438"/>
        <item x="886"/>
        <item x="1540"/>
        <item x="729"/>
        <item x="1943"/>
        <item x="1764"/>
        <item x="921"/>
        <item x="1891"/>
        <item x="741"/>
        <item x="774"/>
        <item x="1269"/>
        <item x="1745"/>
        <item x="690"/>
        <item x="113"/>
        <item x="664"/>
        <item x="242"/>
        <item x="1460"/>
        <item x="669"/>
        <item x="1214"/>
        <item x="943"/>
        <item x="1813"/>
        <item x="706"/>
        <item x="880"/>
        <item x="1915"/>
        <item x="490"/>
        <item x="960"/>
        <item x="553"/>
        <item x="251"/>
        <item x="1365"/>
        <item x="100"/>
        <item x="534"/>
        <item x="1334"/>
        <item x="622"/>
        <item x="1638"/>
        <item x="743"/>
        <item x="1289"/>
        <item x="1108"/>
        <item x="1656"/>
        <item x="162"/>
        <item x="1536"/>
        <item x="1467"/>
        <item x="982"/>
        <item x="1066"/>
        <item x="1750"/>
        <item x="638"/>
        <item x="429"/>
        <item x="708"/>
        <item x="1187"/>
        <item x="613"/>
        <item x="1652"/>
        <item x="1961"/>
        <item x="1702"/>
        <item x="1253"/>
        <item x="929"/>
        <item x="1585"/>
        <item x="464"/>
        <item x="366"/>
        <item x="1630"/>
        <item x="19"/>
        <item x="1566"/>
        <item x="131"/>
        <item x="69"/>
        <item x="575"/>
        <item x="563"/>
        <item x="498"/>
        <item x="1168"/>
        <item x="666"/>
        <item x="937"/>
        <item x="927"/>
        <item x="1496"/>
        <item x="1958"/>
        <item x="136"/>
        <item x="260"/>
        <item x="433"/>
        <item x="1170"/>
        <item x="897"/>
        <item x="1098"/>
        <item x="254"/>
        <item x="1425"/>
        <item x="457"/>
        <item x="1397"/>
        <item x="1906"/>
        <item x="1148"/>
        <item x="1124"/>
        <item x="671"/>
        <item x="742"/>
        <item x="1992"/>
        <item x="684"/>
        <item x="961"/>
        <item x="589"/>
        <item x="1440"/>
        <item x="125"/>
        <item x="1326"/>
        <item x="1828"/>
        <item x="139"/>
        <item x="646"/>
        <item x="425"/>
        <item x="680"/>
        <item x="8"/>
        <item x="992"/>
        <item x="371"/>
        <item x="1096"/>
        <item x="1545"/>
        <item x="719"/>
        <item x="772"/>
        <item x="593"/>
        <item x="1231"/>
        <item x="676"/>
        <item x="1740"/>
        <item x="1482"/>
        <item x="64"/>
        <item x="1138"/>
        <item x="887"/>
        <item x="520"/>
        <item x="1565"/>
        <item x="1434"/>
        <item x="1501"/>
        <item x="1392"/>
        <item x="1715"/>
        <item x="1582"/>
        <item x="360"/>
        <item x="1773"/>
        <item x="1696"/>
        <item x="806"/>
        <item x="1340"/>
        <item x="207"/>
        <item x="368"/>
        <item x="1878"/>
        <item x="189"/>
        <item x="1911"/>
        <item x="1798"/>
        <item x="201"/>
        <item x="370"/>
        <item x="126"/>
        <item x="1004"/>
        <item x="567"/>
        <item x="862"/>
        <item x="1595"/>
        <item x="159"/>
        <item x="763"/>
        <item x="877"/>
        <item x="1274"/>
        <item x="1721"/>
        <item x="582"/>
        <item x="343"/>
        <item x="1532"/>
        <item x="1709"/>
        <item x="1463"/>
        <item x="1899"/>
        <item x="1613"/>
        <item x="1363"/>
        <item x="1995"/>
        <item x="1086"/>
        <item x="1726"/>
        <item x="1030"/>
        <item x="900"/>
        <item x="1347"/>
        <item x="1179"/>
        <item x="1361"/>
        <item x="477"/>
        <item x="1407"/>
        <item x="1863"/>
        <item x="269"/>
        <item x="1010"/>
        <item x="1378"/>
        <item x="841"/>
        <item x="478"/>
        <item x="1247"/>
        <item x="1171"/>
        <item x="1382"/>
        <item x="466"/>
        <item x="525"/>
        <item x="487"/>
        <item x="1182"/>
        <item x="807"/>
        <item x="369"/>
        <item x="373"/>
        <item x="959"/>
        <item x="1556"/>
        <item x="461"/>
        <item x="1795"/>
        <item x="1235"/>
        <item x="1676"/>
        <item x="1252"/>
        <item x="454"/>
        <item x="1466"/>
        <item x="1132"/>
        <item x="1091"/>
        <item x="1119"/>
        <item x="316"/>
        <item x="1459"/>
        <item x="392"/>
        <item x="998"/>
        <item x="443"/>
        <item x="1063"/>
        <item x="914"/>
        <item x="653"/>
        <item x="1781"/>
        <item x="499"/>
        <item x="175"/>
        <item x="1311"/>
        <item x="187"/>
        <item x="782"/>
        <item x="1707"/>
        <item x="31"/>
        <item x="119"/>
        <item x="554"/>
        <item x="793"/>
        <item x="637"/>
        <item x="337"/>
        <item x="1057"/>
        <item x="824"/>
        <item x="240"/>
        <item x="1860"/>
        <item x="90"/>
        <item x="398"/>
        <item x="609"/>
        <item x="442"/>
        <item x="621"/>
        <item x="257"/>
        <item x="1282"/>
        <item x="1270"/>
        <item x="350"/>
        <item x="1558"/>
        <item x="1736"/>
        <item x="82"/>
        <item x="846"/>
        <item x="173"/>
        <item x="56"/>
        <item x="902"/>
        <item x="1931"/>
        <item x="372"/>
        <item x="1122"/>
        <item x="72"/>
        <item x="1335"/>
        <item x="1261"/>
        <item x="1160"/>
        <item x="318"/>
        <item x="45"/>
        <item x="1606"/>
        <item x="1660"/>
        <item x="1672"/>
        <item x="1037"/>
        <item x="128"/>
        <item x="1134"/>
        <item x="156"/>
        <item x="781"/>
        <item x="1956"/>
        <item x="1026"/>
        <item x="906"/>
        <item x="1686"/>
        <item x="1633"/>
        <item x="168"/>
        <item x="1625"/>
        <item x="1447"/>
        <item x="1064"/>
        <item x="1395"/>
        <item x="923"/>
        <item x="511"/>
        <item x="1784"/>
        <item x="692"/>
        <item x="424"/>
        <item x="1954"/>
        <item x="1700"/>
        <item x="670"/>
        <item x="20"/>
        <item x="1178"/>
        <item x="811"/>
        <item x="186"/>
        <item x="450"/>
        <item x="409"/>
        <item x="328"/>
        <item x="934"/>
        <item x="405"/>
        <item x="1325"/>
        <item x="799"/>
        <item x="1071"/>
        <item x="894"/>
        <item x="1319"/>
        <item x="1296"/>
        <item x="800"/>
        <item x="1928"/>
        <item x="1883"/>
        <item x="769"/>
        <item x="788"/>
        <item x="1461"/>
        <item x="531"/>
        <item x="1384"/>
        <item x="13"/>
        <item x="716"/>
        <item x="246"/>
        <item x="208"/>
        <item x="870"/>
        <item x="148"/>
        <item x="1110"/>
        <item x="1219"/>
        <item x="1690"/>
        <item x="381"/>
        <item x="1932"/>
        <item x="305"/>
        <item x="722"/>
        <item x="780"/>
        <item x="750"/>
        <item x="1307"/>
        <item x="1783"/>
        <item x="1379"/>
        <item x="1937"/>
        <item x="379"/>
        <item x="1710"/>
        <item x="308"/>
        <item x="426"/>
        <item x="301"/>
        <item x="668"/>
        <item x="1303"/>
        <item x="1678"/>
        <item x="1266"/>
        <item x="1839"/>
        <item x="892"/>
        <item x="1473"/>
        <item x="357"/>
        <item x="1186"/>
        <item x="452"/>
        <item x="202"/>
        <item x="1009"/>
        <item x="899"/>
        <item x="1814"/>
        <item x="739"/>
        <item x="1022"/>
        <item x="1295"/>
        <item x="861"/>
        <item x="734"/>
        <item x="1457"/>
        <item x="349"/>
        <item x="190"/>
        <item x="883"/>
        <item x="1598"/>
        <item x="977"/>
        <item x="888"/>
        <item x="672"/>
        <item x="1529"/>
        <item x="1107"/>
        <item x="735"/>
        <item x="1277"/>
        <item x="1882"/>
        <item x="1687"/>
        <item x="1859"/>
        <item x="853"/>
        <item x="821"/>
        <item x="1519"/>
        <item x="1197"/>
        <item x="1346"/>
        <item x="633"/>
        <item x="627"/>
        <item x="314"/>
        <item x="1731"/>
        <item x="1843"/>
        <item x="778"/>
        <item x="1471"/>
        <item x="1547"/>
        <item x="1723"/>
        <item x="391"/>
        <item x="390"/>
        <item x="1888"/>
        <item x="1965"/>
        <item x="1400"/>
        <item x="1767"/>
        <item x="1399"/>
        <item x="127"/>
        <item x="445"/>
        <item x="1293"/>
        <item x="1820"/>
        <item x="1880"/>
        <item x="686"/>
        <item x="211"/>
        <item x="412"/>
        <item x="876"/>
        <item x="1056"/>
        <item x="1921"/>
        <item x="771"/>
        <item x="50"/>
        <item x="1328"/>
        <item x="969"/>
        <item x="995"/>
        <item x="634"/>
        <item x="1737"/>
        <item x="406"/>
        <item x="867"/>
        <item x="972"/>
        <item x="213"/>
        <item x="420"/>
        <item x="1757"/>
        <item x="1477"/>
        <item x="1623"/>
        <item x="966"/>
        <item x="1278"/>
        <item x="1570"/>
        <item x="607"/>
        <item x="1423"/>
        <item x="1039"/>
        <item x="104"/>
        <item x="1281"/>
        <item x="955"/>
        <item x="449"/>
        <item x="1465"/>
        <item x="1898"/>
        <item x="1575"/>
        <item x="284"/>
        <item x="1072"/>
        <item x="1817"/>
        <item x="901"/>
        <item x="1073"/>
        <item x="1507"/>
        <item x="33"/>
        <item x="654"/>
        <item x="1738"/>
        <item x="522"/>
        <item x="904"/>
        <item x="1020"/>
        <item x="1163"/>
        <item x="300"/>
        <item x="636"/>
        <item x="1484"/>
        <item x="1255"/>
        <item x="138"/>
        <item x="1933"/>
        <item x="1385"/>
        <item x="418"/>
        <item x="556"/>
        <item x="194"/>
        <item x="747"/>
        <item x="1306"/>
        <item x="23"/>
        <item x="559"/>
        <item x="541"/>
        <item x="691"/>
        <item x="1857"/>
        <item x="74"/>
        <item x="484"/>
        <item x="605"/>
        <item x="1900"/>
        <item x="1161"/>
        <item x="1953"/>
        <item x="1791"/>
        <item x="1849"/>
        <item x="203"/>
        <item x="1780"/>
        <item x="133"/>
        <item x="1480"/>
        <item x="1918"/>
        <item x="1075"/>
        <item x="948"/>
        <item x="1393"/>
        <item x="597"/>
        <item x="53"/>
        <item x="1196"/>
        <item x="682"/>
        <item x="1430"/>
        <item x="65"/>
        <item x="532"/>
        <item x="827"/>
        <item x="761"/>
        <item x="1453"/>
        <item x="1601"/>
        <item x="408"/>
        <item x="1834"/>
        <item x="517"/>
        <item x="538"/>
        <item x="823"/>
        <item x="1364"/>
        <item x="695"/>
        <item x="1642"/>
        <item x="1557"/>
        <item x="1144"/>
        <item x="979"/>
        <item x="377"/>
        <item x="1394"/>
        <item x="1835"/>
        <item x="767"/>
        <item x="501"/>
        <item x="952"/>
        <item x="1555"/>
        <item x="1120"/>
        <item x="1048"/>
        <item x="1173"/>
        <item x="1819"/>
        <item x="1689"/>
        <item x="1115"/>
        <item x="748"/>
        <item x="1159"/>
        <item x="1914"/>
        <item x="1941"/>
        <item x="1620"/>
        <item x="1534"/>
        <item x="1079"/>
        <item x="134"/>
        <item x="863"/>
        <item x="641"/>
        <item x="1257"/>
        <item x="402"/>
        <item x="401"/>
        <item x="451"/>
        <item x="988"/>
        <item x="397"/>
        <item x="1357"/>
        <item x="1462"/>
        <item x="1636"/>
        <item x="73"/>
        <item x="1785"/>
        <item x="4"/>
        <item x="521"/>
        <item x="1218"/>
        <item x="261"/>
        <item x="385"/>
        <item x="353"/>
        <item x="114"/>
        <item x="1391"/>
        <item x="644"/>
        <item x="1436"/>
        <item x="1315"/>
        <item x="1172"/>
        <item x="736"/>
        <item x="1663"/>
        <item x="435"/>
        <item x="770"/>
        <item x="703"/>
        <item x="1498"/>
        <item x="421"/>
        <item x="535"/>
        <item x="5"/>
        <item x="1271"/>
        <item x="277"/>
        <item x="1853"/>
        <item x="1948"/>
        <item x="432"/>
        <item x="169"/>
        <item x="932"/>
        <item x="389"/>
        <item x="1549"/>
        <item x="6"/>
        <item x="850"/>
        <item x="1761"/>
        <item x="415"/>
        <item x="1614"/>
        <item x="1371"/>
        <item x="227"/>
        <item x="997"/>
        <item x="18"/>
        <item x="304"/>
        <item x="1321"/>
        <item x="354"/>
        <item x="135"/>
        <item x="347"/>
        <item x="1716"/>
        <item x="376"/>
        <item x="1829"/>
        <item x="1877"/>
        <item x="1940"/>
        <item x="1232"/>
        <item x="1047"/>
        <item x="1164"/>
        <item x="98"/>
        <item x="1142"/>
        <item x="840"/>
        <item x="28"/>
        <item x="1927"/>
        <item x="694"/>
        <item x="1657"/>
        <item x="1503"/>
        <item x="1217"/>
        <item x="1034"/>
        <item x="1765"/>
        <item x="75"/>
        <item x="1985"/>
        <item x="1577"/>
        <item x="1279"/>
        <item x="1818"/>
        <item t="default"/>
      </items>
    </pivotField>
    <pivotField numFmtId="1" showAll="0"/>
    <pivotField numFmtId="1" showAll="0"/>
    <pivotField dataField="1" numFmtId="1" showAll="0">
      <items count="2001">
        <item x="858"/>
        <item x="645"/>
        <item x="625"/>
        <item x="975"/>
        <item x="1113"/>
        <item x="200"/>
        <item x="1999"/>
        <item x="9"/>
        <item x="1310"/>
        <item x="790"/>
        <item x="47"/>
        <item x="623"/>
        <item x="1316"/>
        <item x="263"/>
        <item x="199"/>
        <item x="1873"/>
        <item x="1845"/>
        <item x="857"/>
        <item x="1774"/>
        <item x="239"/>
        <item x="802"/>
        <item x="147"/>
        <item x="97"/>
        <item x="411"/>
        <item x="1309"/>
        <item x="1051"/>
        <item x="1442"/>
        <item x="659"/>
        <item x="1336"/>
        <item x="843"/>
        <item x="474"/>
        <item x="1892"/>
        <item x="486"/>
        <item x="403"/>
        <item x="1788"/>
        <item x="542"/>
        <item x="779"/>
        <item x="1875"/>
        <item x="1481"/>
        <item x="106"/>
        <item x="1754"/>
        <item x="765"/>
        <item x="1112"/>
        <item x="602"/>
        <item x="1986"/>
        <item x="472"/>
        <item x="1174"/>
        <item x="1659"/>
        <item x="851"/>
        <item x="1259"/>
        <item x="1314"/>
        <item x="85"/>
        <item x="1699"/>
        <item x="675"/>
        <item x="1360"/>
        <item x="282"/>
        <item x="1831"/>
        <item x="1445"/>
        <item x="837"/>
        <item x="872"/>
        <item x="1695"/>
        <item x="416"/>
        <item x="725"/>
        <item x="882"/>
        <item x="1188"/>
        <item x="380"/>
        <item x="317"/>
        <item x="871"/>
        <item x="1768"/>
        <item x="1552"/>
        <item x="1756"/>
        <item x="1654"/>
        <item x="1908"/>
        <item x="844"/>
        <item x="322"/>
        <item x="87"/>
        <item x="1705"/>
        <item x="267"/>
        <item x="14"/>
        <item x="987"/>
        <item x="1632"/>
        <item x="110"/>
        <item x="458"/>
        <item x="1806"/>
        <item x="234"/>
        <item x="150"/>
        <item x="1103"/>
        <item x="1444"/>
        <item x="732"/>
        <item x="550"/>
        <item x="1641"/>
        <item x="1971"/>
        <item x="174"/>
        <item x="1812"/>
        <item x="344"/>
        <item x="1950"/>
        <item x="137"/>
        <item x="382"/>
        <item x="1586"/>
        <item x="738"/>
        <item x="1117"/>
        <item x="983"/>
        <item x="1974"/>
        <item x="1629"/>
        <item x="667"/>
        <item x="447"/>
        <item x="1922"/>
        <item x="1590"/>
        <item x="283"/>
        <item x="1984"/>
        <item x="1739"/>
        <item x="1090"/>
        <item x="565"/>
        <item x="508"/>
        <item x="1093"/>
        <item x="1483"/>
        <item x="705"/>
        <item x="1258"/>
        <item x="1816"/>
        <item x="587"/>
        <item x="1713"/>
        <item x="1504"/>
        <item x="1345"/>
        <item x="155"/>
        <item x="1284"/>
        <item x="1622"/>
        <item x="123"/>
        <item x="1042"/>
        <item x="1118"/>
        <item x="93"/>
        <item x="1158"/>
        <item x="681"/>
        <item x="656"/>
        <item x="1759"/>
        <item x="407"/>
        <item x="192"/>
        <item x="566"/>
        <item x="1116"/>
        <item x="685"/>
        <item x="1003"/>
        <item x="1929"/>
        <item x="1443"/>
        <item x="68"/>
        <item x="1553"/>
        <item x="915"/>
        <item x="335"/>
        <item x="1092"/>
        <item x="536"/>
        <item x="1175"/>
        <item x="1424"/>
        <item x="1448"/>
        <item x="1808"/>
        <item x="1290"/>
        <item x="1238"/>
        <item x="1053"/>
        <item x="1698"/>
        <item x="1260"/>
        <item x="161"/>
        <item x="1024"/>
        <item x="604"/>
        <item x="1959"/>
        <item x="866"/>
        <item x="530"/>
        <item x="167"/>
        <item x="1089"/>
        <item x="95"/>
        <item x="1"/>
        <item x="1262"/>
        <item x="215"/>
        <item x="1416"/>
        <item x="1474"/>
        <item x="1521"/>
        <item x="873"/>
        <item x="1967"/>
        <item x="1801"/>
        <item x="606"/>
        <item x="791"/>
        <item x="365"/>
        <item x="1213"/>
        <item x="172"/>
        <item x="956"/>
        <item x="287"/>
        <item x="1551"/>
        <item x="731"/>
        <item x="1062"/>
        <item x="339"/>
        <item x="195"/>
        <item x="1491"/>
        <item x="1485"/>
        <item x="1758"/>
        <item x="43"/>
        <item x="1925"/>
        <item x="935"/>
        <item x="1917"/>
        <item x="1439"/>
        <item x="307"/>
        <item x="1591"/>
        <item x="1297"/>
        <item x="713"/>
        <item x="34"/>
        <item x="1885"/>
        <item x="1593"/>
        <item x="41"/>
        <item x="332"/>
        <item x="437"/>
        <item x="869"/>
        <item x="1427"/>
        <item x="1826"/>
        <item x="860"/>
        <item x="951"/>
        <item x="237"/>
        <item x="1576"/>
        <item x="1518"/>
        <item x="1893"/>
        <item x="1594"/>
        <item x="1583"/>
        <item x="1789"/>
        <item x="1083"/>
        <item x="1248"/>
        <item x="1204"/>
        <item x="630"/>
        <item x="1155"/>
        <item x="1800"/>
        <item x="364"/>
        <item x="79"/>
        <item x="1661"/>
        <item x="500"/>
        <item x="149"/>
        <item x="766"/>
        <item x="1225"/>
        <item x="714"/>
        <item x="1245"/>
        <item x="1059"/>
        <item x="1487"/>
        <item x="241"/>
        <item x="852"/>
        <item x="1454"/>
        <item x="1137"/>
        <item x="288"/>
        <item x="591"/>
        <item x="1894"/>
        <item x="15"/>
        <item x="1353"/>
        <item x="1968"/>
        <item x="1972"/>
        <item x="1658"/>
        <item x="1617"/>
        <item x="383"/>
        <item x="188"/>
        <item x="124"/>
        <item x="158"/>
        <item x="352"/>
        <item x="1085"/>
        <item x="832"/>
        <item x="1743"/>
        <item x="1017"/>
        <item x="1946"/>
        <item x="22"/>
        <item x="1884"/>
        <item x="1203"/>
        <item x="1970"/>
        <item x="1719"/>
        <item x="1374"/>
        <item x="1388"/>
        <item x="142"/>
        <item x="1080"/>
        <item x="528"/>
        <item x="448"/>
        <item x="1479"/>
        <item x="121"/>
        <item x="286"/>
        <item x="1528"/>
        <item x="847"/>
        <item x="338"/>
        <item x="1646"/>
        <item x="1634"/>
        <item x="944"/>
        <item x="1645"/>
        <item x="820"/>
        <item x="481"/>
        <item x="973"/>
        <item x="1803"/>
        <item x="655"/>
        <item x="814"/>
        <item x="1579"/>
        <item x="7"/>
        <item x="1320"/>
        <item x="942"/>
        <item x="1674"/>
        <item x="276"/>
        <item x="650"/>
        <item x="1333"/>
        <item x="71"/>
        <item x="1190"/>
        <item x="1239"/>
        <item x="693"/>
        <item x="359"/>
        <item x="177"/>
        <item x="130"/>
        <item x="1763"/>
        <item x="1571"/>
        <item x="601"/>
        <item x="647"/>
        <item x="1358"/>
        <item x="1028"/>
        <item x="1298"/>
        <item x="1128"/>
        <item x="561"/>
        <item x="1476"/>
        <item x="562"/>
        <item x="1123"/>
        <item x="896"/>
        <item x="1418"/>
        <item x="962"/>
        <item x="1697"/>
        <item x="796"/>
        <item x="1596"/>
        <item x="989"/>
        <item x="1746"/>
        <item x="1221"/>
        <item x="176"/>
        <item x="727"/>
        <item x="1904"/>
        <item x="1370"/>
        <item x="1139"/>
        <item x="112"/>
        <item x="749"/>
        <item x="42"/>
        <item x="1730"/>
        <item x="1952"/>
        <item x="1896"/>
        <item x="1982"/>
        <item x="717"/>
        <item x="507"/>
        <item x="1964"/>
        <item x="1199"/>
        <item x="1897"/>
        <item x="947"/>
        <item x="1508"/>
        <item x="1136"/>
        <item x="1627"/>
        <item x="842"/>
        <item x="1581"/>
        <item x="303"/>
        <item x="78"/>
        <item x="1094"/>
        <item x="1524"/>
        <item x="1778"/>
        <item x="1354"/>
        <item x="1711"/>
        <item x="272"/>
        <item x="661"/>
        <item x="1249"/>
        <item x="1792"/>
        <item x="57"/>
        <item x="1458"/>
        <item x="470"/>
        <item x="439"/>
        <item x="1006"/>
        <item x="1414"/>
        <item x="1890"/>
        <item x="1029"/>
        <item x="540"/>
        <item x="233"/>
        <item x="422"/>
        <item x="1827"/>
        <item x="66"/>
        <item x="323"/>
        <item x="348"/>
        <item x="1095"/>
        <item x="1811"/>
        <item x="1084"/>
        <item x="1285"/>
        <item x="436"/>
        <item x="25"/>
        <item x="1807"/>
        <item x="1126"/>
        <item x="1109"/>
        <item x="699"/>
        <item x="1949"/>
        <item x="1858"/>
        <item x="710"/>
        <item x="1078"/>
        <item x="1851"/>
        <item x="1866"/>
        <item x="180"/>
        <item x="678"/>
        <item x="709"/>
        <item x="652"/>
        <item x="1341"/>
        <item x="1840"/>
        <item x="1304"/>
        <item x="978"/>
        <item x="702"/>
        <item x="968"/>
        <item x="1668"/>
        <item x="1146"/>
        <item x="752"/>
        <item x="775"/>
        <item x="1324"/>
        <item x="1489"/>
        <item x="1541"/>
        <item x="185"/>
        <item x="86"/>
        <item x="1452"/>
        <item x="1406"/>
        <item x="603"/>
        <item x="1794"/>
        <item x="496"/>
        <item x="1013"/>
        <item x="115"/>
        <item x="618"/>
        <item x="1649"/>
        <item x="1775"/>
        <item x="218"/>
        <item x="1102"/>
        <item x="258"/>
        <item x="1286"/>
        <item x="1815"/>
        <item x="1149"/>
        <item x="324"/>
        <item x="1868"/>
        <item x="1703"/>
        <item x="280"/>
        <item x="475"/>
        <item x="509"/>
        <item x="1121"/>
        <item x="396"/>
        <item x="1275"/>
        <item x="698"/>
        <item x="378"/>
        <item x="1923"/>
        <item x="1611"/>
        <item x="410"/>
        <item x="299"/>
        <item x="970"/>
        <item x="1403"/>
        <item x="764"/>
        <item x="629"/>
        <item x="1456"/>
        <item x="1574"/>
        <item x="881"/>
        <item x="1021"/>
        <item x="1276"/>
        <item x="984"/>
        <item x="784"/>
        <item x="1201"/>
        <item x="1766"/>
        <item x="482"/>
        <item x="1989"/>
        <item x="608"/>
        <item x="810"/>
        <item x="1777"/>
        <item x="787"/>
        <item x="103"/>
        <item x="1838"/>
        <item x="1183"/>
        <item x="1135"/>
        <item x="1544"/>
        <item x="274"/>
        <item x="513"/>
        <item x="856"/>
        <item x="1760"/>
        <item x="1156"/>
        <item x="1796"/>
        <item x="146"/>
        <item x="577"/>
        <item x="1236"/>
        <item x="1681"/>
        <item x="628"/>
        <item x="1924"/>
        <item x="1081"/>
        <item x="1772"/>
        <item x="1355"/>
        <item x="1874"/>
        <item x="1550"/>
        <item x="812"/>
        <item x="546"/>
        <item x="184"/>
        <item x="907"/>
        <item x="1495"/>
        <item x="545"/>
        <item x="1603"/>
        <item x="1612"/>
        <item x="893"/>
        <item x="36"/>
        <item x="548"/>
        <item x="1352"/>
        <item x="879"/>
        <item x="1684"/>
        <item x="1114"/>
        <item x="1670"/>
        <item x="340"/>
        <item x="48"/>
        <item x="762"/>
        <item x="1944"/>
        <item x="256"/>
        <item x="141"/>
        <item x="919"/>
        <item x="1329"/>
        <item x="1910"/>
        <item x="21"/>
        <item x="1033"/>
        <item x="1978"/>
        <item x="718"/>
        <item x="1376"/>
        <item x="1180"/>
        <item x="414"/>
        <item x="1011"/>
        <item x="94"/>
        <item x="228"/>
        <item x="140"/>
        <item x="1337"/>
        <item x="244"/>
        <item x="1864"/>
        <item x="46"/>
        <item x="980"/>
        <item x="874"/>
        <item x="720"/>
        <item x="1069"/>
        <item x="248"/>
        <item x="721"/>
        <item x="1438"/>
        <item x="596"/>
        <item x="1412"/>
        <item x="394"/>
        <item x="230"/>
        <item x="1960"/>
        <item x="1981"/>
        <item x="1193"/>
        <item x="1165"/>
        <item x="423"/>
        <item x="1287"/>
        <item x="351"/>
        <item x="417"/>
        <item x="1145"/>
        <item x="1153"/>
        <item x="505"/>
        <item x="1511"/>
        <item x="584"/>
        <item x="59"/>
        <item x="1988"/>
        <item x="1530"/>
        <item x="480"/>
        <item x="1682"/>
        <item x="1348"/>
        <item x="1567"/>
        <item x="773"/>
        <item x="1975"/>
        <item x="1191"/>
        <item x="569"/>
        <item x="1677"/>
        <item x="1667"/>
        <item x="1330"/>
        <item x="1273"/>
        <item x="595"/>
        <item x="1957"/>
        <item x="298"/>
        <item x="639"/>
        <item x="745"/>
        <item x="626"/>
        <item x="673"/>
        <item x="1724"/>
        <item x="1302"/>
        <item x="1157"/>
        <item x="12"/>
        <item x="1014"/>
        <item x="786"/>
        <item x="945"/>
        <item x="84"/>
        <item x="278"/>
        <item x="600"/>
        <item x="677"/>
        <item x="1512"/>
        <item x="1733"/>
        <item x="302"/>
        <item x="1429"/>
        <item x="1631"/>
        <item x="440"/>
        <item x="785"/>
        <item x="1842"/>
        <item x="1526"/>
        <item x="1152"/>
        <item x="1688"/>
        <item x="993"/>
        <item x="3"/>
        <item x="539"/>
        <item x="210"/>
        <item x="129"/>
        <item x="928"/>
        <item x="1150"/>
        <item x="1280"/>
        <item x="572"/>
        <item x="1717"/>
        <item x="529"/>
        <item x="917"/>
        <item x="1313"/>
        <item x="460"/>
        <item x="321"/>
        <item x="1742"/>
        <item x="1220"/>
        <item x="11"/>
        <item x="38"/>
        <item x="830"/>
        <item x="1979"/>
        <item x="649"/>
        <item x="400"/>
        <item x="1533"/>
        <item x="1987"/>
        <item x="1584"/>
        <item x="674"/>
        <item x="1464"/>
        <item x="1752"/>
        <item x="635"/>
        <item x="1994"/>
        <item x="1704"/>
        <item x="585"/>
        <item x="1499"/>
        <item x="1762"/>
        <item x="1655"/>
        <item x="583"/>
        <item x="153"/>
        <item x="1920"/>
        <item x="1478"/>
        <item x="1741"/>
        <item x="1506"/>
        <item x="1643"/>
        <item x="1546"/>
        <item x="1563"/>
        <item x="1722"/>
        <item x="803"/>
        <item x="465"/>
        <item x="826"/>
        <item x="1977"/>
        <item x="1342"/>
        <item x="116"/>
        <item x="504"/>
        <item x="1615"/>
        <item x="39"/>
        <item x="1706"/>
        <item x="1599"/>
        <item x="1962"/>
        <item x="1514"/>
        <item x="1038"/>
        <item x="910"/>
        <item x="1230"/>
        <item x="1472"/>
        <item x="285"/>
        <item x="1008"/>
        <item x="1299"/>
        <item x="54"/>
        <item x="829"/>
        <item x="662"/>
        <item x="549"/>
        <item x="610"/>
        <item x="1431"/>
        <item x="1272"/>
        <item x="726"/>
        <item x="1825"/>
        <item x="32"/>
        <item x="1301"/>
        <item x="1422"/>
        <item x="1100"/>
        <item x="941"/>
        <item x="1111"/>
        <item x="1580"/>
        <item x="839"/>
        <item x="1935"/>
        <item x="1267"/>
        <item x="224"/>
        <item x="1856"/>
        <item x="1744"/>
        <item x="191"/>
        <item x="231"/>
        <item x="1212"/>
        <item x="1608"/>
        <item x="434"/>
        <item x="1192"/>
        <item x="985"/>
        <item x="51"/>
        <item x="526"/>
        <item x="1176"/>
        <item x="1045"/>
        <item x="1833"/>
        <item x="1755"/>
        <item x="1101"/>
        <item x="346"/>
        <item x="875"/>
        <item x="1844"/>
        <item x="236"/>
        <item x="903"/>
        <item x="1372"/>
        <item x="313"/>
        <item x="1589"/>
        <item x="974"/>
        <item x="387"/>
        <item x="63"/>
        <item x="181"/>
        <item x="701"/>
        <item x="96"/>
        <item x="1694"/>
        <item x="1410"/>
        <item x="40"/>
        <item x="617"/>
        <item x="1070"/>
        <item x="455"/>
        <item x="1002"/>
        <item x="16"/>
        <item x="905"/>
        <item x="579"/>
        <item x="217"/>
        <item x="1490"/>
        <item x="1209"/>
        <item x="1323"/>
        <item x="1041"/>
        <item x="1060"/>
        <item x="1870"/>
        <item x="296"/>
        <item x="1240"/>
        <item x="171"/>
        <item x="1693"/>
        <item x="1377"/>
        <item x="1871"/>
        <item x="197"/>
        <item x="81"/>
        <item x="491"/>
        <item x="1226"/>
        <item x="564"/>
        <item x="264"/>
        <item x="898"/>
        <item x="327"/>
        <item x="1847"/>
        <item x="275"/>
        <item x="1568"/>
        <item x="833"/>
        <item x="981"/>
        <item x="1040"/>
        <item x="836"/>
        <item x="1195"/>
        <item x="456"/>
        <item x="1396"/>
        <item x="1068"/>
        <item x="573"/>
        <item x="1810"/>
        <item x="1786"/>
        <item x="1753"/>
        <item x="801"/>
        <item x="1435"/>
        <item x="361"/>
        <item x="543"/>
        <item x="109"/>
        <item x="967"/>
        <item x="1428"/>
        <item x="105"/>
        <item x="1664"/>
        <item x="733"/>
        <item x="1751"/>
        <item x="1824"/>
        <item x="1351"/>
        <item x="1500"/>
        <item x="1141"/>
        <item x="506"/>
        <item x="1254"/>
        <item x="1587"/>
        <item x="336"/>
        <item x="1343"/>
        <item x="1578"/>
        <item x="1509"/>
        <item x="1229"/>
        <item x="624"/>
        <item x="996"/>
        <item x="1243"/>
        <item x="715"/>
        <item x="570"/>
        <item x="35"/>
        <item x="89"/>
        <item x="1432"/>
        <item x="1493"/>
        <item x="1027"/>
        <item x="1067"/>
        <item x="643"/>
        <item x="67"/>
        <item x="1790"/>
        <item x="249"/>
        <item x="204"/>
        <item x="1572"/>
        <item x="946"/>
        <item x="1012"/>
        <item x="547"/>
        <item x="1373"/>
        <item x="1318"/>
        <item x="342"/>
        <item x="1727"/>
        <item x="1846"/>
        <item x="492"/>
        <item x="1876"/>
        <item x="758"/>
        <item x="1413"/>
        <item x="143"/>
        <item x="341"/>
        <item x="599"/>
        <item x="895"/>
        <item x="1206"/>
        <item x="289"/>
        <item x="384"/>
        <item x="794"/>
        <item x="1867"/>
        <item x="1451"/>
        <item x="938"/>
        <item x="1515"/>
        <item x="1872"/>
        <item x="1087"/>
        <item x="1076"/>
        <item x="58"/>
        <item x="931"/>
        <item x="1322"/>
        <item x="1691"/>
        <item x="1675"/>
        <item x="1537"/>
        <item x="964"/>
        <item x="1390"/>
        <item x="312"/>
        <item x="166"/>
        <item x="152"/>
        <item x="1339"/>
        <item x="1562"/>
        <item x="658"/>
        <item x="922"/>
        <item x="809"/>
        <item x="262"/>
        <item x="122"/>
        <item x="1516"/>
        <item x="953"/>
        <item x="1680"/>
        <item x="1980"/>
        <item x="1242"/>
        <item x="1830"/>
        <item x="1015"/>
        <item x="91"/>
        <item x="428"/>
        <item x="1916"/>
        <item x="855"/>
        <item x="1061"/>
        <item x="1734"/>
        <item x="476"/>
        <item x="1862"/>
        <item x="495"/>
        <item x="252"/>
        <item x="1151"/>
        <item x="206"/>
        <item x="571"/>
        <item x="1497"/>
        <item x="1588"/>
        <item x="1669"/>
        <item x="1852"/>
        <item x="723"/>
        <item x="404"/>
        <item x="319"/>
        <item x="533"/>
        <item x="1665"/>
        <item x="1769"/>
        <item x="1283"/>
        <item x="936"/>
        <item x="804"/>
        <item x="330"/>
        <item x="930"/>
        <item x="1052"/>
        <item x="1560"/>
        <item x="502"/>
        <item x="557"/>
        <item x="957"/>
        <item x="976"/>
        <item x="1729"/>
        <item x="795"/>
        <item x="333"/>
        <item x="740"/>
        <item x="1647"/>
        <item x="1184"/>
        <item x="920"/>
        <item x="1531"/>
        <item x="1104"/>
        <item x="1837"/>
        <item x="1939"/>
        <item x="1166"/>
        <item x="1683"/>
        <item x="1200"/>
        <item x="1895"/>
        <item x="1548"/>
        <item x="1502"/>
        <item x="1327"/>
        <item x="1969"/>
        <item x="232"/>
        <item x="665"/>
        <item x="226"/>
        <item x="154"/>
        <item x="1050"/>
        <item x="37"/>
        <item x="92"/>
        <item x="1616"/>
        <item x="552"/>
        <item x="1945"/>
        <item x="1469"/>
        <item x="80"/>
        <item x="1907"/>
        <item x="503"/>
        <item x="1671"/>
        <item x="355"/>
        <item x="1749"/>
        <item x="101"/>
        <item x="813"/>
        <item x="393"/>
        <item x="345"/>
        <item x="1701"/>
        <item x="386"/>
        <item x="1433"/>
        <item x="816"/>
        <item x="728"/>
        <item x="225"/>
        <item x="1527"/>
        <item x="1162"/>
        <item x="1983"/>
        <item x="1797"/>
        <item x="1143"/>
        <item x="1991"/>
        <item x="808"/>
        <item x="1300"/>
        <item x="818"/>
        <item x="825"/>
        <item x="926"/>
        <item x="1308"/>
        <item x="588"/>
        <item x="1025"/>
        <item x="1934"/>
        <item x="151"/>
        <item x="60"/>
        <item x="1535"/>
        <item x="334"/>
        <item x="70"/>
        <item x="1032"/>
        <item x="1223"/>
        <item x="815"/>
        <item x="1375"/>
        <item x="751"/>
        <item x="1996"/>
        <item x="1607"/>
        <item x="1130"/>
        <item x="1001"/>
        <item x="592"/>
        <item x="1031"/>
        <item x="485"/>
        <item x="792"/>
        <item x="462"/>
        <item x="1408"/>
        <item x="730"/>
        <item x="271"/>
        <item x="467"/>
        <item x="1517"/>
        <item x="294"/>
        <item x="1411"/>
        <item x="1539"/>
        <item x="854"/>
        <item x="1019"/>
        <item x="971"/>
        <item x="1720"/>
        <item x="519"/>
        <item x="707"/>
        <item x="1604"/>
        <item x="859"/>
        <item x="1936"/>
        <item x="297"/>
        <item x="1016"/>
        <item x="515"/>
        <item x="822"/>
        <item x="1513"/>
        <item x="1554"/>
        <item x="1919"/>
        <item x="578"/>
        <item x="1441"/>
        <item x="1470"/>
        <item x="170"/>
        <item x="1088"/>
        <item x="1805"/>
        <item x="1404"/>
        <item x="576"/>
        <item x="683"/>
        <item x="1881"/>
        <item x="1998"/>
        <item x="49"/>
        <item x="1054"/>
        <item x="279"/>
        <item x="568"/>
        <item x="594"/>
        <item x="949"/>
        <item x="1770"/>
        <item x="243"/>
        <item x="1913"/>
        <item x="696"/>
        <item x="182"/>
        <item x="954"/>
        <item x="270"/>
        <item x="1494"/>
        <item x="255"/>
        <item x="1023"/>
        <item x="266"/>
        <item x="848"/>
        <item x="1905"/>
        <item x="648"/>
        <item x="527"/>
        <item x="1510"/>
        <item x="1802"/>
        <item x="1131"/>
        <item x="1154"/>
        <item x="783"/>
        <item x="326"/>
        <item x="446"/>
        <item x="878"/>
        <item x="555"/>
        <item x="819"/>
        <item x="1350"/>
        <item x="1256"/>
        <item x="247"/>
        <item x="1748"/>
        <item x="291"/>
        <item x="999"/>
        <item x="1938"/>
        <item x="581"/>
        <item x="789"/>
        <item x="1735"/>
        <item x="120"/>
        <item x="1951"/>
        <item x="1386"/>
        <item x="209"/>
        <item x="325"/>
        <item x="797"/>
        <item x="1640"/>
        <item x="1624"/>
        <item x="889"/>
        <item x="1869"/>
        <item x="891"/>
        <item x="1889"/>
        <item x="1901"/>
        <item x="1129"/>
        <item x="55"/>
        <item x="1449"/>
        <item x="1241"/>
        <item x="1097"/>
        <item x="1224"/>
        <item x="1747"/>
        <item x="1036"/>
        <item x="1228"/>
        <item x="494"/>
        <item x="1561"/>
        <item x="1366"/>
        <item x="329"/>
        <item x="1189"/>
        <item x="374"/>
        <item x="1592"/>
        <item x="514"/>
        <item x="118"/>
        <item x="1446"/>
        <item x="497"/>
        <item x="1383"/>
        <item x="651"/>
        <item x="1725"/>
        <item x="399"/>
        <item x="1997"/>
        <item x="537"/>
        <item x="1043"/>
        <item x="1644"/>
        <item x="219"/>
        <item x="1005"/>
        <item x="331"/>
        <item x="759"/>
        <item x="1618"/>
        <item x="560"/>
        <item x="615"/>
        <item x="1879"/>
        <item x="754"/>
        <item x="358"/>
        <item x="1787"/>
        <item x="1685"/>
        <item x="1947"/>
        <item x="1650"/>
        <item x="1211"/>
        <item x="196"/>
        <item x="1401"/>
        <item x="0"/>
        <item x="212"/>
        <item x="2"/>
        <item x="1205"/>
        <item x="1648"/>
        <item x="958"/>
        <item x="1930"/>
        <item x="164"/>
        <item x="1106"/>
        <item x="1732"/>
        <item x="1125"/>
        <item x="1133"/>
        <item x="290"/>
        <item x="611"/>
        <item x="489"/>
        <item x="293"/>
        <item x="1621"/>
        <item x="473"/>
        <item x="865"/>
        <item x="1368"/>
        <item x="1147"/>
        <item x="214"/>
        <item x="1609"/>
        <item x="939"/>
        <item x="315"/>
        <item x="619"/>
        <item x="1559"/>
        <item x="864"/>
        <item x="1728"/>
        <item x="1356"/>
        <item x="1993"/>
        <item x="1850"/>
        <item x="640"/>
        <item x="1415"/>
        <item x="1841"/>
        <item x="1963"/>
        <item x="1264"/>
        <item x="1605"/>
        <item x="88"/>
        <item x="1569"/>
        <item x="362"/>
        <item x="679"/>
        <item x="913"/>
        <item x="453"/>
        <item x="1294"/>
        <item x="265"/>
        <item x="1522"/>
        <item x="468"/>
        <item x="1679"/>
        <item x="1426"/>
        <item x="205"/>
        <item x="838"/>
        <item x="111"/>
        <item x="363"/>
        <item x="1362"/>
        <item x="1909"/>
        <item x="1177"/>
        <item x="29"/>
        <item x="1832"/>
        <item x="1202"/>
        <item x="918"/>
        <item x="117"/>
        <item x="965"/>
        <item x="165"/>
        <item x="1976"/>
        <item x="1865"/>
        <item x="30"/>
        <item x="828"/>
        <item x="689"/>
        <item x="586"/>
        <item x="612"/>
        <item x="1244"/>
        <item x="1610"/>
        <item x="704"/>
        <item x="574"/>
        <item x="163"/>
        <item x="925"/>
        <item x="551"/>
        <item x="1389"/>
        <item x="834"/>
        <item x="798"/>
        <item x="1822"/>
        <item x="471"/>
        <item x="1779"/>
        <item x="463"/>
        <item x="1771"/>
        <item x="24"/>
        <item x="711"/>
        <item x="229"/>
        <item x="817"/>
        <item x="26"/>
        <item x="1127"/>
        <item x="642"/>
        <item x="1381"/>
        <item x="1250"/>
        <item x="1210"/>
        <item x="991"/>
        <item x="1468"/>
        <item x="1666"/>
        <item x="512"/>
        <item x="1237"/>
        <item x="868"/>
        <item x="99"/>
        <item x="1626"/>
        <item x="221"/>
        <item x="388"/>
        <item x="1215"/>
        <item x="885"/>
        <item x="259"/>
        <item x="1973"/>
        <item x="1543"/>
        <item x="292"/>
        <item x="1942"/>
        <item x="238"/>
        <item x="1405"/>
        <item x="1776"/>
        <item x="1455"/>
        <item x="1619"/>
        <item x="1065"/>
        <item x="776"/>
        <item x="1344"/>
        <item x="1216"/>
        <item x="61"/>
        <item x="1990"/>
        <item x="367"/>
        <item x="198"/>
        <item x="1848"/>
        <item x="413"/>
        <item x="1955"/>
        <item x="1437"/>
        <item x="245"/>
        <item x="52"/>
        <item x="1600"/>
        <item x="994"/>
        <item x="1208"/>
        <item x="1018"/>
        <item x="77"/>
        <item x="760"/>
        <item x="724"/>
        <item x="193"/>
        <item x="1712"/>
        <item x="950"/>
        <item x="1234"/>
        <item x="223"/>
        <item x="76"/>
        <item x="431"/>
        <item x="1233"/>
        <item x="1194"/>
        <item x="375"/>
        <item x="700"/>
        <item x="273"/>
        <item x="395"/>
        <item x="1077"/>
        <item x="687"/>
        <item x="235"/>
        <item x="62"/>
        <item x="1169"/>
        <item x="524"/>
        <item x="753"/>
        <item x="1902"/>
        <item x="1966"/>
        <item x="660"/>
        <item x="1198"/>
        <item x="1349"/>
        <item x="493"/>
        <item x="1263"/>
        <item x="306"/>
        <item x="132"/>
        <item x="1420"/>
        <item x="1055"/>
        <item x="933"/>
        <item x="1268"/>
        <item x="1207"/>
        <item x="1836"/>
        <item x="1369"/>
        <item x="580"/>
        <item x="1105"/>
        <item x="909"/>
        <item x="10"/>
        <item x="1488"/>
        <item x="757"/>
        <item x="27"/>
        <item x="1628"/>
        <item x="916"/>
        <item x="737"/>
        <item x="17"/>
        <item x="441"/>
        <item x="1782"/>
        <item x="1525"/>
        <item x="1793"/>
        <item x="744"/>
        <item x="183"/>
        <item x="663"/>
        <item x="160"/>
        <item x="1359"/>
        <item x="632"/>
        <item x="1044"/>
        <item x="1821"/>
        <item x="178"/>
        <item x="309"/>
        <item x="295"/>
        <item x="1505"/>
        <item x="1292"/>
        <item x="1538"/>
        <item x="845"/>
        <item x="688"/>
        <item x="1312"/>
        <item x="1804"/>
        <item x="157"/>
        <item x="1597"/>
        <item x="220"/>
        <item x="1049"/>
        <item x="356"/>
        <item x="890"/>
        <item x="1692"/>
        <item x="1185"/>
        <item x="1305"/>
        <item x="544"/>
        <item x="1887"/>
        <item x="107"/>
        <item x="1799"/>
        <item x="1331"/>
        <item x="1886"/>
        <item x="1082"/>
        <item x="590"/>
        <item x="222"/>
        <item x="986"/>
        <item x="1167"/>
        <item x="1046"/>
        <item x="1926"/>
        <item x="1074"/>
        <item x="1486"/>
        <item x="1140"/>
        <item x="1181"/>
        <item x="102"/>
        <item x="912"/>
        <item x="631"/>
        <item x="1573"/>
        <item x="281"/>
        <item x="1421"/>
        <item x="1708"/>
        <item x="1419"/>
        <item x="253"/>
        <item x="311"/>
        <item x="768"/>
        <item x="616"/>
        <item x="924"/>
        <item x="523"/>
        <item x="1417"/>
        <item x="179"/>
        <item x="1007"/>
        <item x="1317"/>
        <item x="1653"/>
        <item x="1246"/>
        <item x="1637"/>
        <item x="1602"/>
        <item x="1714"/>
        <item x="250"/>
        <item x="1058"/>
        <item x="1387"/>
        <item x="1291"/>
        <item x="697"/>
        <item x="1662"/>
        <item x="777"/>
        <item x="1380"/>
        <item x="1338"/>
        <item x="884"/>
        <item x="430"/>
        <item x="1718"/>
        <item x="83"/>
        <item x="444"/>
        <item x="746"/>
        <item x="1809"/>
        <item x="145"/>
        <item x="1520"/>
        <item x="1288"/>
        <item x="1542"/>
        <item x="1099"/>
        <item x="44"/>
        <item x="320"/>
        <item x="1673"/>
        <item x="427"/>
        <item x="558"/>
        <item x="805"/>
        <item x="1523"/>
        <item x="849"/>
        <item x="1635"/>
        <item x="459"/>
        <item x="1861"/>
        <item x="1855"/>
        <item x="1367"/>
        <item x="488"/>
        <item x="1402"/>
        <item x="419"/>
        <item x="483"/>
        <item x="108"/>
        <item x="310"/>
        <item x="144"/>
        <item x="510"/>
        <item x="1564"/>
        <item x="963"/>
        <item x="712"/>
        <item x="657"/>
        <item x="831"/>
        <item x="1265"/>
        <item x="1651"/>
        <item x="1409"/>
        <item x="268"/>
        <item x="1227"/>
        <item x="1639"/>
        <item x="1332"/>
        <item x="1450"/>
        <item x="921"/>
        <item x="1475"/>
        <item x="479"/>
        <item x="620"/>
        <item x="1035"/>
        <item x="1912"/>
        <item x="469"/>
        <item x="690"/>
        <item x="908"/>
        <item x="835"/>
        <item x="940"/>
        <item x="614"/>
        <item x="990"/>
        <item x="1222"/>
        <item x="1000"/>
        <item x="1813"/>
        <item x="216"/>
        <item x="598"/>
        <item x="516"/>
        <item x="518"/>
        <item x="1903"/>
        <item x="1269"/>
        <item x="1251"/>
        <item x="1854"/>
        <item x="755"/>
        <item x="911"/>
        <item x="756"/>
        <item x="664"/>
        <item x="438"/>
        <item x="886"/>
        <item x="100"/>
        <item x="1943"/>
        <item x="1764"/>
        <item x="1492"/>
        <item x="622"/>
        <item x="1108"/>
        <item x="553"/>
        <item x="1398"/>
        <item x="1745"/>
        <item x="1823"/>
        <item x="113"/>
        <item x="1540"/>
        <item x="729"/>
        <item x="1460"/>
        <item x="1891"/>
        <item x="1214"/>
        <item x="1334"/>
        <item x="741"/>
        <item x="774"/>
        <item x="490"/>
        <item x="960"/>
        <item x="242"/>
        <item x="1253"/>
        <item x="669"/>
        <item x="943"/>
        <item x="706"/>
        <item x="534"/>
        <item x="880"/>
        <item x="1915"/>
        <item x="1638"/>
        <item x="708"/>
        <item x="743"/>
        <item x="1289"/>
        <item x="251"/>
        <item x="1365"/>
        <item x="1961"/>
        <item x="575"/>
        <item x="1467"/>
        <item x="982"/>
        <item x="1066"/>
        <item x="1750"/>
        <item x="1187"/>
        <item x="260"/>
        <item x="613"/>
        <item x="1656"/>
        <item x="162"/>
        <item x="1536"/>
        <item x="1170"/>
        <item x="1702"/>
        <item x="498"/>
        <item x="929"/>
        <item x="464"/>
        <item x="638"/>
        <item x="1630"/>
        <item x="429"/>
        <item x="1425"/>
        <item x="19"/>
        <item x="1652"/>
        <item x="131"/>
        <item x="69"/>
        <item x="1585"/>
        <item x="366"/>
        <item x="1168"/>
        <item x="666"/>
        <item x="589"/>
        <item x="927"/>
        <item x="1326"/>
        <item x="1566"/>
        <item x="457"/>
        <item x="563"/>
        <item x="742"/>
        <item x="684"/>
        <item x="937"/>
        <item x="1496"/>
        <item x="1098"/>
        <item x="1096"/>
        <item x="1958"/>
        <item x="136"/>
        <item x="1828"/>
        <item x="433"/>
        <item x="646"/>
        <item x="1906"/>
        <item x="897"/>
        <item x="425"/>
        <item x="1148"/>
        <item x="1124"/>
        <item x="671"/>
        <item x="1992"/>
        <item x="887"/>
        <item x="254"/>
        <item x="1440"/>
        <item x="1501"/>
        <item x="772"/>
        <item x="1397"/>
        <item x="1482"/>
        <item x="207"/>
        <item x="961"/>
        <item x="125"/>
        <item x="520"/>
        <item x="1911"/>
        <item x="719"/>
        <item x="1798"/>
        <item x="593"/>
        <item x="1392"/>
        <item x="1582"/>
        <item x="370"/>
        <item x="139"/>
        <item x="126"/>
        <item x="360"/>
        <item x="763"/>
        <item x="680"/>
        <item x="877"/>
        <item x="8"/>
        <item x="992"/>
        <item x="64"/>
        <item x="368"/>
        <item x="371"/>
        <item x="343"/>
        <item x="1545"/>
        <item x="1231"/>
        <item x="1715"/>
        <item x="676"/>
        <item x="1740"/>
        <item x="567"/>
        <item x="1899"/>
        <item x="1613"/>
        <item x="1138"/>
        <item x="1878"/>
        <item x="1565"/>
        <item x="1721"/>
        <item x="582"/>
        <item x="1434"/>
        <item x="189"/>
        <item x="201"/>
        <item x="1179"/>
        <item x="1773"/>
        <item x="1696"/>
        <item x="806"/>
        <item x="1463"/>
        <item x="1595"/>
        <item x="1340"/>
        <item x="1363"/>
        <item x="841"/>
        <item x="478"/>
        <item x="466"/>
        <item x="487"/>
        <item x="1004"/>
        <item x="807"/>
        <item x="1407"/>
        <item x="862"/>
        <item x="159"/>
        <item x="1274"/>
        <item x="1995"/>
        <item x="1030"/>
        <item x="1532"/>
        <item x="1709"/>
        <item x="1063"/>
        <item x="1086"/>
        <item x="1726"/>
        <item x="653"/>
        <item x="900"/>
        <item x="1347"/>
        <item x="1361"/>
        <item x="1459"/>
        <item x="477"/>
        <item x="1863"/>
        <item x="269"/>
        <item x="1010"/>
        <item x="998"/>
        <item x="1378"/>
        <item x="337"/>
        <item x="1247"/>
        <item x="1171"/>
        <item x="1382"/>
        <item x="499"/>
        <item x="525"/>
        <item x="1252"/>
        <item x="1182"/>
        <item x="316"/>
        <item x="369"/>
        <item x="637"/>
        <item x="373"/>
        <item x="959"/>
        <item x="1860"/>
        <item x="1556"/>
        <item x="398"/>
        <item x="461"/>
        <item x="914"/>
        <item x="1795"/>
        <item x="1235"/>
        <item x="1676"/>
        <item x="454"/>
        <item x="1466"/>
        <item x="1132"/>
        <item x="1091"/>
        <item x="1119"/>
        <item x="1707"/>
        <item x="392"/>
        <item x="554"/>
        <item x="443"/>
        <item x="793"/>
        <item x="1781"/>
        <item x="175"/>
        <item x="1311"/>
        <item x="187"/>
        <item x="782"/>
        <item x="31"/>
        <item x="119"/>
        <item x="1660"/>
        <item x="1672"/>
        <item x="1037"/>
        <item x="846"/>
        <item x="1057"/>
        <item x="824"/>
        <item x="240"/>
        <item x="45"/>
        <item x="1558"/>
        <item x="1736"/>
        <item x="20"/>
        <item x="1178"/>
        <item x="90"/>
        <item x="56"/>
        <item x="609"/>
        <item x="442"/>
        <item x="621"/>
        <item x="1956"/>
        <item x="1122"/>
        <item x="257"/>
        <item x="1282"/>
        <item x="1270"/>
        <item x="350"/>
        <item x="1261"/>
        <item x="1625"/>
        <item x="934"/>
        <item x="82"/>
        <item x="1325"/>
        <item x="1319"/>
        <item x="173"/>
        <item x="902"/>
        <item x="1931"/>
        <item x="372"/>
        <item x="156"/>
        <item x="72"/>
        <item x="1335"/>
        <item x="906"/>
        <item x="1686"/>
        <item x="1160"/>
        <item x="1461"/>
        <item x="318"/>
        <item x="531"/>
        <item x="1606"/>
        <item x="1064"/>
        <item x="716"/>
        <item x="128"/>
        <item x="1134"/>
        <item x="781"/>
        <item x="1026"/>
        <item x="1633"/>
        <item x="450"/>
        <item x="168"/>
        <item x="1883"/>
        <item x="1447"/>
        <item x="722"/>
        <item x="1395"/>
        <item x="923"/>
        <item x="511"/>
        <item x="1784"/>
        <item x="1379"/>
        <item x="692"/>
        <item x="424"/>
        <item x="1954"/>
        <item x="1700"/>
        <item x="670"/>
        <item x="379"/>
        <item x="811"/>
        <item x="668"/>
        <item x="1303"/>
        <item x="186"/>
        <item x="892"/>
        <item x="409"/>
        <item x="328"/>
        <item x="1009"/>
        <item x="861"/>
        <item x="1384"/>
        <item x="405"/>
        <item x="13"/>
        <item x="1307"/>
        <item x="1457"/>
        <item x="799"/>
        <item x="1071"/>
        <item x="894"/>
        <item x="1296"/>
        <item x="800"/>
        <item x="977"/>
        <item x="1928"/>
        <item x="769"/>
        <item x="788"/>
        <item x="780"/>
        <item x="821"/>
        <item x="750"/>
        <item x="1197"/>
        <item x="246"/>
        <item x="208"/>
        <item x="308"/>
        <item x="426"/>
        <item x="870"/>
        <item x="1547"/>
        <item x="148"/>
        <item x="391"/>
        <item x="1110"/>
        <item x="1219"/>
        <item x="1690"/>
        <item x="381"/>
        <item x="1932"/>
        <item x="305"/>
        <item x="1767"/>
        <item x="1783"/>
        <item x="1937"/>
        <item x="1710"/>
        <item x="1293"/>
        <item x="301"/>
        <item x="1678"/>
        <item x="686"/>
        <item x="883"/>
        <item x="211"/>
        <item x="1598"/>
        <item x="1266"/>
        <item x="1839"/>
        <item x="1473"/>
        <item x="357"/>
        <item x="1186"/>
        <item x="1888"/>
        <item x="452"/>
        <item x="202"/>
        <item x="899"/>
        <item x="1814"/>
        <item x="739"/>
        <item x="1022"/>
        <item x="1295"/>
        <item x="734"/>
        <item x="853"/>
        <item x="1056"/>
        <item x="349"/>
        <item x="314"/>
        <item x="1328"/>
        <item x="190"/>
        <item x="1471"/>
        <item x="888"/>
        <item x="672"/>
        <item x="1529"/>
        <item x="1107"/>
        <item x="735"/>
        <item x="1277"/>
        <item x="1882"/>
        <item x="1687"/>
        <item x="1859"/>
        <item x="1623"/>
        <item x="1519"/>
        <item x="1346"/>
        <item x="633"/>
        <item x="627"/>
        <item x="1731"/>
        <item x="127"/>
        <item x="1843"/>
        <item x="778"/>
        <item x="1723"/>
        <item x="390"/>
        <item x="1965"/>
        <item x="1400"/>
        <item x="966"/>
        <item x="1399"/>
        <item x="445"/>
        <item x="1820"/>
        <item x="1880"/>
        <item x="969"/>
        <item x="1163"/>
        <item x="300"/>
        <item x="995"/>
        <item x="955"/>
        <item x="972"/>
        <item x="213"/>
        <item x="420"/>
        <item x="412"/>
        <item x="876"/>
        <item x="1921"/>
        <item x="771"/>
        <item x="50"/>
        <item x="634"/>
        <item x="1423"/>
        <item x="1039"/>
        <item x="1737"/>
        <item x="1898"/>
        <item x="406"/>
        <item x="1575"/>
        <item x="867"/>
        <item x="1757"/>
        <item x="1477"/>
        <item x="1278"/>
        <item x="1933"/>
        <item x="1570"/>
        <item x="607"/>
        <item x="104"/>
        <item x="1281"/>
        <item x="449"/>
        <item x="1465"/>
        <item x="284"/>
        <item x="636"/>
        <item x="1161"/>
        <item x="1072"/>
        <item x="1817"/>
        <item x="901"/>
        <item x="1073"/>
        <item x="1507"/>
        <item x="138"/>
        <item x="33"/>
        <item x="654"/>
        <item x="1738"/>
        <item x="522"/>
        <item x="904"/>
        <item x="1020"/>
        <item x="1306"/>
        <item x="203"/>
        <item x="1780"/>
        <item x="1484"/>
        <item x="1255"/>
        <item x="1480"/>
        <item x="74"/>
        <item x="1385"/>
        <item x="418"/>
        <item x="484"/>
        <item x="556"/>
        <item x="194"/>
        <item x="747"/>
        <item x="1075"/>
        <item x="23"/>
        <item x="559"/>
        <item x="541"/>
        <item x="133"/>
        <item x="691"/>
        <item x="1953"/>
        <item x="1857"/>
        <item x="605"/>
        <item x="1849"/>
        <item x="1196"/>
        <item x="1900"/>
        <item x="1393"/>
        <item x="1918"/>
        <item x="1791"/>
        <item x="682"/>
        <item x="597"/>
        <item x="948"/>
        <item x="53"/>
        <item x="532"/>
        <item x="1430"/>
        <item x="65"/>
        <item x="827"/>
        <item x="517"/>
        <item x="761"/>
        <item x="1453"/>
        <item x="1601"/>
        <item x="408"/>
        <item x="1364"/>
        <item x="1834"/>
        <item x="695"/>
        <item x="538"/>
        <item x="1642"/>
        <item x="979"/>
        <item x="823"/>
        <item x="377"/>
        <item x="1835"/>
        <item x="1557"/>
        <item x="1120"/>
        <item x="1173"/>
        <item x="501"/>
        <item x="1144"/>
        <item x="1394"/>
        <item x="767"/>
        <item x="1115"/>
        <item x="952"/>
        <item x="1555"/>
        <item x="134"/>
        <item x="1048"/>
        <item x="1819"/>
        <item x="1689"/>
        <item x="1941"/>
        <item x="401"/>
        <item x="988"/>
        <item x="748"/>
        <item x="397"/>
        <item x="1159"/>
        <item x="1785"/>
        <item x="521"/>
        <item x="402"/>
        <item x="1914"/>
        <item x="1620"/>
        <item x="1534"/>
        <item x="1079"/>
        <item x="863"/>
        <item x="1357"/>
        <item x="641"/>
        <item x="1257"/>
        <item x="1218"/>
        <item x="451"/>
        <item x="385"/>
        <item x="1462"/>
        <item x="1636"/>
        <item x="73"/>
        <item x="4"/>
        <item x="644"/>
        <item x="114"/>
        <item x="1436"/>
        <item x="261"/>
        <item x="1315"/>
        <item x="1172"/>
        <item x="736"/>
        <item x="353"/>
        <item x="1391"/>
        <item x="1948"/>
        <item x="432"/>
        <item x="1663"/>
        <item x="435"/>
        <item x="1498"/>
        <item x="770"/>
        <item x="5"/>
        <item x="703"/>
        <item x="169"/>
        <item x="421"/>
        <item x="535"/>
        <item x="1761"/>
        <item x="1271"/>
        <item x="277"/>
        <item x="1853"/>
        <item x="932"/>
        <item x="415"/>
        <item x="389"/>
        <item x="1549"/>
        <item x="997"/>
        <item x="6"/>
        <item x="1371"/>
        <item x="850"/>
        <item x="1321"/>
        <item x="227"/>
        <item x="18"/>
        <item x="1614"/>
        <item x="304"/>
        <item x="347"/>
        <item x="354"/>
        <item x="376"/>
        <item x="135"/>
        <item x="1716"/>
        <item x="1829"/>
        <item x="1877"/>
        <item x="1940"/>
        <item x="1232"/>
        <item x="1047"/>
        <item x="1164"/>
        <item x="98"/>
        <item x="1142"/>
        <item x="840"/>
        <item x="1927"/>
        <item x="28"/>
        <item x="694"/>
        <item x="1657"/>
        <item x="1503"/>
        <item x="1217"/>
        <item x="1034"/>
        <item x="1765"/>
        <item x="75"/>
        <item x="1985"/>
        <item x="1577"/>
        <item x="1279"/>
        <item x="1818"/>
        <item t="default"/>
      </items>
    </pivotField>
    <pivotField numFmtId="9" showAll="0"/>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name="Sum of Profit" fld="17" baseField="0" baseItem="0"/>
    <dataField name="Sum of Net Sales" fld="14" baseField="0" baseItem="0"/>
  </dataFields>
  <formats count="2">
    <format dxfId="15">
      <pivotArea collapsedLevelsAreSubtotals="1" fieldPosition="0">
        <references count="2">
          <reference field="4294967294" count="1" selected="0">
            <x v="0"/>
          </reference>
          <reference field="2" count="0"/>
        </references>
      </pivotArea>
    </format>
    <format dxfId="14">
      <pivotArea collapsedLevelsAreSubtotals="1" fieldPosition="0">
        <references count="2">
          <reference field="4294967294" count="1" selected="0">
            <x v="1"/>
          </reference>
          <reference field="2" count="0"/>
        </references>
      </pivotArea>
    </format>
  </formats>
  <chartFormats count="2">
    <chartFormat chart="5" format="8" series="1">
      <pivotArea type="data" outline="0" fieldPosition="0">
        <references count="1">
          <reference field="4294967294" count="1" selected="0">
            <x v="1"/>
          </reference>
        </references>
      </pivotArea>
    </chartFormat>
    <chartFormat chart="5"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AB7C83B-CF72-4100-A594-39D69E927CD8}"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9" firstHeaderRow="1" firstDataRow="1" firstDataCol="1"/>
  <pivotFields count="19">
    <pivotField showAll="0"/>
    <pivotField numFmtId="14" showAll="0"/>
    <pivotField numFmtId="1" showAll="0">
      <items count="13">
        <item x="3"/>
        <item x="10"/>
        <item x="4"/>
        <item x="6"/>
        <item x="8"/>
        <item x="2"/>
        <item x="7"/>
        <item x="1"/>
        <item x="9"/>
        <item x="0"/>
        <item x="5"/>
        <item x="11"/>
        <item t="default"/>
      </items>
    </pivotField>
    <pivotField numFmtId="1" showAll="0">
      <items count="3">
        <item x="1"/>
        <item x="0"/>
        <item t="default"/>
      </items>
    </pivotField>
    <pivotField showAll="0"/>
    <pivotField axis="axisRow" showAll="0">
      <items count="6">
        <item x="3"/>
        <item x="0"/>
        <item x="1"/>
        <item x="2"/>
        <item x="4"/>
        <item t="default"/>
      </items>
    </pivotField>
    <pivotField showAll="0"/>
    <pivotField showAll="0"/>
    <pivotField showAll="0"/>
    <pivotField showAll="0"/>
    <pivotField showAll="0">
      <items count="12">
        <item x="0"/>
        <item x="4"/>
        <item x="7"/>
        <item x="5"/>
        <item x="1"/>
        <item x="2"/>
        <item x="6"/>
        <item x="8"/>
        <item x="10"/>
        <item x="3"/>
        <item x="9"/>
        <item t="default"/>
      </items>
    </pivotField>
    <pivotField showAll="0"/>
    <pivotField numFmtId="9" showAll="0"/>
    <pivotField numFmtId="164" showAll="0"/>
    <pivotField numFmtId="1" showAll="0"/>
    <pivotField numFmtId="1" showAll="0"/>
    <pivotField numFmtId="1" showAll="0"/>
    <pivotField numFmtId="1" showAll="0"/>
    <pivotField dataField="1" numFmtId="9" showAll="0"/>
  </pivotFields>
  <rowFields count="1">
    <field x="5"/>
  </rowFields>
  <rowItems count="6">
    <i>
      <x/>
    </i>
    <i>
      <x v="1"/>
    </i>
    <i>
      <x v="2"/>
    </i>
    <i>
      <x v="3"/>
    </i>
    <i>
      <x v="4"/>
    </i>
    <i t="grand">
      <x/>
    </i>
  </rowItems>
  <colItems count="1">
    <i/>
  </colItems>
  <dataFields count="1">
    <dataField name="Average of Profit Margin%" fld="18" subtotal="average" baseField="5" baseItem="0"/>
  </dataFields>
  <formats count="1">
    <format dxfId="13">
      <pivotArea collapsedLevelsAreSubtotals="1" fieldPosition="0">
        <references count="1">
          <reference field="5" count="0"/>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3140143-D1C2-4F63-89AB-AFC7614D2096}"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C8" firstHeaderRow="0" firstDataRow="1" firstDataCol="1"/>
  <pivotFields count="19">
    <pivotField showAll="0"/>
    <pivotField numFmtId="14" showAll="0"/>
    <pivotField numFmtId="1" showAll="0">
      <items count="13">
        <item x="3"/>
        <item x="10"/>
        <item x="4"/>
        <item x="6"/>
        <item x="8"/>
        <item x="2"/>
        <item x="7"/>
        <item x="1"/>
        <item x="9"/>
        <item x="0"/>
        <item x="5"/>
        <item x="11"/>
        <item t="default"/>
      </items>
    </pivotField>
    <pivotField numFmtId="1" showAll="0">
      <items count="3">
        <item x="1"/>
        <item x="0"/>
        <item t="default"/>
      </items>
    </pivotField>
    <pivotField showAll="0"/>
    <pivotField showAll="0">
      <items count="6">
        <item x="3"/>
        <item x="0"/>
        <item x="1"/>
        <item x="2"/>
        <item x="4"/>
        <item t="default"/>
      </items>
    </pivotField>
    <pivotField showAll="0"/>
    <pivotField showAll="0"/>
    <pivotField showAll="0"/>
    <pivotField showAll="0"/>
    <pivotField showAll="0">
      <items count="12">
        <item x="0"/>
        <item x="4"/>
        <item x="7"/>
        <item x="5"/>
        <item x="1"/>
        <item x="2"/>
        <item x="6"/>
        <item x="8"/>
        <item x="10"/>
        <item x="3"/>
        <item x="9"/>
        <item t="default"/>
      </items>
    </pivotField>
    <pivotField showAll="0"/>
    <pivotField axis="axisRow" numFmtId="9" showAll="0" sortType="ascending">
      <items count="5">
        <item x="0"/>
        <item x="1"/>
        <item x="2"/>
        <item x="3"/>
        <item t="default"/>
      </items>
    </pivotField>
    <pivotField numFmtId="164" showAll="0"/>
    <pivotField dataField="1" numFmtId="1" showAll="0"/>
    <pivotField numFmtId="1" showAll="0"/>
    <pivotField numFmtId="1" showAll="0"/>
    <pivotField dataField="1" numFmtId="1" showAll="0"/>
    <pivotField numFmtId="9" showAll="0"/>
  </pivotFields>
  <rowFields count="1">
    <field x="12"/>
  </rowFields>
  <rowItems count="5">
    <i>
      <x/>
    </i>
    <i>
      <x v="1"/>
    </i>
    <i>
      <x v="2"/>
    </i>
    <i>
      <x v="3"/>
    </i>
    <i t="grand">
      <x/>
    </i>
  </rowItems>
  <colFields count="1">
    <field x="-2"/>
  </colFields>
  <colItems count="2">
    <i>
      <x/>
    </i>
    <i i="1">
      <x v="1"/>
    </i>
  </colItems>
  <dataFields count="2">
    <dataField name="Sum of Net Sales" fld="14" baseField="0" baseItem="0"/>
    <dataField name="Sum of Profit" fld="17" baseField="0" baseItem="0"/>
  </dataFields>
  <formats count="2">
    <format dxfId="12">
      <pivotArea collapsedLevelsAreSubtotals="1" fieldPosition="0">
        <references count="2">
          <reference field="4294967294" count="1" selected="0">
            <x v="0"/>
          </reference>
          <reference field="12" count="0"/>
        </references>
      </pivotArea>
    </format>
    <format dxfId="11">
      <pivotArea collapsedLevelsAreSubtotals="1" fieldPosition="0">
        <references count="2">
          <reference field="4294967294" count="1" selected="0">
            <x v="1"/>
          </reference>
          <reference field="12" count="0"/>
        </references>
      </pivotArea>
    </format>
  </formats>
  <chartFormats count="2">
    <chartFormat chart="2" format="5"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7802963-723B-4467-8133-C04802669247}" sourceName="category">
  <pivotTables>
    <pivotTable tabId="6" name="PivotTable3"/>
    <pivotTable tabId="11" name="PivotTable8"/>
    <pivotTable tabId="12" name="PivotTable9"/>
    <pivotTable tabId="9" name="PivotTable6"/>
    <pivotTable tabId="8" name="PivotTable5"/>
    <pivotTable tabId="13" name="PivotTable10"/>
    <pivotTable tabId="10" name="PivotTable7"/>
    <pivotTable tabId="7" name="PivotTable4"/>
  </pivotTables>
  <data>
    <tabular pivotCacheId="917295446">
      <items count="5">
        <i x="3" s="1"/>
        <i x="0" s="1"/>
        <i x="1"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C02EE74-357F-46BD-A54F-D118965EFDA2}" sourceName="Month">
  <pivotTables>
    <pivotTable tabId="6" name="PivotTable3"/>
    <pivotTable tabId="11" name="PivotTable8"/>
    <pivotTable tabId="12" name="PivotTable9"/>
    <pivotTable tabId="9" name="PivotTable6"/>
    <pivotTable tabId="8" name="PivotTable5"/>
    <pivotTable tabId="13" name="PivotTable10"/>
    <pivotTable tabId="10" name="PivotTable7"/>
    <pivotTable tabId="7" name="PivotTable4"/>
  </pivotTables>
  <data>
    <tabular pivotCacheId="917295446">
      <items count="12">
        <i x="3" s="1"/>
        <i x="10" s="1"/>
        <i x="4" s="1"/>
        <i x="6" s="1"/>
        <i x="8" s="1"/>
        <i x="2" s="1"/>
        <i x="7" s="1"/>
        <i x="1" s="1"/>
        <i x="9" s="1"/>
        <i x="0" s="1"/>
        <i x="5"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C8382A0-7F08-4AE9-AC6F-BA21CE1668C2}" sourceName="Year">
  <pivotTables>
    <pivotTable tabId="6" name="PivotTable3"/>
    <pivotTable tabId="11" name="PivotTable8"/>
    <pivotTable tabId="12" name="PivotTable9"/>
    <pivotTable tabId="9" name="PivotTable6"/>
    <pivotTable tabId="8" name="PivotTable5"/>
    <pivotTable tabId="13" name="PivotTable10"/>
    <pivotTable tabId="10" name="PivotTable7"/>
    <pivotTable tabId="7" name="PivotTable4"/>
  </pivotTables>
  <data>
    <tabular pivotCacheId="917295446">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31E91518-DD0C-4F3F-A760-7274F054EB31}" sourceName="state">
  <pivotTables>
    <pivotTable tabId="6" name="PivotTable3"/>
    <pivotTable tabId="11" name="PivotTable8"/>
    <pivotTable tabId="12" name="PivotTable9"/>
    <pivotTable tabId="9" name="PivotTable6"/>
    <pivotTable tabId="8" name="PivotTable5"/>
    <pivotTable tabId="13" name="PivotTable10"/>
    <pivotTable tabId="10" name="PivotTable7"/>
    <pivotTable tabId="7" name="PivotTable4"/>
  </pivotTables>
  <data>
    <tabular pivotCacheId="917295446">
      <items count="11">
        <i x="0" s="1"/>
        <i x="4" s="1"/>
        <i x="7" s="1"/>
        <i x="5" s="1"/>
        <i x="1" s="1"/>
        <i x="2" s="1"/>
        <i x="6" s="1"/>
        <i x="8" s="1"/>
        <i x="10" s="1"/>
        <i x="3"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5536FBD8-CFDE-4CDF-8FAF-BEB96BD7DB07}" cache="Slicer_category" caption="category" rowHeight="241300"/>
  <slicer name="Month" xr10:uid="{83F814EC-4723-4F2C-9201-556DCC39632F}" cache="Slicer_Month" caption="Month" columnCount="12" rowHeight="241300"/>
  <slicer name="Year" xr10:uid="{17AEA0D6-7466-439F-9D64-94B1A4A0D94C}" cache="Slicer_Year" caption="Year" columnCount="2" rowHeight="241300"/>
  <slicer name="state" xr10:uid="{0D367E5C-43D7-4F8D-B638-D4569DC341ED}" cache="Slicer_state" caption="stat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EDD3C7-50C6-427E-BAF7-D1E8998A9D4A}" name="SalesData" displayName="SalesData" ref="A1:S2001" totalsRowShown="0">
  <autoFilter ref="A1:S2001" xr:uid="{61EDD3C7-50C6-427E-BAF7-D1E8998A9D4A}"/>
  <sortState xmlns:xlrd2="http://schemas.microsoft.com/office/spreadsheetml/2017/richdata2" ref="A2:K2001">
    <sortCondition ref="A1:A2001"/>
  </sortState>
  <tableColumns count="19">
    <tableColumn id="1" xr3:uid="{EE34B462-1049-4249-ADA5-05732F9C4333}" name="order_id"/>
    <tableColumn id="2" xr3:uid="{0447D612-AFE5-4438-AAC1-B9AAB82FBE57}" name="order_date" dataDxfId="10"/>
    <tableColumn id="11" xr3:uid="{CDD479FD-CB64-4088-BCED-05737AABEEFA}" name="Month" dataDxfId="9">
      <calculatedColumnFormula>MONTH(SalesData[[#This Row],[order_date]])</calculatedColumnFormula>
    </tableColumn>
    <tableColumn id="12" xr3:uid="{845B04BA-1320-4808-A507-BDFABF0087AF}" name="Year" dataDxfId="8">
      <calculatedColumnFormula>YEAR(SalesData[[#This Row],[order_date]])</calculatedColumnFormula>
    </tableColumn>
    <tableColumn id="3" xr3:uid="{D0979419-3373-4A9C-A003-6EBB2036CBB8}" name="customer_id"/>
    <tableColumn id="4" xr3:uid="{6C2B5A83-FA84-4193-B0C3-1DA26B29BEFD}" name="category"/>
    <tableColumn id="5" xr3:uid="{BE8561C3-0D98-425E-8F81-614456CAD9B0}" name="product_name"/>
    <tableColumn id="6" xr3:uid="{ABB6D6ED-D04F-4275-B436-90E910E008EA}" name="quantity"/>
    <tableColumn id="7" xr3:uid="{8C6B3C09-27EF-4D59-89AF-700DEDE6A948}" name="price"/>
    <tableColumn id="8" xr3:uid="{CFFADA4E-445C-4BB5-B454-AC01ABF3BFAF}" name="city"/>
    <tableColumn id="9" xr3:uid="{E1517B29-7724-4873-8DDA-6AC29298395A}" name="state"/>
    <tableColumn id="14" xr3:uid="{1AA5FFBB-5EB0-4EEE-9557-C72201C006A3}" name="Total Sales" dataDxfId="7">
      <calculatedColumnFormula>SalesData[[#This Row],[quantity]]*SalesData[[#This Row],[price]]</calculatedColumnFormula>
    </tableColumn>
    <tableColumn id="10" xr3:uid="{9419092D-E715-475A-9C86-F8E209F291B6}" name="Discount %" dataDxfId="6">
      <calculatedColumnFormula>IF(SalesData[[#This Row],[quantity]]&lt;=1,2%,IF(SalesData[[#This Row],[quantity]]&lt;=2,4%,IF(SalesData[[#This Row],[quantity]]&lt;=3,6%,IF(SalesData[[#This Row],[quantity]]&gt;=4,8%,0%))))</calculatedColumnFormula>
    </tableColumn>
    <tableColumn id="13" xr3:uid="{13A0C6BB-67BB-4631-B6AB-63C57935CE4C}" name="Discount Amount" dataDxfId="5">
      <calculatedColumnFormula>SalesData[[#This Row],[Total Sales]]*SalesData[[#This Row],[Discount %]]</calculatedColumnFormula>
    </tableColumn>
    <tableColumn id="15" xr3:uid="{6161949A-8406-42CF-A8DE-CB9C260457BA}" name="Net Sales" dataDxfId="4">
      <calculatedColumnFormula>SalesData[[#This Row],[Total Sales]]-SalesData[[#This Row],[Discount Amount]]</calculatedColumnFormula>
    </tableColumn>
    <tableColumn id="16" xr3:uid="{732097D7-8D11-4DCF-B36F-34A38DDB2230}" name="Cost Price (Assumed)60%" dataDxfId="3">
      <calculatedColumnFormula>SalesData[[#This Row],[price]]*60%</calculatedColumnFormula>
    </tableColumn>
    <tableColumn id="17" xr3:uid="{60499A33-2C0D-4F3B-A299-11572920394F}" name="Total Cost" dataDxfId="2">
      <calculatedColumnFormula>SalesData[[#This Row],[Cost Price (Assumed)60%]]*SalesData[[#This Row],[quantity]]</calculatedColumnFormula>
    </tableColumn>
    <tableColumn id="18" xr3:uid="{8AACDEC7-B88C-42C2-90A7-F3A77B4D4ED0}" name="Profit" dataDxfId="1">
      <calculatedColumnFormula>SalesData[[#This Row],[Net Sales]]-SalesData[[#This Row],[Total Cost]]</calculatedColumnFormula>
    </tableColumn>
    <tableColumn id="19" xr3:uid="{9F612D12-A101-4638-89CC-FBD3B63E3E28}" name="Profit Margin%" dataDxfId="0">
      <calculatedColumnFormula>SalesData[[#This Row],[Profit]]/SalesData[[#This Row],[Net Sales]]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A064C-E56A-4F57-BA5E-ACE92AB5C88B}">
  <dimension ref="A3:E4"/>
  <sheetViews>
    <sheetView showGridLines="0" topLeftCell="C1" workbookViewId="0">
      <selection activeCell="I23" sqref="I23"/>
    </sheetView>
  </sheetViews>
  <sheetFormatPr defaultRowHeight="15" x14ac:dyDescent="0.25"/>
  <cols>
    <col min="1" max="1" width="16.42578125" bestFit="1" customWidth="1"/>
    <col min="2" max="2" width="16" bestFit="1" customWidth="1"/>
    <col min="3" max="3" width="12.5703125" bestFit="1" customWidth="1"/>
    <col min="4" max="4" width="24.7109375" bestFit="1" customWidth="1"/>
    <col min="5" max="5" width="16.7109375" bestFit="1" customWidth="1"/>
  </cols>
  <sheetData>
    <row r="3" spans="1:5" x14ac:dyDescent="0.25">
      <c r="A3" t="s">
        <v>1865</v>
      </c>
      <c r="B3" t="s">
        <v>1866</v>
      </c>
      <c r="C3" t="s">
        <v>1867</v>
      </c>
      <c r="D3" t="s">
        <v>1869</v>
      </c>
      <c r="E3" t="s">
        <v>1868</v>
      </c>
    </row>
    <row r="4" spans="1:5" x14ac:dyDescent="0.25">
      <c r="A4" s="5">
        <v>29255743.950000018</v>
      </c>
      <c r="B4" s="5">
        <v>46491846.063400038</v>
      </c>
      <c r="C4" s="5">
        <v>17236102.113400009</v>
      </c>
      <c r="D4" s="7">
        <v>0.3785038359701029</v>
      </c>
      <c r="E4" s="5">
        <v>2000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FBCF7-67E4-4874-8715-155D6CA7948C}">
  <dimension ref="A1:P24"/>
  <sheetViews>
    <sheetView showGridLines="0" tabSelected="1" zoomScale="130" zoomScaleNormal="130" workbookViewId="0">
      <selection activeCell="G22" sqref="G22"/>
    </sheetView>
  </sheetViews>
  <sheetFormatPr defaultRowHeight="15" x14ac:dyDescent="0.25"/>
  <cols>
    <col min="1" max="16384" width="9.140625" style="11"/>
  </cols>
  <sheetData>
    <row r="1" spans="16:16" x14ac:dyDescent="0.25">
      <c r="P1" s="12"/>
    </row>
    <row r="2" spans="16:16" x14ac:dyDescent="0.25">
      <c r="P2" s="12"/>
    </row>
    <row r="3" spans="16:16" x14ac:dyDescent="0.25">
      <c r="P3" s="12"/>
    </row>
    <row r="4" spans="16:16" x14ac:dyDescent="0.25">
      <c r="P4" s="12"/>
    </row>
    <row r="5" spans="16:16" x14ac:dyDescent="0.25">
      <c r="P5" s="12"/>
    </row>
    <row r="6" spans="16:16" x14ac:dyDescent="0.25">
      <c r="P6" s="12"/>
    </row>
    <row r="7" spans="16:16" x14ac:dyDescent="0.25">
      <c r="P7" s="12"/>
    </row>
    <row r="8" spans="16:16" x14ac:dyDescent="0.25">
      <c r="P8" s="12"/>
    </row>
    <row r="9" spans="16:16" x14ac:dyDescent="0.25">
      <c r="P9" s="12"/>
    </row>
    <row r="10" spans="16:16" x14ac:dyDescent="0.25">
      <c r="P10" s="12"/>
    </row>
    <row r="11" spans="16:16" x14ac:dyDescent="0.25">
      <c r="P11" s="12"/>
    </row>
    <row r="12" spans="16:16" x14ac:dyDescent="0.25">
      <c r="P12" s="12"/>
    </row>
    <row r="13" spans="16:16" x14ac:dyDescent="0.25">
      <c r="P13" s="12"/>
    </row>
    <row r="14" spans="16:16" x14ac:dyDescent="0.25">
      <c r="P14" s="12"/>
    </row>
    <row r="15" spans="16:16" x14ac:dyDescent="0.25">
      <c r="P15" s="12"/>
    </row>
    <row r="16" spans="16:16" x14ac:dyDescent="0.25">
      <c r="P16" s="12"/>
    </row>
    <row r="17" spans="1:16" x14ac:dyDescent="0.25">
      <c r="P17" s="12"/>
    </row>
    <row r="18" spans="1:16" x14ac:dyDescent="0.25">
      <c r="P18" s="12"/>
    </row>
    <row r="19" spans="1:16" x14ac:dyDescent="0.25">
      <c r="P19" s="12"/>
    </row>
    <row r="20" spans="1:16" x14ac:dyDescent="0.25">
      <c r="P20" s="12"/>
    </row>
    <row r="21" spans="1:16" x14ac:dyDescent="0.25">
      <c r="P21" s="12"/>
    </row>
    <row r="22" spans="1:16" x14ac:dyDescent="0.25">
      <c r="P22" s="12"/>
    </row>
    <row r="23" spans="1:16" x14ac:dyDescent="0.25">
      <c r="A23" s="13"/>
      <c r="B23" s="13"/>
      <c r="C23" s="13"/>
      <c r="D23" s="13"/>
      <c r="E23" s="13"/>
      <c r="F23" s="13"/>
      <c r="G23" s="13"/>
      <c r="H23" s="13"/>
      <c r="I23" s="13"/>
      <c r="J23" s="13"/>
      <c r="K23" s="13"/>
      <c r="L23" s="13"/>
      <c r="M23" s="13"/>
      <c r="N23" s="13"/>
      <c r="O23" s="13"/>
      <c r="P23" s="14"/>
    </row>
    <row r="24" spans="1:16" x14ac:dyDescent="0.25">
      <c r="A24" s="15"/>
      <c r="B24" s="15"/>
      <c r="C24" s="15"/>
      <c r="D24" s="15"/>
      <c r="E24" s="15"/>
      <c r="F24" s="15"/>
      <c r="G24" s="15"/>
      <c r="H24" s="15"/>
      <c r="I24" s="15"/>
      <c r="J24" s="15"/>
      <c r="K24" s="15"/>
      <c r="L24" s="15"/>
      <c r="M24" s="15"/>
      <c r="N24" s="15"/>
      <c r="O24" s="15"/>
      <c r="P24" s="1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70FCE-D035-4794-A2F9-2410674983B8}">
  <dimension ref="A3:B16"/>
  <sheetViews>
    <sheetView showGridLines="0" workbookViewId="0">
      <selection activeCell="D25" sqref="D25"/>
    </sheetView>
  </sheetViews>
  <sheetFormatPr defaultRowHeight="15" x14ac:dyDescent="0.25"/>
  <cols>
    <col min="1" max="1" width="13.140625" bestFit="1" customWidth="1"/>
    <col min="2" max="2" width="16" bestFit="1" customWidth="1"/>
  </cols>
  <sheetData>
    <row r="3" spans="1:2" x14ac:dyDescent="0.25">
      <c r="A3" s="3" t="s">
        <v>1855</v>
      </c>
      <c r="B3" t="s">
        <v>1866</v>
      </c>
    </row>
    <row r="4" spans="1:2" x14ac:dyDescent="0.25">
      <c r="A4" s="9">
        <v>1</v>
      </c>
      <c r="B4" s="5">
        <v>4985496.6216000039</v>
      </c>
    </row>
    <row r="5" spans="1:2" x14ac:dyDescent="0.25">
      <c r="A5" s="9">
        <v>2</v>
      </c>
      <c r="B5" s="5">
        <v>3635435.7796000019</v>
      </c>
    </row>
    <row r="6" spans="1:2" x14ac:dyDescent="0.25">
      <c r="A6" s="9">
        <v>3</v>
      </c>
      <c r="B6" s="5">
        <v>3696400.1972000003</v>
      </c>
    </row>
    <row r="7" spans="1:2" x14ac:dyDescent="0.25">
      <c r="A7" s="9">
        <v>4</v>
      </c>
      <c r="B7" s="5">
        <v>3910230.1596000008</v>
      </c>
    </row>
    <row r="8" spans="1:2" x14ac:dyDescent="0.25">
      <c r="A8" s="9">
        <v>5</v>
      </c>
      <c r="B8" s="5">
        <v>3910775.0125999991</v>
      </c>
    </row>
    <row r="9" spans="1:2" x14ac:dyDescent="0.25">
      <c r="A9" s="9">
        <v>6</v>
      </c>
      <c r="B9" s="5">
        <v>2998662.8030000017</v>
      </c>
    </row>
    <row r="10" spans="1:2" x14ac:dyDescent="0.25">
      <c r="A10" s="9">
        <v>7</v>
      </c>
      <c r="B10" s="5">
        <v>3399186.3032000004</v>
      </c>
    </row>
    <row r="11" spans="1:2" x14ac:dyDescent="0.25">
      <c r="A11" s="9">
        <v>8</v>
      </c>
      <c r="B11" s="5">
        <v>4189385.3394000013</v>
      </c>
    </row>
    <row r="12" spans="1:2" x14ac:dyDescent="0.25">
      <c r="A12" s="9">
        <v>9</v>
      </c>
      <c r="B12" s="5">
        <v>4649915.9789999994</v>
      </c>
    </row>
    <row r="13" spans="1:2" x14ac:dyDescent="0.25">
      <c r="A13" s="9">
        <v>10</v>
      </c>
      <c r="B13" s="5">
        <v>3111939.6983999996</v>
      </c>
    </row>
    <row r="14" spans="1:2" x14ac:dyDescent="0.25">
      <c r="A14" s="9">
        <v>11</v>
      </c>
      <c r="B14" s="5">
        <v>4457462.6685999995</v>
      </c>
    </row>
    <row r="15" spans="1:2" x14ac:dyDescent="0.25">
      <c r="A15" s="9">
        <v>12</v>
      </c>
      <c r="B15" s="5">
        <v>3546955.5011999975</v>
      </c>
    </row>
    <row r="16" spans="1:2" x14ac:dyDescent="0.25">
      <c r="A16" s="9" t="s">
        <v>1856</v>
      </c>
      <c r="B16" s="5">
        <v>46491846.063400008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581F4-BAA5-42CF-BC72-09C4407A3D07}">
  <dimension ref="A3:B6"/>
  <sheetViews>
    <sheetView showGridLines="0" workbookViewId="0">
      <selection activeCell="H22" sqref="H22"/>
    </sheetView>
  </sheetViews>
  <sheetFormatPr defaultRowHeight="15" x14ac:dyDescent="0.25"/>
  <cols>
    <col min="1" max="1" width="13.140625" bestFit="1" customWidth="1"/>
    <col min="2" max="2" width="16" bestFit="1" customWidth="1"/>
  </cols>
  <sheetData>
    <row r="3" spans="1:2" x14ac:dyDescent="0.25">
      <c r="A3" s="3" t="s">
        <v>1855</v>
      </c>
      <c r="B3" t="s">
        <v>1866</v>
      </c>
    </row>
    <row r="4" spans="1:2" x14ac:dyDescent="0.25">
      <c r="A4" s="9">
        <v>2023</v>
      </c>
      <c r="B4" s="5">
        <v>22718765.520399984</v>
      </c>
    </row>
    <row r="5" spans="1:2" x14ac:dyDescent="0.25">
      <c r="A5" s="9">
        <v>2024</v>
      </c>
      <c r="B5" s="5">
        <v>23773080.543000013</v>
      </c>
    </row>
    <row r="6" spans="1:2" x14ac:dyDescent="0.25">
      <c r="A6" s="9" t="s">
        <v>1856</v>
      </c>
      <c r="B6" s="5">
        <v>46491846.0634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CAB88-45A4-4CC0-AEC6-6A525952A794}">
  <dimension ref="A3:B9"/>
  <sheetViews>
    <sheetView showGridLines="0" workbookViewId="0">
      <selection activeCell="F22" sqref="F22"/>
    </sheetView>
  </sheetViews>
  <sheetFormatPr defaultRowHeight="15" x14ac:dyDescent="0.25"/>
  <cols>
    <col min="1" max="1" width="13.140625" bestFit="1" customWidth="1"/>
    <col min="2" max="2" width="16" bestFit="1" customWidth="1"/>
  </cols>
  <sheetData>
    <row r="3" spans="1:2" x14ac:dyDescent="0.25">
      <c r="A3" s="3" t="s">
        <v>1855</v>
      </c>
      <c r="B3" t="s">
        <v>1866</v>
      </c>
    </row>
    <row r="4" spans="1:2" x14ac:dyDescent="0.25">
      <c r="A4" s="4" t="s">
        <v>38</v>
      </c>
      <c r="B4" s="5">
        <v>752808.90400000021</v>
      </c>
    </row>
    <row r="5" spans="1:2" x14ac:dyDescent="0.25">
      <c r="A5" s="4" t="s">
        <v>10</v>
      </c>
      <c r="B5" s="5">
        <v>34168093.629800037</v>
      </c>
    </row>
    <row r="6" spans="1:2" x14ac:dyDescent="0.25">
      <c r="A6" s="4" t="s">
        <v>14</v>
      </c>
      <c r="B6" s="5">
        <v>2245862.8853999986</v>
      </c>
    </row>
    <row r="7" spans="1:2" x14ac:dyDescent="0.25">
      <c r="A7" s="4" t="s">
        <v>19</v>
      </c>
      <c r="B7" s="5">
        <v>5389134.3388000038</v>
      </c>
    </row>
    <row r="8" spans="1:2" x14ac:dyDescent="0.25">
      <c r="A8" s="4" t="s">
        <v>41</v>
      </c>
      <c r="B8" s="5">
        <v>3935946.3054000004</v>
      </c>
    </row>
    <row r="9" spans="1:2" x14ac:dyDescent="0.25">
      <c r="A9" s="4" t="s">
        <v>1856</v>
      </c>
      <c r="B9" s="5">
        <v>46491846.063400038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C623F-50EE-4571-AA0E-423ABFE8AD99}">
  <dimension ref="A3:B29"/>
  <sheetViews>
    <sheetView showGridLines="0" workbookViewId="0">
      <selection activeCell="B21" sqref="B21"/>
    </sheetView>
  </sheetViews>
  <sheetFormatPr defaultRowHeight="15" x14ac:dyDescent="0.25"/>
  <cols>
    <col min="1" max="1" width="19.85546875" bestFit="1" customWidth="1"/>
    <col min="2" max="2" width="16" bestFit="1" customWidth="1"/>
  </cols>
  <sheetData>
    <row r="3" spans="1:2" x14ac:dyDescent="0.25">
      <c r="A3" s="3" t="s">
        <v>1855</v>
      </c>
      <c r="B3" t="s">
        <v>1866</v>
      </c>
    </row>
    <row r="4" spans="1:2" x14ac:dyDescent="0.25">
      <c r="A4" s="4" t="s">
        <v>27</v>
      </c>
      <c r="B4" s="2">
        <v>7412583.1465999996</v>
      </c>
    </row>
    <row r="5" spans="1:2" x14ac:dyDescent="0.25">
      <c r="A5" s="4" t="s">
        <v>68</v>
      </c>
      <c r="B5" s="2">
        <v>7353398.8728000019</v>
      </c>
    </row>
    <row r="6" spans="1:2" x14ac:dyDescent="0.25">
      <c r="A6" s="4" t="s">
        <v>73</v>
      </c>
      <c r="B6" s="2">
        <v>6974458.5281999959</v>
      </c>
    </row>
    <row r="7" spans="1:2" x14ac:dyDescent="0.25">
      <c r="A7" s="4" t="s">
        <v>80</v>
      </c>
      <c r="B7" s="2">
        <v>6373551.3255999992</v>
      </c>
    </row>
    <row r="8" spans="1:2" x14ac:dyDescent="0.25">
      <c r="A8" s="4" t="s">
        <v>11</v>
      </c>
      <c r="B8" s="2">
        <v>6054101.7566000009</v>
      </c>
    </row>
    <row r="9" spans="1:2" x14ac:dyDescent="0.25">
      <c r="A9" s="4" t="s">
        <v>20</v>
      </c>
      <c r="B9" s="2">
        <v>1331018.5161999995</v>
      </c>
    </row>
    <row r="10" spans="1:2" x14ac:dyDescent="0.25">
      <c r="A10" s="4" t="s">
        <v>123</v>
      </c>
      <c r="B10" s="2">
        <v>1284466.2971999999</v>
      </c>
    </row>
    <row r="11" spans="1:2" x14ac:dyDescent="0.25">
      <c r="A11" s="4" t="s">
        <v>77</v>
      </c>
      <c r="B11" s="2">
        <v>969401.74919999996</v>
      </c>
    </row>
    <row r="12" spans="1:2" x14ac:dyDescent="0.25">
      <c r="A12" s="4" t="s">
        <v>23</v>
      </c>
      <c r="B12" s="2">
        <v>913129.49580000003</v>
      </c>
    </row>
    <row r="13" spans="1:2" x14ac:dyDescent="0.25">
      <c r="A13" s="4" t="s">
        <v>83</v>
      </c>
      <c r="B13" s="2">
        <v>893308.0588</v>
      </c>
    </row>
    <row r="14" spans="1:2" x14ac:dyDescent="0.25">
      <c r="A14" s="4" t="s">
        <v>115</v>
      </c>
      <c r="B14" s="2">
        <v>891118.28039999993</v>
      </c>
    </row>
    <row r="15" spans="1:2" x14ac:dyDescent="0.25">
      <c r="A15" s="4" t="s">
        <v>66</v>
      </c>
      <c r="B15" s="2">
        <v>855415.07679999992</v>
      </c>
    </row>
    <row r="16" spans="1:2" x14ac:dyDescent="0.25">
      <c r="A16" s="4" t="s">
        <v>102</v>
      </c>
      <c r="B16" s="2">
        <v>800581.61699999997</v>
      </c>
    </row>
    <row r="17" spans="1:2" x14ac:dyDescent="0.25">
      <c r="A17" s="4" t="s">
        <v>92</v>
      </c>
      <c r="B17" s="2">
        <v>784816.55939999991</v>
      </c>
    </row>
    <row r="18" spans="1:2" x14ac:dyDescent="0.25">
      <c r="A18" s="4" t="s">
        <v>42</v>
      </c>
      <c r="B18" s="2">
        <v>601824.99339999992</v>
      </c>
    </row>
    <row r="19" spans="1:2" x14ac:dyDescent="0.25">
      <c r="A19" s="4" t="s">
        <v>46</v>
      </c>
      <c r="B19" s="2">
        <v>516767.96419999981</v>
      </c>
    </row>
    <row r="20" spans="1:2" x14ac:dyDescent="0.25">
      <c r="A20" s="4" t="s">
        <v>15</v>
      </c>
      <c r="B20" s="2">
        <v>454894.26420000015</v>
      </c>
    </row>
    <row r="21" spans="1:2" x14ac:dyDescent="0.25">
      <c r="A21" s="4" t="s">
        <v>170</v>
      </c>
      <c r="B21" s="2">
        <v>446911.74019999977</v>
      </c>
    </row>
    <row r="22" spans="1:2" x14ac:dyDescent="0.25">
      <c r="A22" s="4" t="s">
        <v>31</v>
      </c>
      <c r="B22" s="2">
        <v>432606.32979999995</v>
      </c>
    </row>
    <row r="23" spans="1:2" x14ac:dyDescent="0.25">
      <c r="A23" s="4" t="s">
        <v>51</v>
      </c>
      <c r="B23" s="2">
        <v>394682.58699999994</v>
      </c>
    </row>
    <row r="24" spans="1:2" x14ac:dyDescent="0.25">
      <c r="A24" s="4" t="s">
        <v>60</v>
      </c>
      <c r="B24" s="2">
        <v>189769.65319999997</v>
      </c>
    </row>
    <row r="25" spans="1:2" x14ac:dyDescent="0.25">
      <c r="A25" s="4" t="s">
        <v>53</v>
      </c>
      <c r="B25" s="2">
        <v>181229.81740000003</v>
      </c>
    </row>
    <row r="26" spans="1:2" x14ac:dyDescent="0.25">
      <c r="A26" s="4" t="s">
        <v>39</v>
      </c>
      <c r="B26" s="2">
        <v>143253.00759999998</v>
      </c>
    </row>
    <row r="27" spans="1:2" x14ac:dyDescent="0.25">
      <c r="A27" s="4" t="s">
        <v>261</v>
      </c>
      <c r="B27" s="2">
        <v>120291.91159999996</v>
      </c>
    </row>
    <row r="28" spans="1:2" x14ac:dyDescent="0.25">
      <c r="A28" s="4" t="s">
        <v>70</v>
      </c>
      <c r="B28" s="2">
        <v>118264.51419999998</v>
      </c>
    </row>
    <row r="29" spans="1:2" x14ac:dyDescent="0.25">
      <c r="A29" s="4" t="s">
        <v>1856</v>
      </c>
      <c r="B29" s="2">
        <v>46491846.063399993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3754C-C661-4901-A2BF-44D185229D53}">
  <dimension ref="A3:B15"/>
  <sheetViews>
    <sheetView showGridLines="0" workbookViewId="0">
      <selection activeCell="L15" sqref="L15"/>
    </sheetView>
  </sheetViews>
  <sheetFormatPr defaultRowHeight="15" x14ac:dyDescent="0.25"/>
  <cols>
    <col min="1" max="1" width="15.7109375" bestFit="1" customWidth="1"/>
    <col min="2" max="2" width="16" bestFit="1" customWidth="1"/>
  </cols>
  <sheetData>
    <row r="3" spans="1:2" x14ac:dyDescent="0.25">
      <c r="A3" s="3" t="s">
        <v>1855</v>
      </c>
      <c r="B3" t="s">
        <v>1866</v>
      </c>
    </row>
    <row r="4" spans="1:2" x14ac:dyDescent="0.25">
      <c r="A4" s="4" t="s">
        <v>29</v>
      </c>
      <c r="B4" s="2">
        <v>8517836.9995999988</v>
      </c>
    </row>
    <row r="5" spans="1:2" x14ac:dyDescent="0.25">
      <c r="A5" s="4" t="s">
        <v>17</v>
      </c>
      <c r="B5" s="2">
        <v>5959304.5102000004</v>
      </c>
    </row>
    <row r="6" spans="1:2" x14ac:dyDescent="0.25">
      <c r="A6" s="4" t="s">
        <v>36</v>
      </c>
      <c r="B6" s="2">
        <v>5002915.777800004</v>
      </c>
    </row>
    <row r="7" spans="1:2" x14ac:dyDescent="0.25">
      <c r="A7" s="4" t="s">
        <v>95</v>
      </c>
      <c r="B7" s="2">
        <v>3846495.233800001</v>
      </c>
    </row>
    <row r="8" spans="1:2" x14ac:dyDescent="0.25">
      <c r="A8" s="4" t="s">
        <v>64</v>
      </c>
      <c r="B8" s="2">
        <v>3784281.0511999992</v>
      </c>
    </row>
    <row r="9" spans="1:2" x14ac:dyDescent="0.25">
      <c r="A9" s="4" t="s">
        <v>55</v>
      </c>
      <c r="B9" s="2">
        <v>3634845.3566000019</v>
      </c>
    </row>
    <row r="10" spans="1:2" x14ac:dyDescent="0.25">
      <c r="A10" s="4" t="s">
        <v>12</v>
      </c>
      <c r="B10" s="2">
        <v>3535500.9667999991</v>
      </c>
    </row>
    <row r="11" spans="1:2" x14ac:dyDescent="0.25">
      <c r="A11" s="4" t="s">
        <v>33</v>
      </c>
      <c r="B11" s="2">
        <v>3310790.3746000007</v>
      </c>
    </row>
    <row r="12" spans="1:2" x14ac:dyDescent="0.25">
      <c r="A12" s="4" t="s">
        <v>48</v>
      </c>
      <c r="B12" s="2">
        <v>3236058.8374000015</v>
      </c>
    </row>
    <row r="13" spans="1:2" x14ac:dyDescent="0.25">
      <c r="A13" s="4" t="s">
        <v>108</v>
      </c>
      <c r="B13" s="2">
        <v>3003538.2862000009</v>
      </c>
    </row>
    <row r="14" spans="1:2" x14ac:dyDescent="0.25">
      <c r="A14" s="4" t="s">
        <v>58</v>
      </c>
      <c r="B14" s="2">
        <v>2660278.6692000004</v>
      </c>
    </row>
    <row r="15" spans="1:2" x14ac:dyDescent="0.25">
      <c r="A15" s="4" t="s">
        <v>1856</v>
      </c>
      <c r="B15" s="5">
        <v>46491846.063400015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46D57-813F-479A-B45C-0A30CCB584E7}">
  <dimension ref="A3:C16"/>
  <sheetViews>
    <sheetView showGridLines="0" workbookViewId="0">
      <selection activeCell="B12" sqref="B12"/>
    </sheetView>
  </sheetViews>
  <sheetFormatPr defaultRowHeight="15" x14ac:dyDescent="0.25"/>
  <cols>
    <col min="1" max="1" width="13.140625" bestFit="1" customWidth="1"/>
    <col min="2" max="2" width="12.5703125" bestFit="1" customWidth="1"/>
    <col min="3" max="3" width="16" bestFit="1" customWidth="1"/>
    <col min="4" max="5" width="8" bestFit="1" customWidth="1"/>
    <col min="6" max="7" width="7" bestFit="1" customWidth="1"/>
    <col min="8" max="13" width="8" bestFit="1" customWidth="1"/>
    <col min="14" max="19" width="9" bestFit="1" customWidth="1"/>
    <col min="20" max="21" width="8" bestFit="1" customWidth="1"/>
    <col min="22" max="25" width="9" bestFit="1" customWidth="1"/>
    <col min="26" max="27" width="7" bestFit="1" customWidth="1"/>
    <col min="28" max="29" width="9" bestFit="1" customWidth="1"/>
    <col min="30" max="30" width="8" bestFit="1" customWidth="1"/>
    <col min="31" max="36" width="9" bestFit="1" customWidth="1"/>
    <col min="37" max="37" width="8" bestFit="1" customWidth="1"/>
    <col min="38" max="38" width="9" bestFit="1" customWidth="1"/>
    <col min="39" max="39" width="8" bestFit="1" customWidth="1"/>
    <col min="40" max="45" width="9" bestFit="1" customWidth="1"/>
    <col min="46" max="49" width="8" bestFit="1" customWidth="1"/>
    <col min="50" max="50" width="9" bestFit="1" customWidth="1"/>
    <col min="51" max="51" width="8" bestFit="1" customWidth="1"/>
    <col min="52" max="85" width="9" bestFit="1" customWidth="1"/>
    <col min="86" max="86" width="8" bestFit="1" customWidth="1"/>
    <col min="87" max="87" width="9" bestFit="1" customWidth="1"/>
    <col min="88" max="88" width="8" bestFit="1" customWidth="1"/>
    <col min="89" max="91" width="9" bestFit="1" customWidth="1"/>
    <col min="92" max="92" width="8" bestFit="1" customWidth="1"/>
    <col min="93" max="107" width="9" bestFit="1" customWidth="1"/>
    <col min="108" max="108" width="8" bestFit="1" customWidth="1"/>
    <col min="109" max="115" width="9" bestFit="1" customWidth="1"/>
    <col min="116" max="116" width="7" bestFit="1" customWidth="1"/>
    <col min="117" max="117" width="9" bestFit="1" customWidth="1"/>
    <col min="118" max="118" width="7" bestFit="1" customWidth="1"/>
    <col min="119" max="123" width="9" bestFit="1" customWidth="1"/>
    <col min="124" max="124" width="8" bestFit="1" customWidth="1"/>
    <col min="125" max="128" width="9" bestFit="1" customWidth="1"/>
    <col min="129" max="129" width="8" bestFit="1" customWidth="1"/>
    <col min="130" max="133" width="9" bestFit="1" customWidth="1"/>
    <col min="134" max="134" width="8" bestFit="1" customWidth="1"/>
    <col min="135" max="136" width="9" bestFit="1" customWidth="1"/>
    <col min="137" max="137" width="7" bestFit="1" customWidth="1"/>
    <col min="138" max="138" width="8" bestFit="1" customWidth="1"/>
    <col min="139" max="144" width="9" bestFit="1" customWidth="1"/>
    <col min="145" max="145" width="7" bestFit="1" customWidth="1"/>
    <col min="146" max="146" width="8" bestFit="1" customWidth="1"/>
    <col min="147" max="150" width="9" bestFit="1" customWidth="1"/>
    <col min="151" max="151" width="8" bestFit="1" customWidth="1"/>
    <col min="152" max="159" width="9" bestFit="1" customWidth="1"/>
    <col min="160" max="160" width="8" bestFit="1" customWidth="1"/>
    <col min="161" max="163" width="9" bestFit="1" customWidth="1"/>
    <col min="164" max="164" width="8" bestFit="1" customWidth="1"/>
    <col min="165" max="167" width="9" bestFit="1" customWidth="1"/>
    <col min="168" max="168" width="8" bestFit="1" customWidth="1"/>
    <col min="169" max="173" width="9" bestFit="1" customWidth="1"/>
    <col min="174" max="174" width="8" bestFit="1" customWidth="1"/>
    <col min="175" max="176" width="9" bestFit="1" customWidth="1"/>
    <col min="177" max="177" width="8" bestFit="1" customWidth="1"/>
    <col min="178" max="180" width="9" bestFit="1" customWidth="1"/>
    <col min="181" max="181" width="8" bestFit="1" customWidth="1"/>
    <col min="182" max="187" width="9" bestFit="1" customWidth="1"/>
    <col min="188" max="188" width="8" bestFit="1" customWidth="1"/>
    <col min="189" max="199" width="9" bestFit="1" customWidth="1"/>
    <col min="200" max="201" width="8" bestFit="1" customWidth="1"/>
    <col min="202" max="202" width="9" bestFit="1" customWidth="1"/>
    <col min="203" max="203" width="8" bestFit="1" customWidth="1"/>
    <col min="204" max="206" width="9" bestFit="1" customWidth="1"/>
    <col min="207" max="207" width="8" bestFit="1" customWidth="1"/>
    <col min="208" max="215" width="9" bestFit="1" customWidth="1"/>
    <col min="216" max="216" width="8" bestFit="1" customWidth="1"/>
    <col min="217" max="226" width="9" bestFit="1" customWidth="1"/>
    <col min="227" max="227" width="8" bestFit="1" customWidth="1"/>
    <col min="228" max="232" width="9" bestFit="1" customWidth="1"/>
    <col min="233" max="233" width="8" bestFit="1" customWidth="1"/>
    <col min="234" max="243" width="9" bestFit="1" customWidth="1"/>
    <col min="244" max="244" width="8" bestFit="1" customWidth="1"/>
    <col min="245" max="245" width="9" bestFit="1" customWidth="1"/>
    <col min="246" max="246" width="8" bestFit="1" customWidth="1"/>
    <col min="247" max="249" width="9" bestFit="1" customWidth="1"/>
    <col min="250" max="250" width="8" bestFit="1" customWidth="1"/>
    <col min="251" max="253" width="9" bestFit="1" customWidth="1"/>
    <col min="254" max="254" width="8" bestFit="1" customWidth="1"/>
    <col min="255" max="256" width="9" bestFit="1" customWidth="1"/>
    <col min="257" max="257" width="8" bestFit="1" customWidth="1"/>
    <col min="258" max="266" width="9" bestFit="1" customWidth="1"/>
    <col min="267" max="267" width="7" bestFit="1" customWidth="1"/>
    <col min="268" max="268" width="9" bestFit="1" customWidth="1"/>
    <col min="269" max="269" width="8" bestFit="1" customWidth="1"/>
    <col min="270" max="270" width="9" bestFit="1" customWidth="1"/>
    <col min="271" max="271" width="8" bestFit="1" customWidth="1"/>
    <col min="272" max="277" width="9" bestFit="1" customWidth="1"/>
    <col min="278" max="278" width="8" bestFit="1" customWidth="1"/>
    <col min="279" max="293" width="9" bestFit="1" customWidth="1"/>
    <col min="294" max="295" width="8" bestFit="1" customWidth="1"/>
    <col min="296" max="297" width="9" bestFit="1" customWidth="1"/>
    <col min="298" max="298" width="8" bestFit="1" customWidth="1"/>
    <col min="299" max="307" width="9" bestFit="1" customWidth="1"/>
    <col min="308" max="308" width="8" bestFit="1" customWidth="1"/>
    <col min="309" max="311" width="9" bestFit="1" customWidth="1"/>
    <col min="312" max="312" width="8" bestFit="1" customWidth="1"/>
    <col min="313" max="314" width="9" bestFit="1" customWidth="1"/>
    <col min="315" max="315" width="8" bestFit="1" customWidth="1"/>
    <col min="316" max="324" width="9" bestFit="1" customWidth="1"/>
    <col min="325" max="326" width="8" bestFit="1" customWidth="1"/>
    <col min="327" max="328" width="9" bestFit="1" customWidth="1"/>
    <col min="329" max="329" width="8" bestFit="1" customWidth="1"/>
    <col min="330" max="336" width="9" bestFit="1" customWidth="1"/>
    <col min="337" max="337" width="8" bestFit="1" customWidth="1"/>
    <col min="338" max="345" width="9" bestFit="1" customWidth="1"/>
    <col min="346" max="346" width="7" bestFit="1" customWidth="1"/>
    <col min="347" max="349" width="9" bestFit="1" customWidth="1"/>
    <col min="350" max="350" width="8" bestFit="1" customWidth="1"/>
    <col min="351" max="352" width="9" bestFit="1" customWidth="1"/>
    <col min="353" max="353" width="8" bestFit="1" customWidth="1"/>
    <col min="354" max="354" width="7" bestFit="1" customWidth="1"/>
    <col min="355" max="358" width="9" bestFit="1" customWidth="1"/>
    <col min="359" max="359" width="8" bestFit="1" customWidth="1"/>
    <col min="360" max="360" width="9" bestFit="1" customWidth="1"/>
    <col min="361" max="361" width="7" bestFit="1" customWidth="1"/>
    <col min="362" max="366" width="9" bestFit="1" customWidth="1"/>
    <col min="367" max="367" width="8" bestFit="1" customWidth="1"/>
    <col min="368" max="380" width="9" bestFit="1" customWidth="1"/>
    <col min="381" max="381" width="8" bestFit="1" customWidth="1"/>
    <col min="382" max="382" width="9" bestFit="1" customWidth="1"/>
    <col min="383" max="384" width="8" bestFit="1" customWidth="1"/>
    <col min="385" max="385" width="9" bestFit="1" customWidth="1"/>
    <col min="386" max="386" width="8" bestFit="1" customWidth="1"/>
    <col min="387" max="388" width="9" bestFit="1" customWidth="1"/>
    <col min="389" max="390" width="10" bestFit="1" customWidth="1"/>
    <col min="391" max="391" width="9" bestFit="1" customWidth="1"/>
    <col min="392" max="392" width="10" bestFit="1" customWidth="1"/>
    <col min="393" max="393" width="9" bestFit="1" customWidth="1"/>
    <col min="394" max="394" width="8" bestFit="1" customWidth="1"/>
    <col min="395" max="404" width="10" bestFit="1" customWidth="1"/>
    <col min="405" max="405" width="8" bestFit="1" customWidth="1"/>
    <col min="406" max="406" width="10" bestFit="1" customWidth="1"/>
    <col min="407" max="408" width="9" bestFit="1" customWidth="1"/>
    <col min="409" max="414" width="10" bestFit="1" customWidth="1"/>
    <col min="415" max="415" width="9" bestFit="1" customWidth="1"/>
    <col min="416" max="416" width="10" bestFit="1" customWidth="1"/>
    <col min="417" max="418" width="9" bestFit="1" customWidth="1"/>
    <col min="419" max="422" width="10" bestFit="1" customWidth="1"/>
    <col min="423" max="423" width="8" bestFit="1" customWidth="1"/>
    <col min="424" max="424" width="10" bestFit="1" customWidth="1"/>
    <col min="425" max="425" width="9" bestFit="1" customWidth="1"/>
    <col min="426" max="427" width="10" bestFit="1" customWidth="1"/>
    <col min="428" max="428" width="9" bestFit="1" customWidth="1"/>
    <col min="429" max="429" width="8" bestFit="1" customWidth="1"/>
    <col min="430" max="431" width="10" bestFit="1" customWidth="1"/>
    <col min="432" max="432" width="9" bestFit="1" customWidth="1"/>
    <col min="433" max="436" width="10" bestFit="1" customWidth="1"/>
    <col min="437" max="437" width="9" bestFit="1" customWidth="1"/>
    <col min="438" max="440" width="10" bestFit="1" customWidth="1"/>
    <col min="441" max="441" width="9" bestFit="1" customWidth="1"/>
    <col min="442" max="442" width="10" bestFit="1" customWidth="1"/>
    <col min="443" max="443" width="8" bestFit="1" customWidth="1"/>
    <col min="444" max="445" width="10" bestFit="1" customWidth="1"/>
    <col min="446" max="446" width="9" bestFit="1" customWidth="1"/>
    <col min="447" max="452" width="10" bestFit="1" customWidth="1"/>
    <col min="453" max="453" width="9" bestFit="1" customWidth="1"/>
    <col min="454" max="456" width="10" bestFit="1" customWidth="1"/>
    <col min="457" max="457" width="9" bestFit="1" customWidth="1"/>
    <col min="458" max="464" width="10" bestFit="1" customWidth="1"/>
    <col min="465" max="465" width="9" bestFit="1" customWidth="1"/>
    <col min="466" max="473" width="10" bestFit="1" customWidth="1"/>
    <col min="474" max="474" width="9" bestFit="1" customWidth="1"/>
    <col min="475" max="475" width="10" bestFit="1" customWidth="1"/>
    <col min="476" max="477" width="9" bestFit="1" customWidth="1"/>
    <col min="478" max="478" width="10" bestFit="1" customWidth="1"/>
    <col min="479" max="479" width="9" bestFit="1" customWidth="1"/>
    <col min="480" max="481" width="10" bestFit="1" customWidth="1"/>
    <col min="482" max="482" width="9" bestFit="1" customWidth="1"/>
    <col min="483" max="486" width="10" bestFit="1" customWidth="1"/>
    <col min="487" max="487" width="9" bestFit="1" customWidth="1"/>
    <col min="488" max="490" width="10" bestFit="1" customWidth="1"/>
    <col min="491" max="491" width="9" bestFit="1" customWidth="1"/>
    <col min="492" max="492" width="10" bestFit="1" customWidth="1"/>
    <col min="493" max="494" width="9" bestFit="1" customWidth="1"/>
    <col min="495" max="499" width="10" bestFit="1" customWidth="1"/>
    <col min="500" max="500" width="8" bestFit="1" customWidth="1"/>
    <col min="501" max="507" width="10" bestFit="1" customWidth="1"/>
    <col min="508" max="508" width="8" bestFit="1" customWidth="1"/>
    <col min="509" max="512" width="10" bestFit="1" customWidth="1"/>
    <col min="513" max="513" width="9" bestFit="1" customWidth="1"/>
    <col min="514" max="523" width="10" bestFit="1" customWidth="1"/>
    <col min="524" max="524" width="9" bestFit="1" customWidth="1"/>
    <col min="525" max="525" width="10" bestFit="1" customWidth="1"/>
    <col min="526" max="526" width="9" bestFit="1" customWidth="1"/>
    <col min="527" max="527" width="10" bestFit="1" customWidth="1"/>
    <col min="528" max="528" width="9" bestFit="1" customWidth="1"/>
    <col min="529" max="535" width="10" bestFit="1" customWidth="1"/>
    <col min="536" max="536" width="9" bestFit="1" customWidth="1"/>
    <col min="537" max="541" width="10" bestFit="1" customWidth="1"/>
    <col min="542" max="543" width="9" bestFit="1" customWidth="1"/>
    <col min="544" max="549" width="10" bestFit="1" customWidth="1"/>
    <col min="550" max="550" width="9" bestFit="1" customWidth="1"/>
    <col min="551" max="562" width="10" bestFit="1" customWidth="1"/>
    <col min="563" max="563" width="9" bestFit="1" customWidth="1"/>
    <col min="564" max="572" width="10" bestFit="1" customWidth="1"/>
    <col min="573" max="573" width="8" bestFit="1" customWidth="1"/>
    <col min="574" max="574" width="9" bestFit="1" customWidth="1"/>
    <col min="575" max="579" width="10" bestFit="1" customWidth="1"/>
    <col min="580" max="580" width="9" bestFit="1" customWidth="1"/>
    <col min="581" max="583" width="10" bestFit="1" customWidth="1"/>
    <col min="584" max="584" width="8" bestFit="1" customWidth="1"/>
    <col min="585" max="592" width="10" bestFit="1" customWidth="1"/>
    <col min="593" max="593" width="9" bestFit="1" customWidth="1"/>
    <col min="594" max="599" width="10" bestFit="1" customWidth="1"/>
    <col min="600" max="600" width="9" bestFit="1" customWidth="1"/>
    <col min="601" max="604" width="10" bestFit="1" customWidth="1"/>
    <col min="605" max="605" width="9" bestFit="1" customWidth="1"/>
    <col min="606" max="609" width="10" bestFit="1" customWidth="1"/>
    <col min="610" max="610" width="8" bestFit="1" customWidth="1"/>
    <col min="611" max="611" width="10" bestFit="1" customWidth="1"/>
    <col min="612" max="612" width="9" bestFit="1" customWidth="1"/>
    <col min="613" max="619" width="10" bestFit="1" customWidth="1"/>
    <col min="620" max="620" width="9" bestFit="1" customWidth="1"/>
    <col min="621" max="623" width="10" bestFit="1" customWidth="1"/>
    <col min="624" max="626" width="9" bestFit="1" customWidth="1"/>
    <col min="627" max="629" width="10" bestFit="1" customWidth="1"/>
    <col min="630" max="630" width="9" bestFit="1" customWidth="1"/>
    <col min="631" max="631" width="10" bestFit="1" customWidth="1"/>
    <col min="632" max="632" width="9" bestFit="1" customWidth="1"/>
    <col min="633" max="649" width="10" bestFit="1" customWidth="1"/>
    <col min="650" max="651" width="9" bestFit="1" customWidth="1"/>
    <col min="652" max="652" width="10" bestFit="1" customWidth="1"/>
    <col min="653" max="653" width="9" bestFit="1" customWidth="1"/>
    <col min="654" max="657" width="10" bestFit="1" customWidth="1"/>
    <col min="658" max="660" width="9" bestFit="1" customWidth="1"/>
    <col min="661" max="663" width="10" bestFit="1" customWidth="1"/>
    <col min="664" max="664" width="9" bestFit="1" customWidth="1"/>
    <col min="665" max="665" width="8" bestFit="1" customWidth="1"/>
    <col min="666" max="666" width="10" bestFit="1" customWidth="1"/>
    <col min="667" max="667" width="9" bestFit="1" customWidth="1"/>
    <col min="668" max="668" width="10" bestFit="1" customWidth="1"/>
    <col min="669" max="669" width="9" bestFit="1" customWidth="1"/>
    <col min="670" max="673" width="10" bestFit="1" customWidth="1"/>
    <col min="674" max="674" width="9" bestFit="1" customWidth="1"/>
    <col min="675" max="675" width="10" bestFit="1" customWidth="1"/>
    <col min="676" max="676" width="8" bestFit="1" customWidth="1"/>
    <col min="677" max="677" width="9" bestFit="1" customWidth="1"/>
    <col min="678" max="692" width="10" bestFit="1" customWidth="1"/>
    <col min="693" max="694" width="9" bestFit="1" customWidth="1"/>
    <col min="695" max="695" width="10" bestFit="1" customWidth="1"/>
    <col min="696" max="696" width="8" bestFit="1" customWidth="1"/>
    <col min="697" max="697" width="10" bestFit="1" customWidth="1"/>
    <col min="698" max="700" width="9" bestFit="1" customWidth="1"/>
    <col min="701" max="709" width="10" bestFit="1" customWidth="1"/>
    <col min="710" max="711" width="9" bestFit="1" customWidth="1"/>
    <col min="712" max="716" width="10" bestFit="1" customWidth="1"/>
    <col min="717" max="717" width="9" bestFit="1" customWidth="1"/>
    <col min="718" max="718" width="8" bestFit="1" customWidth="1"/>
    <col min="719" max="719" width="9" bestFit="1" customWidth="1"/>
    <col min="720" max="725" width="10" bestFit="1" customWidth="1"/>
    <col min="726" max="726" width="9" bestFit="1" customWidth="1"/>
    <col min="727" max="731" width="10" bestFit="1" customWidth="1"/>
    <col min="732" max="732" width="9" bestFit="1" customWidth="1"/>
    <col min="733" max="734" width="10" bestFit="1" customWidth="1"/>
    <col min="735" max="735" width="9" bestFit="1" customWidth="1"/>
    <col min="736" max="746" width="10" bestFit="1" customWidth="1"/>
    <col min="747" max="747" width="9" bestFit="1" customWidth="1"/>
    <col min="748" max="750" width="10" bestFit="1" customWidth="1"/>
    <col min="751" max="751" width="9" bestFit="1" customWidth="1"/>
    <col min="752" max="761" width="10" bestFit="1" customWidth="1"/>
    <col min="762" max="762" width="8" bestFit="1" customWidth="1"/>
    <col min="763" max="774" width="10" bestFit="1" customWidth="1"/>
    <col min="775" max="775" width="9" bestFit="1" customWidth="1"/>
    <col min="776" max="782" width="10" bestFit="1" customWidth="1"/>
    <col min="783" max="783" width="9" bestFit="1" customWidth="1"/>
    <col min="784" max="784" width="10" bestFit="1" customWidth="1"/>
    <col min="785" max="785" width="9" bestFit="1" customWidth="1"/>
    <col min="786" max="787" width="10" bestFit="1" customWidth="1"/>
    <col min="788" max="788" width="9" bestFit="1" customWidth="1"/>
    <col min="789" max="809" width="10" bestFit="1" customWidth="1"/>
    <col min="810" max="811" width="9" bestFit="1" customWidth="1"/>
    <col min="812" max="813" width="10" bestFit="1" customWidth="1"/>
    <col min="814" max="814" width="7" bestFit="1" customWidth="1"/>
    <col min="815" max="817" width="10" bestFit="1" customWidth="1"/>
    <col min="818" max="818" width="9" bestFit="1" customWidth="1"/>
    <col min="819" max="821" width="10" bestFit="1" customWidth="1"/>
    <col min="822" max="824" width="9" bestFit="1" customWidth="1"/>
    <col min="825" max="831" width="10" bestFit="1" customWidth="1"/>
    <col min="832" max="832" width="9" bestFit="1" customWidth="1"/>
    <col min="833" max="835" width="10" bestFit="1" customWidth="1"/>
    <col min="836" max="836" width="9" bestFit="1" customWidth="1"/>
    <col min="837" max="837" width="10" bestFit="1" customWidth="1"/>
    <col min="838" max="838" width="9" bestFit="1" customWidth="1"/>
    <col min="839" max="840" width="10" bestFit="1" customWidth="1"/>
    <col min="841" max="841" width="8" bestFit="1" customWidth="1"/>
    <col min="842" max="842" width="10" bestFit="1" customWidth="1"/>
    <col min="843" max="843" width="9" bestFit="1" customWidth="1"/>
    <col min="844" max="854" width="10" bestFit="1" customWidth="1"/>
    <col min="855" max="855" width="9" bestFit="1" customWidth="1"/>
    <col min="856" max="856" width="10" bestFit="1" customWidth="1"/>
    <col min="857" max="857" width="9" bestFit="1" customWidth="1"/>
    <col min="858" max="861" width="10" bestFit="1" customWidth="1"/>
    <col min="862" max="863" width="9" bestFit="1" customWidth="1"/>
    <col min="864" max="870" width="10" bestFit="1" customWidth="1"/>
    <col min="871" max="871" width="9" bestFit="1" customWidth="1"/>
    <col min="872" max="881" width="10" bestFit="1" customWidth="1"/>
    <col min="882" max="882" width="9" bestFit="1" customWidth="1"/>
    <col min="883" max="885" width="10" bestFit="1" customWidth="1"/>
    <col min="886" max="886" width="9" bestFit="1" customWidth="1"/>
    <col min="887" max="888" width="10" bestFit="1" customWidth="1"/>
    <col min="889" max="890" width="9" bestFit="1" customWidth="1"/>
    <col min="891" max="903" width="10" bestFit="1" customWidth="1"/>
    <col min="904" max="904" width="9" bestFit="1" customWidth="1"/>
    <col min="905" max="905" width="10" bestFit="1" customWidth="1"/>
    <col min="906" max="907" width="9" bestFit="1" customWidth="1"/>
    <col min="908" max="908" width="10" bestFit="1" customWidth="1"/>
    <col min="909" max="909" width="9" bestFit="1" customWidth="1"/>
    <col min="910" max="910" width="10" bestFit="1" customWidth="1"/>
    <col min="911" max="912" width="9" bestFit="1" customWidth="1"/>
    <col min="913" max="914" width="10" bestFit="1" customWidth="1"/>
    <col min="915" max="915" width="7" bestFit="1" customWidth="1"/>
    <col min="916" max="920" width="10" bestFit="1" customWidth="1"/>
    <col min="921" max="921" width="9" bestFit="1" customWidth="1"/>
    <col min="922" max="924" width="10" bestFit="1" customWidth="1"/>
    <col min="925" max="925" width="9" bestFit="1" customWidth="1"/>
    <col min="926" max="928" width="10" bestFit="1" customWidth="1"/>
    <col min="929" max="929" width="9" bestFit="1" customWidth="1"/>
    <col min="930" max="933" width="10" bestFit="1" customWidth="1"/>
    <col min="934" max="934" width="9" bestFit="1" customWidth="1"/>
    <col min="935" max="938" width="10" bestFit="1" customWidth="1"/>
    <col min="939" max="939" width="9" bestFit="1" customWidth="1"/>
    <col min="940" max="941" width="10" bestFit="1" customWidth="1"/>
    <col min="942" max="942" width="9" bestFit="1" customWidth="1"/>
    <col min="943" max="945" width="10" bestFit="1" customWidth="1"/>
    <col min="946" max="947" width="9" bestFit="1" customWidth="1"/>
    <col min="948" max="957" width="10" bestFit="1" customWidth="1"/>
    <col min="958" max="960" width="9" bestFit="1" customWidth="1"/>
    <col min="961" max="961" width="8" bestFit="1" customWidth="1"/>
    <col min="962" max="966" width="10" bestFit="1" customWidth="1"/>
    <col min="967" max="967" width="9" bestFit="1" customWidth="1"/>
    <col min="968" max="971" width="10" bestFit="1" customWidth="1"/>
    <col min="972" max="973" width="9" bestFit="1" customWidth="1"/>
    <col min="974" max="990" width="10" bestFit="1" customWidth="1"/>
    <col min="991" max="991" width="9" bestFit="1" customWidth="1"/>
    <col min="992" max="999" width="10" bestFit="1" customWidth="1"/>
    <col min="1000" max="1000" width="9" bestFit="1" customWidth="1"/>
    <col min="1001" max="1007" width="10" bestFit="1" customWidth="1"/>
    <col min="1008" max="1008" width="8" bestFit="1" customWidth="1"/>
    <col min="1009" max="1017" width="10" bestFit="1" customWidth="1"/>
    <col min="1018" max="1018" width="7" bestFit="1" customWidth="1"/>
    <col min="1019" max="1021" width="10" bestFit="1" customWidth="1"/>
    <col min="1022" max="1022" width="9" bestFit="1" customWidth="1"/>
    <col min="1023" max="1028" width="10" bestFit="1" customWidth="1"/>
    <col min="1029" max="1029" width="9" bestFit="1" customWidth="1"/>
    <col min="1030" max="1037" width="10" bestFit="1" customWidth="1"/>
    <col min="1038" max="1038" width="9" bestFit="1" customWidth="1"/>
    <col min="1039" max="1041" width="10" bestFit="1" customWidth="1"/>
    <col min="1042" max="1042" width="9" bestFit="1" customWidth="1"/>
    <col min="1043" max="1047" width="10" bestFit="1" customWidth="1"/>
    <col min="1048" max="1049" width="9" bestFit="1" customWidth="1"/>
    <col min="1050" max="1055" width="10" bestFit="1" customWidth="1"/>
    <col min="1056" max="1057" width="9" bestFit="1" customWidth="1"/>
    <col min="1058" max="1059" width="10" bestFit="1" customWidth="1"/>
    <col min="1060" max="1060" width="9" bestFit="1" customWidth="1"/>
    <col min="1061" max="1074" width="10" bestFit="1" customWidth="1"/>
    <col min="1075" max="1075" width="9" bestFit="1" customWidth="1"/>
    <col min="1076" max="1081" width="10" bestFit="1" customWidth="1"/>
    <col min="1082" max="1082" width="9" bestFit="1" customWidth="1"/>
    <col min="1083" max="1091" width="10" bestFit="1" customWidth="1"/>
    <col min="1092" max="1093" width="9" bestFit="1" customWidth="1"/>
    <col min="1094" max="1099" width="10" bestFit="1" customWidth="1"/>
    <col min="1100" max="1100" width="9" bestFit="1" customWidth="1"/>
    <col min="1101" max="1102" width="10" bestFit="1" customWidth="1"/>
    <col min="1103" max="1103" width="9" bestFit="1" customWidth="1"/>
    <col min="1104" max="1108" width="10" bestFit="1" customWidth="1"/>
    <col min="1109" max="1109" width="9" bestFit="1" customWidth="1"/>
    <col min="1110" max="1111" width="10" bestFit="1" customWidth="1"/>
    <col min="1112" max="1115" width="9" bestFit="1" customWidth="1"/>
    <col min="1116" max="1122" width="10" bestFit="1" customWidth="1"/>
    <col min="1123" max="1123" width="9" bestFit="1" customWidth="1"/>
    <col min="1124" max="1124" width="8" bestFit="1" customWidth="1"/>
    <col min="1125" max="1126" width="9" bestFit="1" customWidth="1"/>
    <col min="1127" max="1129" width="10" bestFit="1" customWidth="1"/>
    <col min="1130" max="1130" width="9" bestFit="1" customWidth="1"/>
    <col min="1131" max="1131" width="10" bestFit="1" customWidth="1"/>
    <col min="1132" max="1132" width="9" bestFit="1" customWidth="1"/>
    <col min="1133" max="1134" width="10" bestFit="1" customWidth="1"/>
    <col min="1135" max="1135" width="9" bestFit="1" customWidth="1"/>
    <col min="1136" max="1136" width="10" bestFit="1" customWidth="1"/>
    <col min="1137" max="1137" width="9" bestFit="1" customWidth="1"/>
    <col min="1138" max="1140" width="10" bestFit="1" customWidth="1"/>
    <col min="1141" max="1141" width="9" bestFit="1" customWidth="1"/>
    <col min="1142" max="1145" width="10" bestFit="1" customWidth="1"/>
    <col min="1146" max="1146" width="9" bestFit="1" customWidth="1"/>
    <col min="1147" max="1151" width="10" bestFit="1" customWidth="1"/>
    <col min="1152" max="1152" width="9" bestFit="1" customWidth="1"/>
    <col min="1153" max="1155" width="10" bestFit="1" customWidth="1"/>
    <col min="1156" max="1157" width="9" bestFit="1" customWidth="1"/>
    <col min="1158" max="1158" width="10" bestFit="1" customWidth="1"/>
    <col min="1159" max="1160" width="9" bestFit="1" customWidth="1"/>
    <col min="1161" max="1161" width="10" bestFit="1" customWidth="1"/>
    <col min="1162" max="1162" width="8" bestFit="1" customWidth="1"/>
    <col min="1163" max="1163" width="9" bestFit="1" customWidth="1"/>
    <col min="1164" max="1169" width="10" bestFit="1" customWidth="1"/>
    <col min="1170" max="1170" width="9" bestFit="1" customWidth="1"/>
    <col min="1171" max="1177" width="10" bestFit="1" customWidth="1"/>
    <col min="1178" max="1178" width="8" bestFit="1" customWidth="1"/>
    <col min="1179" max="1179" width="9" bestFit="1" customWidth="1"/>
    <col min="1180" max="1180" width="10" bestFit="1" customWidth="1"/>
    <col min="1181" max="1181" width="8" bestFit="1" customWidth="1"/>
    <col min="1182" max="1185" width="10" bestFit="1" customWidth="1"/>
    <col min="1186" max="1186" width="9" bestFit="1" customWidth="1"/>
    <col min="1187" max="1194" width="10" bestFit="1" customWidth="1"/>
    <col min="1195" max="1195" width="9" bestFit="1" customWidth="1"/>
    <col min="1196" max="1199" width="10" bestFit="1" customWidth="1"/>
    <col min="1200" max="1200" width="9" bestFit="1" customWidth="1"/>
    <col min="1201" max="1201" width="10" bestFit="1" customWidth="1"/>
    <col min="1202" max="1202" width="9" bestFit="1" customWidth="1"/>
    <col min="1203" max="1204" width="10" bestFit="1" customWidth="1"/>
    <col min="1205" max="1205" width="9" bestFit="1" customWidth="1"/>
    <col min="1206" max="1209" width="10" bestFit="1" customWidth="1"/>
    <col min="1210" max="1210" width="9" bestFit="1" customWidth="1"/>
    <col min="1211" max="1214" width="10" bestFit="1" customWidth="1"/>
    <col min="1215" max="1215" width="9" bestFit="1" customWidth="1"/>
    <col min="1216" max="1217" width="10" bestFit="1" customWidth="1"/>
    <col min="1218" max="1219" width="9" bestFit="1" customWidth="1"/>
    <col min="1220" max="1225" width="10" bestFit="1" customWidth="1"/>
    <col min="1226" max="1226" width="9" bestFit="1" customWidth="1"/>
    <col min="1227" max="1227" width="8" bestFit="1" customWidth="1"/>
    <col min="1228" max="1228" width="10" bestFit="1" customWidth="1"/>
    <col min="1229" max="1229" width="9" bestFit="1" customWidth="1"/>
    <col min="1230" max="1230" width="10" bestFit="1" customWidth="1"/>
    <col min="1231" max="1231" width="9" bestFit="1" customWidth="1"/>
    <col min="1232" max="1232" width="10" bestFit="1" customWidth="1"/>
    <col min="1233" max="1233" width="9" bestFit="1" customWidth="1"/>
    <col min="1234" max="1238" width="10" bestFit="1" customWidth="1"/>
    <col min="1239" max="1240" width="9" bestFit="1" customWidth="1"/>
    <col min="1241" max="1250" width="10" bestFit="1" customWidth="1"/>
    <col min="1251" max="1252" width="9" bestFit="1" customWidth="1"/>
    <col min="1253" max="1253" width="10" bestFit="1" customWidth="1"/>
    <col min="1254" max="1259" width="9" bestFit="1" customWidth="1"/>
    <col min="1260" max="1263" width="10" bestFit="1" customWidth="1"/>
    <col min="1264" max="1264" width="9" bestFit="1" customWidth="1"/>
    <col min="1265" max="1268" width="10" bestFit="1" customWidth="1"/>
    <col min="1269" max="1270" width="9" bestFit="1" customWidth="1"/>
    <col min="1271" max="1271" width="8" bestFit="1" customWidth="1"/>
    <col min="1272" max="1276" width="10" bestFit="1" customWidth="1"/>
    <col min="1277" max="1277" width="9" bestFit="1" customWidth="1"/>
    <col min="1278" max="1282" width="10" bestFit="1" customWidth="1"/>
    <col min="1283" max="1283" width="9" bestFit="1" customWidth="1"/>
    <col min="1284" max="1289" width="10" bestFit="1" customWidth="1"/>
    <col min="1290" max="1290" width="9" bestFit="1" customWidth="1"/>
    <col min="1291" max="1291" width="10" bestFit="1" customWidth="1"/>
    <col min="1292" max="1292" width="9" bestFit="1" customWidth="1"/>
    <col min="1293" max="1293" width="10" bestFit="1" customWidth="1"/>
    <col min="1294" max="1294" width="9" bestFit="1" customWidth="1"/>
    <col min="1295" max="1295" width="10" bestFit="1" customWidth="1"/>
    <col min="1296" max="1296" width="9" bestFit="1" customWidth="1"/>
    <col min="1297" max="1300" width="10" bestFit="1" customWidth="1"/>
    <col min="1301" max="1301" width="9" bestFit="1" customWidth="1"/>
    <col min="1302" max="1302" width="10" bestFit="1" customWidth="1"/>
    <col min="1303" max="1303" width="9" bestFit="1" customWidth="1"/>
    <col min="1304" max="1304" width="10" bestFit="1" customWidth="1"/>
    <col min="1305" max="1305" width="9" bestFit="1" customWidth="1"/>
    <col min="1306" max="1306" width="10" bestFit="1" customWidth="1"/>
    <col min="1307" max="1307" width="9" bestFit="1" customWidth="1"/>
    <col min="1308" max="1312" width="10" bestFit="1" customWidth="1"/>
    <col min="1313" max="1313" width="9" bestFit="1" customWidth="1"/>
    <col min="1314" max="1316" width="10" bestFit="1" customWidth="1"/>
    <col min="1317" max="1317" width="9" bestFit="1" customWidth="1"/>
    <col min="1318" max="1321" width="10" bestFit="1" customWidth="1"/>
    <col min="1322" max="1323" width="9" bestFit="1" customWidth="1"/>
    <col min="1324" max="1325" width="10" bestFit="1" customWidth="1"/>
    <col min="1326" max="1327" width="9" bestFit="1" customWidth="1"/>
    <col min="1328" max="1328" width="10" bestFit="1" customWidth="1"/>
    <col min="1329" max="1329" width="9" bestFit="1" customWidth="1"/>
    <col min="1330" max="1330" width="10" bestFit="1" customWidth="1"/>
    <col min="1331" max="1332" width="9" bestFit="1" customWidth="1"/>
    <col min="1333" max="1336" width="10" bestFit="1" customWidth="1"/>
    <col min="1337" max="1337" width="9" bestFit="1" customWidth="1"/>
    <col min="1338" max="1340" width="10" bestFit="1" customWidth="1"/>
    <col min="1341" max="1341" width="9" bestFit="1" customWidth="1"/>
    <col min="1342" max="1342" width="10" bestFit="1" customWidth="1"/>
    <col min="1343" max="1343" width="9" bestFit="1" customWidth="1"/>
    <col min="1344" max="1351" width="10" bestFit="1" customWidth="1"/>
    <col min="1352" max="1352" width="9" bestFit="1" customWidth="1"/>
    <col min="1353" max="1356" width="10" bestFit="1" customWidth="1"/>
    <col min="1357" max="1357" width="9" bestFit="1" customWidth="1"/>
    <col min="1358" max="1359" width="10" bestFit="1" customWidth="1"/>
    <col min="1360" max="1360" width="8" bestFit="1" customWidth="1"/>
    <col min="1361" max="1364" width="10" bestFit="1" customWidth="1"/>
    <col min="1365" max="1365" width="9" bestFit="1" customWidth="1"/>
    <col min="1366" max="1367" width="10" bestFit="1" customWidth="1"/>
    <col min="1368" max="1369" width="9" bestFit="1" customWidth="1"/>
    <col min="1370" max="1372" width="10" bestFit="1" customWidth="1"/>
    <col min="1373" max="1373" width="9" bestFit="1" customWidth="1"/>
    <col min="1374" max="1375" width="10" bestFit="1" customWidth="1"/>
    <col min="1376" max="1376" width="9" bestFit="1" customWidth="1"/>
    <col min="1377" max="1378" width="10" bestFit="1" customWidth="1"/>
    <col min="1379" max="1379" width="9" bestFit="1" customWidth="1"/>
    <col min="1380" max="1381" width="10" bestFit="1" customWidth="1"/>
    <col min="1382" max="1382" width="9" bestFit="1" customWidth="1"/>
    <col min="1383" max="1384" width="10" bestFit="1" customWidth="1"/>
    <col min="1385" max="1385" width="9" bestFit="1" customWidth="1"/>
    <col min="1386" max="1392" width="10" bestFit="1" customWidth="1"/>
    <col min="1393" max="1393" width="9" bestFit="1" customWidth="1"/>
    <col min="1394" max="1394" width="7" bestFit="1" customWidth="1"/>
    <col min="1395" max="1396" width="10" bestFit="1" customWidth="1"/>
    <col min="1397" max="1398" width="9" bestFit="1" customWidth="1"/>
    <col min="1399" max="1400" width="10" bestFit="1" customWidth="1"/>
    <col min="1401" max="1401" width="9" bestFit="1" customWidth="1"/>
    <col min="1402" max="1402" width="10" bestFit="1" customWidth="1"/>
    <col min="1403" max="1403" width="9" bestFit="1" customWidth="1"/>
    <col min="1404" max="1407" width="10" bestFit="1" customWidth="1"/>
    <col min="1408" max="1408" width="9" bestFit="1" customWidth="1"/>
    <col min="1409" max="1410" width="10" bestFit="1" customWidth="1"/>
    <col min="1411" max="1411" width="9" bestFit="1" customWidth="1"/>
    <col min="1412" max="1413" width="10" bestFit="1" customWidth="1"/>
    <col min="1414" max="1414" width="6" bestFit="1" customWidth="1"/>
    <col min="1415" max="1418" width="10" bestFit="1" customWidth="1"/>
    <col min="1419" max="1419" width="9" bestFit="1" customWidth="1"/>
    <col min="1420" max="1421" width="10" bestFit="1" customWidth="1"/>
    <col min="1422" max="1422" width="8" bestFit="1" customWidth="1"/>
    <col min="1423" max="1423" width="9" bestFit="1" customWidth="1"/>
    <col min="1424" max="1424" width="10" bestFit="1" customWidth="1"/>
    <col min="1425" max="1425" width="9" bestFit="1" customWidth="1"/>
    <col min="1426" max="1428" width="10" bestFit="1" customWidth="1"/>
    <col min="1429" max="1429" width="9" bestFit="1" customWidth="1"/>
    <col min="1430" max="1431" width="10" bestFit="1" customWidth="1"/>
    <col min="1432" max="1432" width="9" bestFit="1" customWidth="1"/>
    <col min="1433" max="1433" width="10" bestFit="1" customWidth="1"/>
    <col min="1434" max="1434" width="8" bestFit="1" customWidth="1"/>
    <col min="1435" max="1435" width="9" bestFit="1" customWidth="1"/>
    <col min="1436" max="1437" width="10" bestFit="1" customWidth="1"/>
    <col min="1438" max="1439" width="9" bestFit="1" customWidth="1"/>
    <col min="1440" max="1442" width="10" bestFit="1" customWidth="1"/>
    <col min="1443" max="1443" width="9" bestFit="1" customWidth="1"/>
    <col min="1444" max="1444" width="8" bestFit="1" customWidth="1"/>
    <col min="1445" max="1445" width="9" bestFit="1" customWidth="1"/>
    <col min="1446" max="1449" width="10" bestFit="1" customWidth="1"/>
    <col min="1450" max="1450" width="8" bestFit="1" customWidth="1"/>
    <col min="1451" max="1451" width="10" bestFit="1" customWidth="1"/>
    <col min="1452" max="1452" width="9" bestFit="1" customWidth="1"/>
    <col min="1453" max="1453" width="8" bestFit="1" customWidth="1"/>
    <col min="1454" max="1457" width="10" bestFit="1" customWidth="1"/>
    <col min="1458" max="1458" width="9" bestFit="1" customWidth="1"/>
    <col min="1459" max="1469" width="10" bestFit="1" customWidth="1"/>
    <col min="1470" max="1471" width="11" bestFit="1" customWidth="1"/>
    <col min="1472" max="1474" width="10" bestFit="1" customWidth="1"/>
    <col min="1475" max="1475" width="11" bestFit="1" customWidth="1"/>
    <col min="1476" max="1476" width="10" bestFit="1" customWidth="1"/>
    <col min="1477" max="1478" width="9" bestFit="1" customWidth="1"/>
    <col min="1479" max="1479" width="8" bestFit="1" customWidth="1"/>
    <col min="1480" max="1480" width="11" bestFit="1" customWidth="1"/>
    <col min="1481" max="1481" width="10" bestFit="1" customWidth="1"/>
    <col min="1482" max="1486" width="11" bestFit="1" customWidth="1"/>
    <col min="1487" max="1488" width="10" bestFit="1" customWidth="1"/>
    <col min="1489" max="1489" width="11" bestFit="1" customWidth="1"/>
    <col min="1490" max="1490" width="8" bestFit="1" customWidth="1"/>
    <col min="1491" max="1491" width="11" bestFit="1" customWidth="1"/>
    <col min="1492" max="1493" width="10" bestFit="1" customWidth="1"/>
    <col min="1494" max="1496" width="11" bestFit="1" customWidth="1"/>
    <col min="1497" max="1497" width="10" bestFit="1" customWidth="1"/>
    <col min="1498" max="1498" width="9" bestFit="1" customWidth="1"/>
    <col min="1499" max="1499" width="11" bestFit="1" customWidth="1"/>
    <col min="1500" max="1500" width="9" bestFit="1" customWidth="1"/>
    <col min="1501" max="1501" width="11" bestFit="1" customWidth="1"/>
    <col min="1502" max="1502" width="9" bestFit="1" customWidth="1"/>
    <col min="1503" max="1503" width="11" bestFit="1" customWidth="1"/>
    <col min="1504" max="1504" width="10" bestFit="1" customWidth="1"/>
    <col min="1505" max="1509" width="11" bestFit="1" customWidth="1"/>
    <col min="1510" max="1510" width="10" bestFit="1" customWidth="1"/>
    <col min="1511" max="1523" width="11" bestFit="1" customWidth="1"/>
    <col min="1524" max="1524" width="10" bestFit="1" customWidth="1"/>
    <col min="1525" max="1529" width="11" bestFit="1" customWidth="1"/>
    <col min="1530" max="1531" width="10" bestFit="1" customWidth="1"/>
    <col min="1532" max="1532" width="11" bestFit="1" customWidth="1"/>
    <col min="1533" max="1533" width="10" bestFit="1" customWidth="1"/>
    <col min="1534" max="1537" width="11" bestFit="1" customWidth="1"/>
    <col min="1538" max="1538" width="10" bestFit="1" customWidth="1"/>
    <col min="1539" max="1539" width="11" bestFit="1" customWidth="1"/>
    <col min="1540" max="1540" width="9" bestFit="1" customWidth="1"/>
    <col min="1541" max="1546" width="11" bestFit="1" customWidth="1"/>
    <col min="1547" max="1547" width="10" bestFit="1" customWidth="1"/>
    <col min="1548" max="1548" width="11" bestFit="1" customWidth="1"/>
    <col min="1549" max="1549" width="10" bestFit="1" customWidth="1"/>
    <col min="1550" max="1554" width="11" bestFit="1" customWidth="1"/>
    <col min="1555" max="1555" width="9" bestFit="1" customWidth="1"/>
    <col min="1556" max="1557" width="10" bestFit="1" customWidth="1"/>
    <col min="1558" max="1564" width="11" bestFit="1" customWidth="1"/>
    <col min="1565" max="1565" width="10" bestFit="1" customWidth="1"/>
    <col min="1566" max="1569" width="11" bestFit="1" customWidth="1"/>
    <col min="1570" max="1570" width="10" bestFit="1" customWidth="1"/>
    <col min="1571" max="1571" width="11" bestFit="1" customWidth="1"/>
    <col min="1572" max="1572" width="10" bestFit="1" customWidth="1"/>
    <col min="1573" max="1582" width="11" bestFit="1" customWidth="1"/>
    <col min="1583" max="1583" width="10" bestFit="1" customWidth="1"/>
    <col min="1584" max="1588" width="11" bestFit="1" customWidth="1"/>
    <col min="1589" max="1589" width="10" bestFit="1" customWidth="1"/>
    <col min="1590" max="1590" width="11" bestFit="1" customWidth="1"/>
    <col min="1591" max="1591" width="9" bestFit="1" customWidth="1"/>
    <col min="1592" max="1592" width="10" bestFit="1" customWidth="1"/>
    <col min="1593" max="1593" width="11" bestFit="1" customWidth="1"/>
    <col min="1594" max="1596" width="10" bestFit="1" customWidth="1"/>
    <col min="1597" max="1598" width="11" bestFit="1" customWidth="1"/>
    <col min="1599" max="1599" width="10" bestFit="1" customWidth="1"/>
    <col min="1600" max="1600" width="11" bestFit="1" customWidth="1"/>
    <col min="1601" max="1601" width="10" bestFit="1" customWidth="1"/>
    <col min="1602" max="1602" width="11" bestFit="1" customWidth="1"/>
    <col min="1603" max="1603" width="10" bestFit="1" customWidth="1"/>
    <col min="1604" max="1605" width="11" bestFit="1" customWidth="1"/>
    <col min="1606" max="1607" width="10" bestFit="1" customWidth="1"/>
    <col min="1608" max="1611" width="11" bestFit="1" customWidth="1"/>
    <col min="1612" max="1612" width="10" bestFit="1" customWidth="1"/>
    <col min="1613" max="1621" width="11" bestFit="1" customWidth="1"/>
    <col min="1622" max="1622" width="9" bestFit="1" customWidth="1"/>
    <col min="1623" max="1623" width="11" bestFit="1" customWidth="1"/>
    <col min="1624" max="1624" width="10" bestFit="1" customWidth="1"/>
    <col min="1625" max="1626" width="11" bestFit="1" customWidth="1"/>
    <col min="1627" max="1627" width="10" bestFit="1" customWidth="1"/>
    <col min="1628" max="1630" width="11" bestFit="1" customWidth="1"/>
    <col min="1631" max="1631" width="10" bestFit="1" customWidth="1"/>
    <col min="1632" max="1638" width="11" bestFit="1" customWidth="1"/>
    <col min="1639" max="1639" width="10" bestFit="1" customWidth="1"/>
    <col min="1640" max="1640" width="11" bestFit="1" customWidth="1"/>
    <col min="1641" max="1641" width="10" bestFit="1" customWidth="1"/>
    <col min="1642" max="1643" width="11" bestFit="1" customWidth="1"/>
    <col min="1644" max="1645" width="10" bestFit="1" customWidth="1"/>
    <col min="1646" max="1647" width="11" bestFit="1" customWidth="1"/>
    <col min="1648" max="1648" width="10" bestFit="1" customWidth="1"/>
    <col min="1649" max="1649" width="11" bestFit="1" customWidth="1"/>
    <col min="1650" max="1650" width="9" bestFit="1" customWidth="1"/>
    <col min="1651" max="1655" width="11" bestFit="1" customWidth="1"/>
    <col min="1656" max="1656" width="10" bestFit="1" customWidth="1"/>
    <col min="1657" max="1657" width="11" bestFit="1" customWidth="1"/>
    <col min="1658" max="1659" width="10" bestFit="1" customWidth="1"/>
    <col min="1660" max="1663" width="11" bestFit="1" customWidth="1"/>
    <col min="1664" max="1664" width="8" bestFit="1" customWidth="1"/>
    <col min="1665" max="1665" width="11" bestFit="1" customWidth="1"/>
    <col min="1666" max="1669" width="10" bestFit="1" customWidth="1"/>
    <col min="1670" max="1670" width="9" bestFit="1" customWidth="1"/>
    <col min="1671" max="1684" width="11" bestFit="1" customWidth="1"/>
    <col min="1685" max="1685" width="10" bestFit="1" customWidth="1"/>
    <col min="1686" max="1686" width="11" bestFit="1" customWidth="1"/>
    <col min="1687" max="1687" width="10" bestFit="1" customWidth="1"/>
    <col min="1688" max="1696" width="11" bestFit="1" customWidth="1"/>
    <col min="1697" max="1698" width="10" bestFit="1" customWidth="1"/>
    <col min="1699" max="1699" width="11" bestFit="1" customWidth="1"/>
    <col min="1700" max="1700" width="10" bestFit="1" customWidth="1"/>
    <col min="1701" max="1701" width="9" bestFit="1" customWidth="1"/>
    <col min="1702" max="1705" width="11" bestFit="1" customWidth="1"/>
    <col min="1706" max="1706" width="10" bestFit="1" customWidth="1"/>
    <col min="1707" max="1710" width="11" bestFit="1" customWidth="1"/>
    <col min="1711" max="1711" width="9" bestFit="1" customWidth="1"/>
    <col min="1712" max="1717" width="11" bestFit="1" customWidth="1"/>
    <col min="1718" max="1718" width="10" bestFit="1" customWidth="1"/>
    <col min="1719" max="1722" width="11" bestFit="1" customWidth="1"/>
    <col min="1723" max="1723" width="10" bestFit="1" customWidth="1"/>
    <col min="1724" max="1725" width="11" bestFit="1" customWidth="1"/>
    <col min="1726" max="1726" width="10" bestFit="1" customWidth="1"/>
    <col min="1727" max="1729" width="11" bestFit="1" customWidth="1"/>
    <col min="1730" max="1730" width="9" bestFit="1" customWidth="1"/>
    <col min="1731" max="1732" width="11" bestFit="1" customWidth="1"/>
    <col min="1733" max="1733" width="10" bestFit="1" customWidth="1"/>
    <col min="1734" max="1735" width="11" bestFit="1" customWidth="1"/>
    <col min="1736" max="1736" width="10" bestFit="1" customWidth="1"/>
    <col min="1737" max="1737" width="11" bestFit="1" customWidth="1"/>
    <col min="1738" max="1738" width="9" bestFit="1" customWidth="1"/>
    <col min="1739" max="1740" width="10" bestFit="1" customWidth="1"/>
    <col min="1741" max="1742" width="11" bestFit="1" customWidth="1"/>
    <col min="1743" max="1743" width="10" bestFit="1" customWidth="1"/>
    <col min="1744" max="1744" width="11" bestFit="1" customWidth="1"/>
    <col min="1745" max="1746" width="9" bestFit="1" customWidth="1"/>
    <col min="1747" max="1747" width="10" bestFit="1" customWidth="1"/>
    <col min="1748" max="1748" width="11" bestFit="1" customWidth="1"/>
    <col min="1749" max="1749" width="10" bestFit="1" customWidth="1"/>
    <col min="1750" max="1753" width="11" bestFit="1" customWidth="1"/>
    <col min="1754" max="1755" width="10" bestFit="1" customWidth="1"/>
    <col min="1756" max="1757" width="11" bestFit="1" customWidth="1"/>
    <col min="1758" max="1758" width="10" bestFit="1" customWidth="1"/>
    <col min="1759" max="1763" width="11" bestFit="1" customWidth="1"/>
    <col min="1764" max="1765" width="10" bestFit="1" customWidth="1"/>
    <col min="1766" max="1767" width="11" bestFit="1" customWidth="1"/>
    <col min="1768" max="1768" width="10" bestFit="1" customWidth="1"/>
    <col min="1769" max="1769" width="9" bestFit="1" customWidth="1"/>
    <col min="1770" max="1770" width="10" bestFit="1" customWidth="1"/>
    <col min="1771" max="1773" width="11" bestFit="1" customWidth="1"/>
    <col min="1774" max="1774" width="10" bestFit="1" customWidth="1"/>
    <col min="1775" max="1781" width="11" bestFit="1" customWidth="1"/>
    <col min="1782" max="1782" width="10" bestFit="1" customWidth="1"/>
    <col min="1783" max="1785" width="11" bestFit="1" customWidth="1"/>
    <col min="1786" max="1787" width="10" bestFit="1" customWidth="1"/>
    <col min="1788" max="1788" width="11" bestFit="1" customWidth="1"/>
    <col min="1789" max="1789" width="10" bestFit="1" customWidth="1"/>
    <col min="1790" max="1790" width="11" bestFit="1" customWidth="1"/>
    <col min="1791" max="1791" width="9" bestFit="1" customWidth="1"/>
    <col min="1792" max="1794" width="11" bestFit="1" customWidth="1"/>
    <col min="1795" max="1795" width="10" bestFit="1" customWidth="1"/>
    <col min="1796" max="1796" width="11" bestFit="1" customWidth="1"/>
    <col min="1797" max="1797" width="10" bestFit="1" customWidth="1"/>
    <col min="1798" max="1798" width="9" bestFit="1" customWidth="1"/>
    <col min="1799" max="1800" width="10" bestFit="1" customWidth="1"/>
    <col min="1801" max="1801" width="11" bestFit="1" customWidth="1"/>
    <col min="1802" max="1802" width="9" bestFit="1" customWidth="1"/>
    <col min="1803" max="1805" width="11" bestFit="1" customWidth="1"/>
    <col min="1806" max="1806" width="10" bestFit="1" customWidth="1"/>
    <col min="1807" max="1807" width="11" bestFit="1" customWidth="1"/>
    <col min="1808" max="1809" width="10" bestFit="1" customWidth="1"/>
    <col min="1810" max="1812" width="11" bestFit="1" customWidth="1"/>
    <col min="1813" max="1813" width="10" bestFit="1" customWidth="1"/>
    <col min="1814" max="1817" width="11" bestFit="1" customWidth="1"/>
    <col min="1818" max="1818" width="10" bestFit="1" customWidth="1"/>
    <col min="1819" max="1819" width="11" bestFit="1" customWidth="1"/>
    <col min="1820" max="1820" width="10" bestFit="1" customWidth="1"/>
    <col min="1821" max="1821" width="11" bestFit="1" customWidth="1"/>
    <col min="1822" max="1822" width="10" bestFit="1" customWidth="1"/>
    <col min="1823" max="1826" width="11" bestFit="1" customWidth="1"/>
    <col min="1827" max="1827" width="10" bestFit="1" customWidth="1"/>
    <col min="1828" max="1828" width="9" bestFit="1" customWidth="1"/>
    <col min="1829" max="1830" width="11" bestFit="1" customWidth="1"/>
    <col min="1831" max="1831" width="9" bestFit="1" customWidth="1"/>
    <col min="1832" max="1832" width="11" bestFit="1" customWidth="1"/>
    <col min="1833" max="1835" width="10" bestFit="1" customWidth="1"/>
    <col min="1836" max="1838" width="11" bestFit="1" customWidth="1"/>
    <col min="1839" max="1839" width="10" bestFit="1" customWidth="1"/>
    <col min="1840" max="1843" width="11" bestFit="1" customWidth="1"/>
    <col min="1844" max="1845" width="10" bestFit="1" customWidth="1"/>
    <col min="1846" max="1849" width="11" bestFit="1" customWidth="1"/>
    <col min="1850" max="1850" width="10" bestFit="1" customWidth="1"/>
    <col min="1851" max="1853" width="11" bestFit="1" customWidth="1"/>
    <col min="1854" max="1856" width="10" bestFit="1" customWidth="1"/>
    <col min="1857" max="1864" width="11" bestFit="1" customWidth="1"/>
    <col min="1865" max="1865" width="8" bestFit="1" customWidth="1"/>
    <col min="1866" max="1867" width="9" bestFit="1" customWidth="1"/>
    <col min="1868" max="1868" width="11" bestFit="1" customWidth="1"/>
    <col min="1869" max="1869" width="9" bestFit="1" customWidth="1"/>
    <col min="1870" max="1871" width="10" bestFit="1" customWidth="1"/>
    <col min="1872" max="1874" width="11" bestFit="1" customWidth="1"/>
    <col min="1875" max="1875" width="10" bestFit="1" customWidth="1"/>
    <col min="1876" max="1890" width="11" bestFit="1" customWidth="1"/>
    <col min="1891" max="1891" width="10" bestFit="1" customWidth="1"/>
    <col min="1892" max="1893" width="11" bestFit="1" customWidth="1"/>
    <col min="1894" max="1894" width="10" bestFit="1" customWidth="1"/>
    <col min="1895" max="1900" width="11" bestFit="1" customWidth="1"/>
    <col min="1901" max="1903" width="10" bestFit="1" customWidth="1"/>
    <col min="1904" max="1904" width="11" bestFit="1" customWidth="1"/>
    <col min="1905" max="1905" width="10" bestFit="1" customWidth="1"/>
    <col min="1906" max="1908" width="11" bestFit="1" customWidth="1"/>
    <col min="1909" max="1909" width="10" bestFit="1" customWidth="1"/>
    <col min="1910" max="1910" width="11" bestFit="1" customWidth="1"/>
    <col min="1911" max="1911" width="10" bestFit="1" customWidth="1"/>
    <col min="1912" max="1919" width="11" bestFit="1" customWidth="1"/>
    <col min="1920" max="1921" width="10" bestFit="1" customWidth="1"/>
    <col min="1922" max="1924" width="11" bestFit="1" customWidth="1"/>
    <col min="1925" max="1925" width="10" bestFit="1" customWidth="1"/>
    <col min="1926" max="1937" width="11" bestFit="1" customWidth="1"/>
    <col min="1938" max="1938" width="10" bestFit="1" customWidth="1"/>
    <col min="1939" max="1942" width="11" bestFit="1" customWidth="1"/>
    <col min="1943" max="1943" width="9" bestFit="1" customWidth="1"/>
    <col min="1944" max="1946" width="11" bestFit="1" customWidth="1"/>
    <col min="1947" max="1947" width="10" bestFit="1" customWidth="1"/>
    <col min="1948" max="1948" width="11" bestFit="1" customWidth="1"/>
    <col min="1949" max="1949" width="9" bestFit="1" customWidth="1"/>
    <col min="1950" max="1950" width="10" bestFit="1" customWidth="1"/>
    <col min="1951" max="1954" width="11" bestFit="1" customWidth="1"/>
    <col min="1955" max="1955" width="10" bestFit="1" customWidth="1"/>
    <col min="1956" max="1958" width="11" bestFit="1" customWidth="1"/>
    <col min="1959" max="1959" width="10" bestFit="1" customWidth="1"/>
    <col min="1960" max="1961" width="11" bestFit="1" customWidth="1"/>
    <col min="1962" max="1962" width="10" bestFit="1" customWidth="1"/>
    <col min="1963" max="1965" width="11" bestFit="1" customWidth="1"/>
    <col min="1966" max="1966" width="9" bestFit="1" customWidth="1"/>
    <col min="1967" max="1967" width="11" bestFit="1" customWidth="1"/>
    <col min="1968" max="1968" width="10" bestFit="1" customWidth="1"/>
    <col min="1969" max="1970" width="11" bestFit="1" customWidth="1"/>
    <col min="1971" max="1971" width="9" bestFit="1" customWidth="1"/>
    <col min="1972" max="1972" width="10" bestFit="1" customWidth="1"/>
    <col min="1973" max="1973" width="11" bestFit="1" customWidth="1"/>
    <col min="1974" max="1974" width="10" bestFit="1" customWidth="1"/>
    <col min="1975" max="1976" width="11" bestFit="1" customWidth="1"/>
    <col min="1977" max="1977" width="10" bestFit="1" customWidth="1"/>
    <col min="1978" max="1981" width="11" bestFit="1" customWidth="1"/>
    <col min="1982" max="1982" width="9" bestFit="1" customWidth="1"/>
    <col min="1983" max="1987" width="11" bestFit="1" customWidth="1"/>
    <col min="1988" max="1992" width="10" bestFit="1" customWidth="1"/>
    <col min="1993" max="1993" width="11" bestFit="1" customWidth="1"/>
    <col min="1994" max="1997" width="10" bestFit="1" customWidth="1"/>
    <col min="1998" max="1998" width="11" bestFit="1" customWidth="1"/>
    <col min="1999" max="1999" width="8" bestFit="1" customWidth="1"/>
    <col min="2000" max="2000" width="10" bestFit="1" customWidth="1"/>
    <col min="2001" max="2001" width="11" bestFit="1" customWidth="1"/>
    <col min="2002" max="2002" width="12" bestFit="1" customWidth="1"/>
  </cols>
  <sheetData>
    <row r="3" spans="1:3" x14ac:dyDescent="0.25">
      <c r="A3" s="3" t="s">
        <v>1855</v>
      </c>
      <c r="B3" t="s">
        <v>1867</v>
      </c>
      <c r="C3" t="s">
        <v>1866</v>
      </c>
    </row>
    <row r="4" spans="1:3" x14ac:dyDescent="0.25">
      <c r="A4" s="9">
        <v>1</v>
      </c>
      <c r="B4" s="2">
        <v>1834397.2776000006</v>
      </c>
      <c r="C4" s="2">
        <v>4985496.6216000039</v>
      </c>
    </row>
    <row r="5" spans="1:3" x14ac:dyDescent="0.25">
      <c r="A5" s="9">
        <v>2</v>
      </c>
      <c r="B5" s="2">
        <v>1361625.3255999996</v>
      </c>
      <c r="C5" s="2">
        <v>3635435.7796000019</v>
      </c>
    </row>
    <row r="6" spans="1:3" x14ac:dyDescent="0.25">
      <c r="A6" s="9">
        <v>3</v>
      </c>
      <c r="B6" s="2">
        <v>1370699.6011999995</v>
      </c>
      <c r="C6" s="2">
        <v>3696400.1972000003</v>
      </c>
    </row>
    <row r="7" spans="1:3" x14ac:dyDescent="0.25">
      <c r="A7" s="9">
        <v>4</v>
      </c>
      <c r="B7" s="2">
        <v>1447422.2256000012</v>
      </c>
      <c r="C7" s="2">
        <v>3910230.1596000008</v>
      </c>
    </row>
    <row r="8" spans="1:3" x14ac:dyDescent="0.25">
      <c r="A8" s="9">
        <v>5</v>
      </c>
      <c r="B8" s="2">
        <v>1459245.1886</v>
      </c>
      <c r="C8" s="2">
        <v>3910775.0125999991</v>
      </c>
    </row>
    <row r="9" spans="1:3" x14ac:dyDescent="0.25">
      <c r="A9" s="9">
        <v>6</v>
      </c>
      <c r="B9" s="2">
        <v>1116243.7610000002</v>
      </c>
      <c r="C9" s="2">
        <v>2998662.8030000017</v>
      </c>
    </row>
    <row r="10" spans="1:3" x14ac:dyDescent="0.25">
      <c r="A10" s="9">
        <v>7</v>
      </c>
      <c r="B10" s="2">
        <v>1262112.6992000004</v>
      </c>
      <c r="C10" s="2">
        <v>3399186.3032000004</v>
      </c>
    </row>
    <row r="11" spans="1:3" x14ac:dyDescent="0.25">
      <c r="A11" s="9">
        <v>8</v>
      </c>
      <c r="B11" s="2">
        <v>1536182.2974</v>
      </c>
      <c r="C11" s="2">
        <v>4189385.3394000013</v>
      </c>
    </row>
    <row r="12" spans="1:3" x14ac:dyDescent="0.25">
      <c r="A12" s="9">
        <v>9</v>
      </c>
      <c r="B12" s="2">
        <v>1721046.2609999995</v>
      </c>
      <c r="C12" s="2">
        <v>4649915.9789999994</v>
      </c>
    </row>
    <row r="13" spans="1:3" x14ac:dyDescent="0.25">
      <c r="A13" s="9">
        <v>10</v>
      </c>
      <c r="B13" s="2">
        <v>1160649.0803999999</v>
      </c>
      <c r="C13" s="2">
        <v>3111939.6983999996</v>
      </c>
    </row>
    <row r="14" spans="1:3" x14ac:dyDescent="0.25">
      <c r="A14" s="9">
        <v>11</v>
      </c>
      <c r="B14" s="2">
        <v>1650560.4885999996</v>
      </c>
      <c r="C14" s="2">
        <v>4457462.6685999995</v>
      </c>
    </row>
    <row r="15" spans="1:3" x14ac:dyDescent="0.25">
      <c r="A15" s="9">
        <v>12</v>
      </c>
      <c r="B15" s="2">
        <v>1315917.9072000005</v>
      </c>
      <c r="C15" s="2">
        <v>3546955.5011999975</v>
      </c>
    </row>
    <row r="16" spans="1:3" x14ac:dyDescent="0.25">
      <c r="A16" s="9" t="s">
        <v>1856</v>
      </c>
      <c r="B16" s="5">
        <v>17236102.113400001</v>
      </c>
      <c r="C16" s="5">
        <v>46491846.063400008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D058D-59AE-472E-832E-6C82F1F07756}">
  <dimension ref="A3:B9"/>
  <sheetViews>
    <sheetView showGridLines="0" workbookViewId="0">
      <selection activeCell="L21" sqref="L21"/>
    </sheetView>
  </sheetViews>
  <sheetFormatPr defaultRowHeight="15" x14ac:dyDescent="0.25"/>
  <cols>
    <col min="1" max="1" width="13.140625" bestFit="1" customWidth="1"/>
    <col min="2" max="2" width="24.7109375" bestFit="1" customWidth="1"/>
  </cols>
  <sheetData>
    <row r="3" spans="1:2" x14ac:dyDescent="0.25">
      <c r="A3" s="3" t="s">
        <v>1855</v>
      </c>
      <c r="B3" t="s">
        <v>1869</v>
      </c>
    </row>
    <row r="4" spans="1:2" x14ac:dyDescent="0.25">
      <c r="A4" s="4" t="s">
        <v>38</v>
      </c>
      <c r="B4" s="7">
        <v>0.37846109078929108</v>
      </c>
    </row>
    <row r="5" spans="1:2" x14ac:dyDescent="0.25">
      <c r="A5" s="4" t="s">
        <v>10</v>
      </c>
      <c r="B5" s="7">
        <v>0.37879310984717157</v>
      </c>
    </row>
    <row r="6" spans="1:2" x14ac:dyDescent="0.25">
      <c r="A6" s="4" t="s">
        <v>14</v>
      </c>
      <c r="B6" s="7">
        <v>0.37916413161338847</v>
      </c>
    </row>
    <row r="7" spans="1:2" x14ac:dyDescent="0.25">
      <c r="A7" s="4" t="s">
        <v>19</v>
      </c>
      <c r="B7" s="7">
        <v>0.37711862537316593</v>
      </c>
    </row>
    <row r="8" spans="1:2" x14ac:dyDescent="0.25">
      <c r="A8" s="4" t="s">
        <v>41</v>
      </c>
      <c r="B8" s="7">
        <v>0.37849625816928761</v>
      </c>
    </row>
    <row r="9" spans="1:2" x14ac:dyDescent="0.25">
      <c r="A9" s="4" t="s">
        <v>1856</v>
      </c>
      <c r="B9" s="5">
        <v>0.37850383597010284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0A49C-9EFB-41B3-87A8-6B505316635C}">
  <dimension ref="A3:C8"/>
  <sheetViews>
    <sheetView showGridLines="0" workbookViewId="0">
      <selection activeCell="C10" sqref="C10"/>
    </sheetView>
  </sheetViews>
  <sheetFormatPr defaultRowHeight="15" x14ac:dyDescent="0.25"/>
  <cols>
    <col min="1" max="1" width="13.140625" bestFit="1" customWidth="1"/>
    <col min="2" max="2" width="16" bestFit="1" customWidth="1"/>
    <col min="3" max="3" width="12.5703125" bestFit="1" customWidth="1"/>
  </cols>
  <sheetData>
    <row r="3" spans="1:3" x14ac:dyDescent="0.25">
      <c r="A3" s="3" t="s">
        <v>1855</v>
      </c>
      <c r="B3" t="s">
        <v>1866</v>
      </c>
      <c r="C3" t="s">
        <v>1867</v>
      </c>
    </row>
    <row r="4" spans="1:3" x14ac:dyDescent="0.25">
      <c r="A4" s="10">
        <v>0.02</v>
      </c>
      <c r="B4" s="2">
        <v>16448228.938399998</v>
      </c>
      <c r="C4" s="2">
        <v>6377884.6903999997</v>
      </c>
    </row>
    <row r="5" spans="1:3" x14ac:dyDescent="0.25">
      <c r="A5" s="10">
        <v>0.04</v>
      </c>
      <c r="B5" s="2">
        <v>11385660.115199991</v>
      </c>
      <c r="C5" s="2">
        <v>4269622.5432000002</v>
      </c>
    </row>
    <row r="6" spans="1:3" x14ac:dyDescent="0.25">
      <c r="A6" s="10">
        <v>0.06</v>
      </c>
      <c r="B6" s="2">
        <v>7125281.9585999995</v>
      </c>
      <c r="C6" s="2">
        <v>2577229.6446000002</v>
      </c>
    </row>
    <row r="7" spans="1:3" x14ac:dyDescent="0.25">
      <c r="A7" s="10">
        <v>0.08</v>
      </c>
      <c r="B7" s="2">
        <v>11532675.051199999</v>
      </c>
      <c r="C7" s="2">
        <v>4011365.2351999991</v>
      </c>
    </row>
    <row r="8" spans="1:3" x14ac:dyDescent="0.25">
      <c r="A8" s="10" t="s">
        <v>1856</v>
      </c>
      <c r="B8" s="5">
        <v>46491846.063399985</v>
      </c>
      <c r="C8" s="5">
        <v>17236102.113399997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001"/>
  <sheetViews>
    <sheetView showGridLines="0" workbookViewId="0">
      <pane ySplit="1" topLeftCell="A2" activePane="bottomLeft" state="frozen"/>
      <selection pane="bottomLeft" activeCell="K8" sqref="K8"/>
    </sheetView>
  </sheetViews>
  <sheetFormatPr defaultRowHeight="15" x14ac:dyDescent="0.25"/>
  <cols>
    <col min="1" max="1" width="10.7109375" customWidth="1"/>
    <col min="2" max="4" width="13" customWidth="1"/>
    <col min="5" max="5" width="14.140625" customWidth="1"/>
    <col min="6" max="6" width="10.7109375" customWidth="1"/>
    <col min="7" max="7" width="19.85546875" bestFit="1" customWidth="1"/>
    <col min="8" max="8" width="10.5703125" customWidth="1"/>
    <col min="9" max="9" width="9" bestFit="1" customWidth="1"/>
    <col min="10" max="10" width="11.7109375" bestFit="1" customWidth="1"/>
    <col min="11" max="11" width="15.7109375" bestFit="1" customWidth="1"/>
    <col min="12" max="12" width="12.7109375" bestFit="1" customWidth="1"/>
    <col min="14" max="14" width="18.7109375" bestFit="1" customWidth="1"/>
    <col min="15" max="15" width="12" bestFit="1" customWidth="1"/>
    <col min="16" max="16" width="26" bestFit="1" customWidth="1"/>
    <col min="17" max="17" width="12" bestFit="1" customWidth="1"/>
    <col min="18" max="18" width="9.5703125" bestFit="1" customWidth="1"/>
    <col min="19" max="19" width="16.7109375" bestFit="1" customWidth="1"/>
  </cols>
  <sheetData>
    <row r="1" spans="1:19" x14ac:dyDescent="0.25">
      <c r="A1" t="s">
        <v>0</v>
      </c>
      <c r="B1" t="s">
        <v>1</v>
      </c>
      <c r="C1" t="s">
        <v>1853</v>
      </c>
      <c r="D1" t="s">
        <v>1854</v>
      </c>
      <c r="E1" t="s">
        <v>2</v>
      </c>
      <c r="F1" t="s">
        <v>3</v>
      </c>
      <c r="G1" t="s">
        <v>4</v>
      </c>
      <c r="H1" t="s">
        <v>5</v>
      </c>
      <c r="I1" t="s">
        <v>6</v>
      </c>
      <c r="J1" t="s">
        <v>7</v>
      </c>
      <c r="K1" t="s">
        <v>8</v>
      </c>
      <c r="L1" t="s">
        <v>1857</v>
      </c>
      <c r="M1" t="s">
        <v>1858</v>
      </c>
      <c r="N1" t="s">
        <v>1859</v>
      </c>
      <c r="O1" t="s">
        <v>1860</v>
      </c>
      <c r="P1" t="s">
        <v>1861</v>
      </c>
      <c r="Q1" t="s">
        <v>1862</v>
      </c>
      <c r="R1" t="s">
        <v>1863</v>
      </c>
      <c r="S1" t="s">
        <v>1864</v>
      </c>
    </row>
    <row r="2" spans="1:19" x14ac:dyDescent="0.25">
      <c r="A2">
        <v>100000</v>
      </c>
      <c r="B2" s="1">
        <v>45581</v>
      </c>
      <c r="C2" s="2">
        <f>MONTH(SalesData[[#This Row],[order_date]])</f>
        <v>10</v>
      </c>
      <c r="D2" s="2">
        <f>YEAR(SalesData[[#This Row],[order_date]])</f>
        <v>2024</v>
      </c>
      <c r="E2" t="s">
        <v>9</v>
      </c>
      <c r="F2" t="s">
        <v>10</v>
      </c>
      <c r="G2" t="s">
        <v>11</v>
      </c>
      <c r="H2">
        <v>1</v>
      </c>
      <c r="I2">
        <v>9739.6299999999992</v>
      </c>
      <c r="J2" t="s">
        <v>12</v>
      </c>
      <c r="K2" t="s">
        <v>12</v>
      </c>
      <c r="L2">
        <f>SalesData[[#This Row],[quantity]]*SalesData[[#This Row],[price]]</f>
        <v>9739.6299999999992</v>
      </c>
      <c r="M2" s="8">
        <f>IF(SalesData[[#This Row],[quantity]]&lt;=1,2%,IF(SalesData[[#This Row],[quantity]]&lt;=2,4%,IF(SalesData[[#This Row],[quantity]]&lt;=3,6%,IF(SalesData[[#This Row],[quantity]]&gt;=4,8%,0%))))</f>
        <v>0.02</v>
      </c>
      <c r="N2" s="6">
        <f>SalesData[[#This Row],[Total Sales]]*SalesData[[#This Row],[Discount %]]</f>
        <v>194.79259999999999</v>
      </c>
      <c r="O2" s="2">
        <f>SalesData[[#This Row],[Total Sales]]-SalesData[[#This Row],[Discount Amount]]</f>
        <v>9544.8373999999985</v>
      </c>
      <c r="P2" s="2">
        <f>SalesData[[#This Row],[price]]*60%</f>
        <v>5843.7779999999993</v>
      </c>
      <c r="Q2" s="2">
        <f>SalesData[[#This Row],[Cost Price (Assumed)60%]]*SalesData[[#This Row],[quantity]]</f>
        <v>5843.7779999999993</v>
      </c>
      <c r="R2" s="2">
        <f>SalesData[[#This Row],[Net Sales]]-SalesData[[#This Row],[Total Cost]]</f>
        <v>3701.0593999999992</v>
      </c>
      <c r="S2" s="8">
        <f>SalesData[[#This Row],[Profit]]/SalesData[[#This Row],[Net Sales]]</f>
        <v>0.38775510204081631</v>
      </c>
    </row>
    <row r="3" spans="1:19" x14ac:dyDescent="0.25">
      <c r="A3">
        <v>100001</v>
      </c>
      <c r="B3" s="1">
        <v>45531</v>
      </c>
      <c r="C3" s="2">
        <f>MONTH(SalesData[[#This Row],[order_date]])</f>
        <v>8</v>
      </c>
      <c r="D3" s="2">
        <f>YEAR(SalesData[[#This Row],[order_date]])</f>
        <v>2024</v>
      </c>
      <c r="E3" t="s">
        <v>13</v>
      </c>
      <c r="F3" t="s">
        <v>14</v>
      </c>
      <c r="G3" t="s">
        <v>15</v>
      </c>
      <c r="H3">
        <v>1</v>
      </c>
      <c r="I3">
        <v>1356.04</v>
      </c>
      <c r="J3" t="s">
        <v>16</v>
      </c>
      <c r="K3" t="s">
        <v>17</v>
      </c>
      <c r="L3">
        <f>SalesData[[#This Row],[quantity]]*SalesData[[#This Row],[price]]</f>
        <v>1356.04</v>
      </c>
      <c r="M3" s="8">
        <f>IF(SalesData[[#This Row],[quantity]]&lt;=1,2%,IF(SalesData[[#This Row],[quantity]]&lt;=2,4%,IF(SalesData[[#This Row],[quantity]]&lt;=3,6%,IF(SalesData[[#This Row],[quantity]]&gt;=4,8%,0%))))</f>
        <v>0.02</v>
      </c>
      <c r="N3" s="6">
        <f>SalesData[[#This Row],[Total Sales]]*SalesData[[#This Row],[Discount %]]</f>
        <v>27.120799999999999</v>
      </c>
      <c r="O3" s="2">
        <f>SalesData[[#This Row],[Total Sales]]-SalesData[[#This Row],[Discount Amount]]</f>
        <v>1328.9192</v>
      </c>
      <c r="P3" s="2">
        <f>SalesData[[#This Row],[price]]*60%</f>
        <v>813.62399999999991</v>
      </c>
      <c r="Q3" s="2">
        <f>SalesData[[#This Row],[Cost Price (Assumed)60%]]*SalesData[[#This Row],[quantity]]</f>
        <v>813.62399999999991</v>
      </c>
      <c r="R3" s="2">
        <f>SalesData[[#This Row],[Net Sales]]-SalesData[[#This Row],[Total Cost]]</f>
        <v>515.29520000000014</v>
      </c>
      <c r="S3" s="8">
        <f>SalesData[[#This Row],[Profit]]/SalesData[[#This Row],[Net Sales]]</f>
        <v>0.38775510204081642</v>
      </c>
    </row>
    <row r="4" spans="1:19" x14ac:dyDescent="0.25">
      <c r="A4">
        <v>100002</v>
      </c>
      <c r="B4" s="1">
        <v>45592</v>
      </c>
      <c r="C4" s="2">
        <f>MONTH(SalesData[[#This Row],[order_date]])</f>
        <v>10</v>
      </c>
      <c r="D4" s="2">
        <f>YEAR(SalesData[[#This Row],[order_date]])</f>
        <v>2024</v>
      </c>
      <c r="E4" t="s">
        <v>18</v>
      </c>
      <c r="F4" t="s">
        <v>19</v>
      </c>
      <c r="G4" t="s">
        <v>20</v>
      </c>
      <c r="H4">
        <v>1</v>
      </c>
      <c r="I4">
        <v>9793.07</v>
      </c>
      <c r="J4" t="s">
        <v>21</v>
      </c>
      <c r="K4" t="s">
        <v>17</v>
      </c>
      <c r="L4">
        <f>SalesData[[#This Row],[quantity]]*SalesData[[#This Row],[price]]</f>
        <v>9793.07</v>
      </c>
      <c r="M4" s="8">
        <f>IF(SalesData[[#This Row],[quantity]]&lt;=1,2%,IF(SalesData[[#This Row],[quantity]]&lt;=2,4%,IF(SalesData[[#This Row],[quantity]]&lt;=3,6%,IF(SalesData[[#This Row],[quantity]]&gt;=4,8%,0%))))</f>
        <v>0.02</v>
      </c>
      <c r="N4" s="6">
        <f>SalesData[[#This Row],[Total Sales]]*SalesData[[#This Row],[Discount %]]</f>
        <v>195.8614</v>
      </c>
      <c r="O4" s="2">
        <f>SalesData[[#This Row],[Total Sales]]-SalesData[[#This Row],[Discount Amount]]</f>
        <v>9597.2085999999999</v>
      </c>
      <c r="P4" s="2">
        <f>SalesData[[#This Row],[price]]*60%</f>
        <v>5875.8419999999996</v>
      </c>
      <c r="Q4" s="2">
        <f>SalesData[[#This Row],[Cost Price (Assumed)60%]]*SalesData[[#This Row],[quantity]]</f>
        <v>5875.8419999999996</v>
      </c>
      <c r="R4" s="2">
        <f>SalesData[[#This Row],[Net Sales]]-SalesData[[#This Row],[Total Cost]]</f>
        <v>3721.3666000000003</v>
      </c>
      <c r="S4" s="8">
        <f>SalesData[[#This Row],[Profit]]/SalesData[[#This Row],[Net Sales]]</f>
        <v>0.38775510204081637</v>
      </c>
    </row>
    <row r="5" spans="1:19" x14ac:dyDescent="0.25">
      <c r="A5">
        <v>100003</v>
      </c>
      <c r="B5" s="1">
        <v>45090</v>
      </c>
      <c r="C5" s="2">
        <f>MONTH(SalesData[[#This Row],[order_date]])</f>
        <v>6</v>
      </c>
      <c r="D5" s="2">
        <f>YEAR(SalesData[[#This Row],[order_date]])</f>
        <v>2023</v>
      </c>
      <c r="E5" t="s">
        <v>22</v>
      </c>
      <c r="F5" t="s">
        <v>19</v>
      </c>
      <c r="G5" t="s">
        <v>23</v>
      </c>
      <c r="H5">
        <v>1</v>
      </c>
      <c r="I5">
        <v>3737.94</v>
      </c>
      <c r="J5" t="s">
        <v>12</v>
      </c>
      <c r="K5" t="s">
        <v>12</v>
      </c>
      <c r="L5">
        <f>SalesData[[#This Row],[quantity]]*SalesData[[#This Row],[price]]</f>
        <v>3737.94</v>
      </c>
      <c r="M5" s="8">
        <f>IF(SalesData[[#This Row],[quantity]]&lt;=1,2%,IF(SalesData[[#This Row],[quantity]]&lt;=2,4%,IF(SalesData[[#This Row],[quantity]]&lt;=3,6%,IF(SalesData[[#This Row],[quantity]]&gt;=4,8%,0%))))</f>
        <v>0.02</v>
      </c>
      <c r="N5" s="6">
        <f>SalesData[[#This Row],[Total Sales]]*SalesData[[#This Row],[Discount %]]</f>
        <v>74.758800000000008</v>
      </c>
      <c r="O5" s="2">
        <f>SalesData[[#This Row],[Total Sales]]-SalesData[[#This Row],[Discount Amount]]</f>
        <v>3663.1812</v>
      </c>
      <c r="P5" s="2">
        <f>SalesData[[#This Row],[price]]*60%</f>
        <v>2242.7640000000001</v>
      </c>
      <c r="Q5" s="2">
        <f>SalesData[[#This Row],[Cost Price (Assumed)60%]]*SalesData[[#This Row],[quantity]]</f>
        <v>2242.7640000000001</v>
      </c>
      <c r="R5" s="2">
        <f>SalesData[[#This Row],[Net Sales]]-SalesData[[#This Row],[Total Cost]]</f>
        <v>1420.4171999999999</v>
      </c>
      <c r="S5" s="8">
        <f>SalesData[[#This Row],[Profit]]/SalesData[[#This Row],[Net Sales]]</f>
        <v>0.38775510204081631</v>
      </c>
    </row>
    <row r="6" spans="1:19" x14ac:dyDescent="0.25">
      <c r="A6">
        <v>100004</v>
      </c>
      <c r="B6" s="1">
        <v>45316</v>
      </c>
      <c r="C6" s="2">
        <f>MONTH(SalesData[[#This Row],[order_date]])</f>
        <v>1</v>
      </c>
      <c r="D6" s="2">
        <f>YEAR(SalesData[[#This Row],[order_date]])</f>
        <v>2024</v>
      </c>
      <c r="E6" t="s">
        <v>24</v>
      </c>
      <c r="F6" t="s">
        <v>10</v>
      </c>
      <c r="G6" t="s">
        <v>11</v>
      </c>
      <c r="H6">
        <v>2</v>
      </c>
      <c r="I6">
        <v>60702.11</v>
      </c>
      <c r="J6" t="s">
        <v>12</v>
      </c>
      <c r="K6" t="s">
        <v>12</v>
      </c>
      <c r="L6">
        <f>SalesData[[#This Row],[quantity]]*SalesData[[#This Row],[price]]</f>
        <v>121404.22</v>
      </c>
      <c r="M6" s="8">
        <f>IF(SalesData[[#This Row],[quantity]]&lt;=1,2%,IF(SalesData[[#This Row],[quantity]]&lt;=2,4%,IF(SalesData[[#This Row],[quantity]]&lt;=3,6%,IF(SalesData[[#This Row],[quantity]]&gt;=4,8%,0%))))</f>
        <v>0.04</v>
      </c>
      <c r="N6" s="6">
        <f>SalesData[[#This Row],[Total Sales]]*SalesData[[#This Row],[Discount %]]</f>
        <v>4856.1688000000004</v>
      </c>
      <c r="O6" s="2">
        <f>SalesData[[#This Row],[Total Sales]]-SalesData[[#This Row],[Discount Amount]]</f>
        <v>116548.0512</v>
      </c>
      <c r="P6" s="2">
        <f>SalesData[[#This Row],[price]]*60%</f>
        <v>36421.265999999996</v>
      </c>
      <c r="Q6" s="2">
        <f>SalesData[[#This Row],[Cost Price (Assumed)60%]]*SalesData[[#This Row],[quantity]]</f>
        <v>72842.531999999992</v>
      </c>
      <c r="R6" s="2">
        <f>SalesData[[#This Row],[Net Sales]]-SalesData[[#This Row],[Total Cost]]</f>
        <v>43705.51920000001</v>
      </c>
      <c r="S6" s="8">
        <f>SalesData[[#This Row],[Profit]]/SalesData[[#This Row],[Net Sales]]</f>
        <v>0.37500000000000006</v>
      </c>
    </row>
    <row r="7" spans="1:19" x14ac:dyDescent="0.25">
      <c r="A7">
        <v>100005</v>
      </c>
      <c r="B7" s="1">
        <v>45314</v>
      </c>
      <c r="C7" s="2">
        <f>MONTH(SalesData[[#This Row],[order_date]])</f>
        <v>1</v>
      </c>
      <c r="D7" s="2">
        <f>YEAR(SalesData[[#This Row],[order_date]])</f>
        <v>2024</v>
      </c>
      <c r="E7" t="s">
        <v>25</v>
      </c>
      <c r="F7" t="s">
        <v>10</v>
      </c>
      <c r="G7" t="s">
        <v>11</v>
      </c>
      <c r="H7">
        <v>3</v>
      </c>
      <c r="I7">
        <v>48628.87</v>
      </c>
      <c r="J7" t="s">
        <v>16</v>
      </c>
      <c r="K7" t="s">
        <v>17</v>
      </c>
      <c r="L7">
        <f>SalesData[[#This Row],[quantity]]*SalesData[[#This Row],[price]]</f>
        <v>145886.61000000002</v>
      </c>
      <c r="M7" s="8">
        <f>IF(SalesData[[#This Row],[quantity]]&lt;=1,2%,IF(SalesData[[#This Row],[quantity]]&lt;=2,4%,IF(SalesData[[#This Row],[quantity]]&lt;=3,6%,IF(SalesData[[#This Row],[quantity]]&gt;=4,8%,0%))))</f>
        <v>0.06</v>
      </c>
      <c r="N7" s="6">
        <f>SalesData[[#This Row],[Total Sales]]*SalesData[[#This Row],[Discount %]]</f>
        <v>8753.1966000000011</v>
      </c>
      <c r="O7" s="2">
        <f>SalesData[[#This Row],[Total Sales]]-SalesData[[#This Row],[Discount Amount]]</f>
        <v>137133.41340000002</v>
      </c>
      <c r="P7" s="2">
        <f>SalesData[[#This Row],[price]]*60%</f>
        <v>29177.322</v>
      </c>
      <c r="Q7" s="2">
        <f>SalesData[[#This Row],[Cost Price (Assumed)60%]]*SalesData[[#This Row],[quantity]]</f>
        <v>87531.966</v>
      </c>
      <c r="R7" s="2">
        <f>SalesData[[#This Row],[Net Sales]]-SalesData[[#This Row],[Total Cost]]</f>
        <v>49601.447400000019</v>
      </c>
      <c r="S7" s="8">
        <f>SalesData[[#This Row],[Profit]]/SalesData[[#This Row],[Net Sales]]</f>
        <v>0.36170212765957455</v>
      </c>
    </row>
    <row r="8" spans="1:19" x14ac:dyDescent="0.25">
      <c r="A8">
        <v>100006</v>
      </c>
      <c r="B8" s="1">
        <v>44998</v>
      </c>
      <c r="C8" s="2">
        <f>MONTH(SalesData[[#This Row],[order_date]])</f>
        <v>3</v>
      </c>
      <c r="D8" s="2">
        <f>YEAR(SalesData[[#This Row],[order_date]])</f>
        <v>2023</v>
      </c>
      <c r="E8" t="s">
        <v>26</v>
      </c>
      <c r="F8" t="s">
        <v>10</v>
      </c>
      <c r="G8" t="s">
        <v>27</v>
      </c>
      <c r="H8">
        <v>2</v>
      </c>
      <c r="I8">
        <v>76341.429999999993</v>
      </c>
      <c r="J8" t="s">
        <v>28</v>
      </c>
      <c r="K8" t="e" cm="1">
        <f t="array" ref="K8">-Sheet8</f>
        <v>#NAME?</v>
      </c>
      <c r="L8">
        <f>SalesData[[#This Row],[quantity]]*SalesData[[#This Row],[price]]</f>
        <v>152682.85999999999</v>
      </c>
      <c r="M8" s="8">
        <f>IF(SalesData[[#This Row],[quantity]]&lt;=1,2%,IF(SalesData[[#This Row],[quantity]]&lt;=2,4%,IF(SalesData[[#This Row],[quantity]]&lt;=3,6%,IF(SalesData[[#This Row],[quantity]]&gt;=4,8%,0%))))</f>
        <v>0.04</v>
      </c>
      <c r="N8" s="6">
        <f>SalesData[[#This Row],[Total Sales]]*SalesData[[#This Row],[Discount %]]</f>
        <v>6107.3143999999993</v>
      </c>
      <c r="O8" s="2">
        <f>SalesData[[#This Row],[Total Sales]]-SalesData[[#This Row],[Discount Amount]]</f>
        <v>146575.54559999998</v>
      </c>
      <c r="P8" s="2">
        <f>SalesData[[#This Row],[price]]*60%</f>
        <v>45804.857999999993</v>
      </c>
      <c r="Q8" s="2">
        <f>SalesData[[#This Row],[Cost Price (Assumed)60%]]*SalesData[[#This Row],[quantity]]</f>
        <v>91609.715999999986</v>
      </c>
      <c r="R8" s="2">
        <f>SalesData[[#This Row],[Net Sales]]-SalesData[[#This Row],[Total Cost]]</f>
        <v>54965.829599999997</v>
      </c>
      <c r="S8" s="8">
        <f>SalesData[[#This Row],[Profit]]/SalesData[[#This Row],[Net Sales]]</f>
        <v>0.375</v>
      </c>
    </row>
    <row r="9" spans="1:19" x14ac:dyDescent="0.25">
      <c r="A9">
        <v>100007</v>
      </c>
      <c r="B9" s="1">
        <v>45211</v>
      </c>
      <c r="C9" s="2">
        <f>MONTH(SalesData[[#This Row],[order_date]])</f>
        <v>10</v>
      </c>
      <c r="D9" s="2">
        <f>YEAR(SalesData[[#This Row],[order_date]])</f>
        <v>2023</v>
      </c>
      <c r="E9" t="s">
        <v>30</v>
      </c>
      <c r="F9" t="s">
        <v>14</v>
      </c>
      <c r="G9" t="s">
        <v>31</v>
      </c>
      <c r="H9">
        <v>1</v>
      </c>
      <c r="I9">
        <v>2001.52</v>
      </c>
      <c r="J9" t="s">
        <v>32</v>
      </c>
      <c r="K9" t="s">
        <v>33</v>
      </c>
      <c r="L9">
        <f>SalesData[[#This Row],[quantity]]*SalesData[[#This Row],[price]]</f>
        <v>2001.52</v>
      </c>
      <c r="M9" s="8">
        <f>IF(SalesData[[#This Row],[quantity]]&lt;=1,2%,IF(SalesData[[#This Row],[quantity]]&lt;=2,4%,IF(SalesData[[#This Row],[quantity]]&lt;=3,6%,IF(SalesData[[#This Row],[quantity]]&gt;=4,8%,0%))))</f>
        <v>0.02</v>
      </c>
      <c r="N9" s="6">
        <f>SalesData[[#This Row],[Total Sales]]*SalesData[[#This Row],[Discount %]]</f>
        <v>40.0304</v>
      </c>
      <c r="O9" s="2">
        <f>SalesData[[#This Row],[Total Sales]]-SalesData[[#This Row],[Discount Amount]]</f>
        <v>1961.4895999999999</v>
      </c>
      <c r="P9" s="2">
        <f>SalesData[[#This Row],[price]]*60%</f>
        <v>1200.912</v>
      </c>
      <c r="Q9" s="2">
        <f>SalesData[[#This Row],[Cost Price (Assumed)60%]]*SalesData[[#This Row],[quantity]]</f>
        <v>1200.912</v>
      </c>
      <c r="R9" s="2">
        <f>SalesData[[#This Row],[Net Sales]]-SalesData[[#This Row],[Total Cost]]</f>
        <v>760.57759999999985</v>
      </c>
      <c r="S9" s="8">
        <f>SalesData[[#This Row],[Profit]]/SalesData[[#This Row],[Net Sales]]</f>
        <v>0.38775510204081626</v>
      </c>
    </row>
    <row r="10" spans="1:19" x14ac:dyDescent="0.25">
      <c r="A10">
        <v>100008</v>
      </c>
      <c r="B10" s="1">
        <v>45577</v>
      </c>
      <c r="C10" s="2">
        <f>MONTH(SalesData[[#This Row],[order_date]])</f>
        <v>10</v>
      </c>
      <c r="D10" s="2">
        <f>YEAR(SalesData[[#This Row],[order_date]])</f>
        <v>2024</v>
      </c>
      <c r="E10" t="s">
        <v>34</v>
      </c>
      <c r="F10" t="s">
        <v>10</v>
      </c>
      <c r="G10" t="s">
        <v>27</v>
      </c>
      <c r="H10">
        <v>1</v>
      </c>
      <c r="I10">
        <v>31530.2</v>
      </c>
      <c r="J10" t="s">
        <v>35</v>
      </c>
      <c r="K10" t="s">
        <v>36</v>
      </c>
      <c r="L10">
        <f>SalesData[[#This Row],[quantity]]*SalesData[[#This Row],[price]]</f>
        <v>31530.2</v>
      </c>
      <c r="M10" s="8">
        <f>IF(SalesData[[#This Row],[quantity]]&lt;=1,2%,IF(SalesData[[#This Row],[quantity]]&lt;=2,4%,IF(SalesData[[#This Row],[quantity]]&lt;=3,6%,IF(SalesData[[#This Row],[quantity]]&gt;=4,8%,0%))))</f>
        <v>0.02</v>
      </c>
      <c r="N10" s="6">
        <f>SalesData[[#This Row],[Total Sales]]*SalesData[[#This Row],[Discount %]]</f>
        <v>630.60400000000004</v>
      </c>
      <c r="O10" s="2">
        <f>SalesData[[#This Row],[Total Sales]]-SalesData[[#This Row],[Discount Amount]]</f>
        <v>30899.596000000001</v>
      </c>
      <c r="P10" s="2">
        <f>SalesData[[#This Row],[price]]*60%</f>
        <v>18918.12</v>
      </c>
      <c r="Q10" s="2">
        <f>SalesData[[#This Row],[Cost Price (Assumed)60%]]*SalesData[[#This Row],[quantity]]</f>
        <v>18918.12</v>
      </c>
      <c r="R10" s="2">
        <f>SalesData[[#This Row],[Net Sales]]-SalesData[[#This Row],[Total Cost]]</f>
        <v>11981.476000000002</v>
      </c>
      <c r="S10" s="8">
        <f>SalesData[[#This Row],[Profit]]/SalesData[[#This Row],[Net Sales]]</f>
        <v>0.38775510204081637</v>
      </c>
    </row>
    <row r="11" spans="1:19" x14ac:dyDescent="0.25">
      <c r="A11">
        <v>100009</v>
      </c>
      <c r="B11" s="1">
        <v>45259</v>
      </c>
      <c r="C11" s="2">
        <f>MONTH(SalesData[[#This Row],[order_date]])</f>
        <v>11</v>
      </c>
      <c r="D11" s="2">
        <f>YEAR(SalesData[[#This Row],[order_date]])</f>
        <v>2023</v>
      </c>
      <c r="E11" t="s">
        <v>37</v>
      </c>
      <c r="F11" t="s">
        <v>38</v>
      </c>
      <c r="G11" t="s">
        <v>39</v>
      </c>
      <c r="H11">
        <v>1</v>
      </c>
      <c r="I11">
        <v>211.78</v>
      </c>
      <c r="J11" t="s">
        <v>12</v>
      </c>
      <c r="K11" t="s">
        <v>12</v>
      </c>
      <c r="L11">
        <f>SalesData[[#This Row],[quantity]]*SalesData[[#This Row],[price]]</f>
        <v>211.78</v>
      </c>
      <c r="M11" s="8">
        <f>IF(SalesData[[#This Row],[quantity]]&lt;=1,2%,IF(SalesData[[#This Row],[quantity]]&lt;=2,4%,IF(SalesData[[#This Row],[quantity]]&lt;=3,6%,IF(SalesData[[#This Row],[quantity]]&gt;=4,8%,0%))))</f>
        <v>0.02</v>
      </c>
      <c r="N11" s="6">
        <f>SalesData[[#This Row],[Total Sales]]*SalesData[[#This Row],[Discount %]]</f>
        <v>4.2355999999999998</v>
      </c>
      <c r="O11" s="2">
        <f>SalesData[[#This Row],[Total Sales]]-SalesData[[#This Row],[Discount Amount]]</f>
        <v>207.5444</v>
      </c>
      <c r="P11" s="2">
        <f>SalesData[[#This Row],[price]]*60%</f>
        <v>127.068</v>
      </c>
      <c r="Q11" s="2">
        <f>SalesData[[#This Row],[Cost Price (Assumed)60%]]*SalesData[[#This Row],[quantity]]</f>
        <v>127.068</v>
      </c>
      <c r="R11" s="2">
        <f>SalesData[[#This Row],[Net Sales]]-SalesData[[#This Row],[Total Cost]]</f>
        <v>80.476399999999998</v>
      </c>
      <c r="S11" s="8">
        <f>SalesData[[#This Row],[Profit]]/SalesData[[#This Row],[Net Sales]]</f>
        <v>0.38775510204081631</v>
      </c>
    </row>
    <row r="12" spans="1:19" x14ac:dyDescent="0.25">
      <c r="A12">
        <v>100010</v>
      </c>
      <c r="B12" s="1">
        <v>45143</v>
      </c>
      <c r="C12" s="2">
        <f>MONTH(SalesData[[#This Row],[order_date]])</f>
        <v>8</v>
      </c>
      <c r="D12" s="2">
        <f>YEAR(SalesData[[#This Row],[order_date]])</f>
        <v>2023</v>
      </c>
      <c r="E12" t="s">
        <v>40</v>
      </c>
      <c r="F12" t="s">
        <v>41</v>
      </c>
      <c r="G12" t="s">
        <v>42</v>
      </c>
      <c r="H12">
        <v>3</v>
      </c>
      <c r="I12">
        <v>5154.41</v>
      </c>
      <c r="J12" t="s">
        <v>43</v>
      </c>
      <c r="K12" t="s">
        <v>29</v>
      </c>
      <c r="L12">
        <f>SalesData[[#This Row],[quantity]]*SalesData[[#This Row],[price]]</f>
        <v>15463.23</v>
      </c>
      <c r="M12" s="8">
        <f>IF(SalesData[[#This Row],[quantity]]&lt;=1,2%,IF(SalesData[[#This Row],[quantity]]&lt;=2,4%,IF(SalesData[[#This Row],[quantity]]&lt;=3,6%,IF(SalesData[[#This Row],[quantity]]&gt;=4,8%,0%))))</f>
        <v>0.06</v>
      </c>
      <c r="N12" s="6">
        <f>SalesData[[#This Row],[Total Sales]]*SalesData[[#This Row],[Discount %]]</f>
        <v>927.79379999999992</v>
      </c>
      <c r="O12" s="2">
        <f>SalesData[[#This Row],[Total Sales]]-SalesData[[#This Row],[Discount Amount]]</f>
        <v>14535.4362</v>
      </c>
      <c r="P12" s="2">
        <f>SalesData[[#This Row],[price]]*60%</f>
        <v>3092.6459999999997</v>
      </c>
      <c r="Q12" s="2">
        <f>SalesData[[#This Row],[Cost Price (Assumed)60%]]*SalesData[[#This Row],[quantity]]</f>
        <v>9277.9379999999983</v>
      </c>
      <c r="R12" s="2">
        <f>SalesData[[#This Row],[Net Sales]]-SalesData[[#This Row],[Total Cost]]</f>
        <v>5257.4982000000018</v>
      </c>
      <c r="S12" s="8">
        <f>SalesData[[#This Row],[Profit]]/SalesData[[#This Row],[Net Sales]]</f>
        <v>0.3617021276595746</v>
      </c>
    </row>
    <row r="13" spans="1:19" x14ac:dyDescent="0.25">
      <c r="A13">
        <v>100011</v>
      </c>
      <c r="B13" s="1">
        <v>45585</v>
      </c>
      <c r="C13" s="2">
        <f>MONTH(SalesData[[#This Row],[order_date]])</f>
        <v>10</v>
      </c>
      <c r="D13" s="2">
        <f>YEAR(SalesData[[#This Row],[order_date]])</f>
        <v>2024</v>
      </c>
      <c r="E13" t="s">
        <v>44</v>
      </c>
      <c r="F13" t="s">
        <v>14</v>
      </c>
      <c r="G13" t="s">
        <v>31</v>
      </c>
      <c r="H13">
        <v>1</v>
      </c>
      <c r="I13">
        <v>3819.09</v>
      </c>
      <c r="J13" t="s">
        <v>43</v>
      </c>
      <c r="K13" t="s">
        <v>29</v>
      </c>
      <c r="L13">
        <f>SalesData[[#This Row],[quantity]]*SalesData[[#This Row],[price]]</f>
        <v>3819.09</v>
      </c>
      <c r="M13" s="8">
        <f>IF(SalesData[[#This Row],[quantity]]&lt;=1,2%,IF(SalesData[[#This Row],[quantity]]&lt;=2,4%,IF(SalesData[[#This Row],[quantity]]&lt;=3,6%,IF(SalesData[[#This Row],[quantity]]&gt;=4,8%,0%))))</f>
        <v>0.02</v>
      </c>
      <c r="N13" s="6">
        <f>SalesData[[#This Row],[Total Sales]]*SalesData[[#This Row],[Discount %]]</f>
        <v>76.381799999999998</v>
      </c>
      <c r="O13" s="2">
        <f>SalesData[[#This Row],[Total Sales]]-SalesData[[#This Row],[Discount Amount]]</f>
        <v>3742.7082</v>
      </c>
      <c r="P13" s="2">
        <f>SalesData[[#This Row],[price]]*60%</f>
        <v>2291.4540000000002</v>
      </c>
      <c r="Q13" s="2">
        <f>SalesData[[#This Row],[Cost Price (Assumed)60%]]*SalesData[[#This Row],[quantity]]</f>
        <v>2291.4540000000002</v>
      </c>
      <c r="R13" s="2">
        <f>SalesData[[#This Row],[Net Sales]]-SalesData[[#This Row],[Total Cost]]</f>
        <v>1451.2541999999999</v>
      </c>
      <c r="S13" s="8">
        <f>SalesData[[#This Row],[Profit]]/SalesData[[#This Row],[Net Sales]]</f>
        <v>0.38775510204081626</v>
      </c>
    </row>
    <row r="14" spans="1:19" x14ac:dyDescent="0.25">
      <c r="A14">
        <v>100012</v>
      </c>
      <c r="B14" s="1">
        <v>45524</v>
      </c>
      <c r="C14" s="2">
        <f>MONTH(SalesData[[#This Row],[order_date]])</f>
        <v>8</v>
      </c>
      <c r="D14" s="2">
        <f>YEAR(SalesData[[#This Row],[order_date]])</f>
        <v>2024</v>
      </c>
      <c r="E14" t="s">
        <v>45</v>
      </c>
      <c r="F14" t="s">
        <v>14</v>
      </c>
      <c r="G14" t="s">
        <v>46</v>
      </c>
      <c r="H14">
        <v>5</v>
      </c>
      <c r="I14">
        <v>861.31</v>
      </c>
      <c r="J14" t="s">
        <v>47</v>
      </c>
      <c r="K14" t="s">
        <v>48</v>
      </c>
      <c r="L14">
        <f>SalesData[[#This Row],[quantity]]*SalesData[[#This Row],[price]]</f>
        <v>4306.5499999999993</v>
      </c>
      <c r="M14" s="8">
        <f>IF(SalesData[[#This Row],[quantity]]&lt;=1,2%,IF(SalesData[[#This Row],[quantity]]&lt;=2,4%,IF(SalesData[[#This Row],[quantity]]&lt;=3,6%,IF(SalesData[[#This Row],[quantity]]&gt;=4,8%,0%))))</f>
        <v>0.08</v>
      </c>
      <c r="N14" s="6">
        <f>SalesData[[#This Row],[Total Sales]]*SalesData[[#This Row],[Discount %]]</f>
        <v>344.52399999999994</v>
      </c>
      <c r="O14" s="2">
        <f>SalesData[[#This Row],[Total Sales]]-SalesData[[#This Row],[Discount Amount]]</f>
        <v>3962.0259999999994</v>
      </c>
      <c r="P14" s="2">
        <f>SalesData[[#This Row],[price]]*60%</f>
        <v>516.78599999999994</v>
      </c>
      <c r="Q14" s="2">
        <f>SalesData[[#This Row],[Cost Price (Assumed)60%]]*SalesData[[#This Row],[quantity]]</f>
        <v>2583.9299999999998</v>
      </c>
      <c r="R14" s="2">
        <f>SalesData[[#This Row],[Net Sales]]-SalesData[[#This Row],[Total Cost]]</f>
        <v>1378.0959999999995</v>
      </c>
      <c r="S14" s="8">
        <f>SalesData[[#This Row],[Profit]]/SalesData[[#This Row],[Net Sales]]</f>
        <v>0.34782608695652167</v>
      </c>
    </row>
    <row r="15" spans="1:19" x14ac:dyDescent="0.25">
      <c r="A15">
        <v>100013</v>
      </c>
      <c r="B15" s="1">
        <v>45039</v>
      </c>
      <c r="C15" s="2">
        <f>MONTH(SalesData[[#This Row],[order_date]])</f>
        <v>4</v>
      </c>
      <c r="D15" s="2">
        <f>YEAR(SalesData[[#This Row],[order_date]])</f>
        <v>2023</v>
      </c>
      <c r="E15" t="s">
        <v>49</v>
      </c>
      <c r="F15" t="s">
        <v>10</v>
      </c>
      <c r="G15" t="s">
        <v>27</v>
      </c>
      <c r="H15">
        <v>2</v>
      </c>
      <c r="I15">
        <v>26434.98</v>
      </c>
      <c r="J15" t="s">
        <v>32</v>
      </c>
      <c r="K15" t="s">
        <v>33</v>
      </c>
      <c r="L15">
        <f>SalesData[[#This Row],[quantity]]*SalesData[[#This Row],[price]]</f>
        <v>52869.96</v>
      </c>
      <c r="M15" s="8">
        <f>IF(SalesData[[#This Row],[quantity]]&lt;=1,2%,IF(SalesData[[#This Row],[quantity]]&lt;=2,4%,IF(SalesData[[#This Row],[quantity]]&lt;=3,6%,IF(SalesData[[#This Row],[quantity]]&gt;=4,8%,0%))))</f>
        <v>0.04</v>
      </c>
      <c r="N15" s="6">
        <f>SalesData[[#This Row],[Total Sales]]*SalesData[[#This Row],[Discount %]]</f>
        <v>2114.7984000000001</v>
      </c>
      <c r="O15" s="2">
        <f>SalesData[[#This Row],[Total Sales]]-SalesData[[#This Row],[Discount Amount]]</f>
        <v>50755.161599999999</v>
      </c>
      <c r="P15" s="2">
        <f>SalesData[[#This Row],[price]]*60%</f>
        <v>15860.987999999999</v>
      </c>
      <c r="Q15" s="2">
        <f>SalesData[[#This Row],[Cost Price (Assumed)60%]]*SalesData[[#This Row],[quantity]]</f>
        <v>31721.975999999999</v>
      </c>
      <c r="R15" s="2">
        <f>SalesData[[#This Row],[Net Sales]]-SalesData[[#This Row],[Total Cost]]</f>
        <v>19033.185600000001</v>
      </c>
      <c r="S15" s="8">
        <f>SalesData[[#This Row],[Profit]]/SalesData[[#This Row],[Net Sales]]</f>
        <v>0.375</v>
      </c>
    </row>
    <row r="16" spans="1:19" x14ac:dyDescent="0.25">
      <c r="A16">
        <v>100014</v>
      </c>
      <c r="B16" s="1">
        <v>45406</v>
      </c>
      <c r="C16" s="2">
        <f>MONTH(SalesData[[#This Row],[order_date]])</f>
        <v>4</v>
      </c>
      <c r="D16" s="2">
        <f>YEAR(SalesData[[#This Row],[order_date]])</f>
        <v>2024</v>
      </c>
      <c r="E16" t="s">
        <v>50</v>
      </c>
      <c r="F16" t="s">
        <v>14</v>
      </c>
      <c r="G16" t="s">
        <v>51</v>
      </c>
      <c r="H16">
        <v>3</v>
      </c>
      <c r="I16">
        <v>270.94</v>
      </c>
      <c r="J16" t="s">
        <v>21</v>
      </c>
      <c r="K16" t="s">
        <v>17</v>
      </c>
      <c r="L16">
        <f>SalesData[[#This Row],[quantity]]*SalesData[[#This Row],[price]]</f>
        <v>812.81999999999994</v>
      </c>
      <c r="M16" s="8">
        <f>IF(SalesData[[#This Row],[quantity]]&lt;=1,2%,IF(SalesData[[#This Row],[quantity]]&lt;=2,4%,IF(SalesData[[#This Row],[quantity]]&lt;=3,6%,IF(SalesData[[#This Row],[quantity]]&gt;=4,8%,0%))))</f>
        <v>0.06</v>
      </c>
      <c r="N16" s="6">
        <f>SalesData[[#This Row],[Total Sales]]*SalesData[[#This Row],[Discount %]]</f>
        <v>48.769199999999998</v>
      </c>
      <c r="O16" s="2">
        <f>SalesData[[#This Row],[Total Sales]]-SalesData[[#This Row],[Discount Amount]]</f>
        <v>764.05079999999998</v>
      </c>
      <c r="P16" s="2">
        <f>SalesData[[#This Row],[price]]*60%</f>
        <v>162.56399999999999</v>
      </c>
      <c r="Q16" s="2">
        <f>SalesData[[#This Row],[Cost Price (Assumed)60%]]*SalesData[[#This Row],[quantity]]</f>
        <v>487.69200000000001</v>
      </c>
      <c r="R16" s="2">
        <f>SalesData[[#This Row],[Net Sales]]-SalesData[[#This Row],[Total Cost]]</f>
        <v>276.35879999999997</v>
      </c>
      <c r="S16" s="8">
        <f>SalesData[[#This Row],[Profit]]/SalesData[[#This Row],[Net Sales]]</f>
        <v>0.36170212765957444</v>
      </c>
    </row>
    <row r="17" spans="1:19" x14ac:dyDescent="0.25">
      <c r="A17">
        <v>100015</v>
      </c>
      <c r="B17" s="1">
        <v>45200</v>
      </c>
      <c r="C17" s="2">
        <f>MONTH(SalesData[[#This Row],[order_date]])</f>
        <v>10</v>
      </c>
      <c r="D17" s="2">
        <f>YEAR(SalesData[[#This Row],[order_date]])</f>
        <v>2023</v>
      </c>
      <c r="E17" t="s">
        <v>52</v>
      </c>
      <c r="F17" t="s">
        <v>38</v>
      </c>
      <c r="G17" t="s">
        <v>53</v>
      </c>
      <c r="H17">
        <v>1</v>
      </c>
      <c r="I17">
        <v>1769.67</v>
      </c>
      <c r="J17" t="s">
        <v>54</v>
      </c>
      <c r="K17" t="s">
        <v>55</v>
      </c>
      <c r="L17">
        <f>SalesData[[#This Row],[quantity]]*SalesData[[#This Row],[price]]</f>
        <v>1769.67</v>
      </c>
      <c r="M17" s="8">
        <f>IF(SalesData[[#This Row],[quantity]]&lt;=1,2%,IF(SalesData[[#This Row],[quantity]]&lt;=2,4%,IF(SalesData[[#This Row],[quantity]]&lt;=3,6%,IF(SalesData[[#This Row],[quantity]]&gt;=4,8%,0%))))</f>
        <v>0.02</v>
      </c>
      <c r="N17" s="6">
        <f>SalesData[[#This Row],[Total Sales]]*SalesData[[#This Row],[Discount %]]</f>
        <v>35.3934</v>
      </c>
      <c r="O17" s="2">
        <f>SalesData[[#This Row],[Total Sales]]-SalesData[[#This Row],[Discount Amount]]</f>
        <v>1734.2766000000001</v>
      </c>
      <c r="P17" s="2">
        <f>SalesData[[#This Row],[price]]*60%</f>
        <v>1061.8019999999999</v>
      </c>
      <c r="Q17" s="2">
        <f>SalesData[[#This Row],[Cost Price (Assumed)60%]]*SalesData[[#This Row],[quantity]]</f>
        <v>1061.8019999999999</v>
      </c>
      <c r="R17" s="2">
        <f>SalesData[[#This Row],[Net Sales]]-SalesData[[#This Row],[Total Cost]]</f>
        <v>672.47460000000024</v>
      </c>
      <c r="S17" s="8">
        <f>SalesData[[#This Row],[Profit]]/SalesData[[#This Row],[Net Sales]]</f>
        <v>0.38775510204081642</v>
      </c>
    </row>
    <row r="18" spans="1:19" x14ac:dyDescent="0.25">
      <c r="A18">
        <v>100016</v>
      </c>
      <c r="B18" s="1">
        <v>45109</v>
      </c>
      <c r="C18" s="2">
        <f>MONTH(SalesData[[#This Row],[order_date]])</f>
        <v>7</v>
      </c>
      <c r="D18" s="2">
        <f>YEAR(SalesData[[#This Row],[order_date]])</f>
        <v>2023</v>
      </c>
      <c r="E18" t="s">
        <v>56</v>
      </c>
      <c r="F18" t="s">
        <v>14</v>
      </c>
      <c r="G18" t="s">
        <v>15</v>
      </c>
      <c r="H18">
        <v>3</v>
      </c>
      <c r="I18">
        <v>1699.54</v>
      </c>
      <c r="J18" t="s">
        <v>57</v>
      </c>
      <c r="K18" t="s">
        <v>58</v>
      </c>
      <c r="L18">
        <f>SalesData[[#This Row],[quantity]]*SalesData[[#This Row],[price]]</f>
        <v>5098.62</v>
      </c>
      <c r="M18" s="8">
        <f>IF(SalesData[[#This Row],[quantity]]&lt;=1,2%,IF(SalesData[[#This Row],[quantity]]&lt;=2,4%,IF(SalesData[[#This Row],[quantity]]&lt;=3,6%,IF(SalesData[[#This Row],[quantity]]&gt;=4,8%,0%))))</f>
        <v>0.06</v>
      </c>
      <c r="N18" s="6">
        <f>SalesData[[#This Row],[Total Sales]]*SalesData[[#This Row],[Discount %]]</f>
        <v>305.91719999999998</v>
      </c>
      <c r="O18" s="2">
        <f>SalesData[[#This Row],[Total Sales]]-SalesData[[#This Row],[Discount Amount]]</f>
        <v>4792.7028</v>
      </c>
      <c r="P18" s="2">
        <f>SalesData[[#This Row],[price]]*60%</f>
        <v>1019.7239999999999</v>
      </c>
      <c r="Q18" s="2">
        <f>SalesData[[#This Row],[Cost Price (Assumed)60%]]*SalesData[[#This Row],[quantity]]</f>
        <v>3059.1719999999996</v>
      </c>
      <c r="R18" s="2">
        <f>SalesData[[#This Row],[Net Sales]]-SalesData[[#This Row],[Total Cost]]</f>
        <v>1733.5308000000005</v>
      </c>
      <c r="S18" s="8">
        <f>SalesData[[#This Row],[Profit]]/SalesData[[#This Row],[Net Sales]]</f>
        <v>0.36170212765957455</v>
      </c>
    </row>
    <row r="19" spans="1:19" x14ac:dyDescent="0.25">
      <c r="A19">
        <v>100017</v>
      </c>
      <c r="B19" s="1">
        <v>45309</v>
      </c>
      <c r="C19" s="2">
        <f>MONTH(SalesData[[#This Row],[order_date]])</f>
        <v>1</v>
      </c>
      <c r="D19" s="2">
        <f>YEAR(SalesData[[#This Row],[order_date]])</f>
        <v>2024</v>
      </c>
      <c r="E19" t="s">
        <v>59</v>
      </c>
      <c r="F19" t="s">
        <v>38</v>
      </c>
      <c r="G19" t="s">
        <v>60</v>
      </c>
      <c r="H19">
        <v>4</v>
      </c>
      <c r="I19">
        <v>4160.58</v>
      </c>
      <c r="J19" t="s">
        <v>61</v>
      </c>
      <c r="K19" t="s">
        <v>36</v>
      </c>
      <c r="L19">
        <f>SalesData[[#This Row],[quantity]]*SalesData[[#This Row],[price]]</f>
        <v>16642.32</v>
      </c>
      <c r="M19" s="8">
        <f>IF(SalesData[[#This Row],[quantity]]&lt;=1,2%,IF(SalesData[[#This Row],[quantity]]&lt;=2,4%,IF(SalesData[[#This Row],[quantity]]&lt;=3,6%,IF(SalesData[[#This Row],[quantity]]&gt;=4,8%,0%))))</f>
        <v>0.08</v>
      </c>
      <c r="N19" s="6">
        <f>SalesData[[#This Row],[Total Sales]]*SalesData[[#This Row],[Discount %]]</f>
        <v>1331.3856000000001</v>
      </c>
      <c r="O19" s="2">
        <f>SalesData[[#This Row],[Total Sales]]-SalesData[[#This Row],[Discount Amount]]</f>
        <v>15310.9344</v>
      </c>
      <c r="P19" s="2">
        <f>SalesData[[#This Row],[price]]*60%</f>
        <v>2496.348</v>
      </c>
      <c r="Q19" s="2">
        <f>SalesData[[#This Row],[Cost Price (Assumed)60%]]*SalesData[[#This Row],[quantity]]</f>
        <v>9985.3919999999998</v>
      </c>
      <c r="R19" s="2">
        <f>SalesData[[#This Row],[Net Sales]]-SalesData[[#This Row],[Total Cost]]</f>
        <v>5325.5424000000003</v>
      </c>
      <c r="S19" s="8">
        <f>SalesData[[#This Row],[Profit]]/SalesData[[#This Row],[Net Sales]]</f>
        <v>0.34782608695652173</v>
      </c>
    </row>
    <row r="20" spans="1:19" x14ac:dyDescent="0.25">
      <c r="A20">
        <v>100018</v>
      </c>
      <c r="B20" s="1">
        <v>44946</v>
      </c>
      <c r="C20" s="2">
        <f>MONTH(SalesData[[#This Row],[order_date]])</f>
        <v>1</v>
      </c>
      <c r="D20" s="2">
        <f>YEAR(SalesData[[#This Row],[order_date]])</f>
        <v>2023</v>
      </c>
      <c r="E20" t="s">
        <v>62</v>
      </c>
      <c r="F20" t="s">
        <v>10</v>
      </c>
      <c r="G20" t="s">
        <v>11</v>
      </c>
      <c r="H20">
        <v>3</v>
      </c>
      <c r="I20">
        <v>55092.75</v>
      </c>
      <c r="J20" t="s">
        <v>63</v>
      </c>
      <c r="K20" t="s">
        <v>64</v>
      </c>
      <c r="L20">
        <f>SalesData[[#This Row],[quantity]]*SalesData[[#This Row],[price]]</f>
        <v>165278.25</v>
      </c>
      <c r="M20" s="8">
        <f>IF(SalesData[[#This Row],[quantity]]&lt;=1,2%,IF(SalesData[[#This Row],[quantity]]&lt;=2,4%,IF(SalesData[[#This Row],[quantity]]&lt;=3,6%,IF(SalesData[[#This Row],[quantity]]&gt;=4,8%,0%))))</f>
        <v>0.06</v>
      </c>
      <c r="N20" s="6">
        <f>SalesData[[#This Row],[Total Sales]]*SalesData[[#This Row],[Discount %]]</f>
        <v>9916.6949999999997</v>
      </c>
      <c r="O20" s="2">
        <f>SalesData[[#This Row],[Total Sales]]-SalesData[[#This Row],[Discount Amount]]</f>
        <v>155361.55499999999</v>
      </c>
      <c r="P20" s="2">
        <f>SalesData[[#This Row],[price]]*60%</f>
        <v>33055.65</v>
      </c>
      <c r="Q20" s="2">
        <f>SalesData[[#This Row],[Cost Price (Assumed)60%]]*SalesData[[#This Row],[quantity]]</f>
        <v>99166.950000000012</v>
      </c>
      <c r="R20" s="2">
        <f>SalesData[[#This Row],[Net Sales]]-SalesData[[#This Row],[Total Cost]]</f>
        <v>56194.604999999981</v>
      </c>
      <c r="S20" s="8">
        <f>SalesData[[#This Row],[Profit]]/SalesData[[#This Row],[Net Sales]]</f>
        <v>0.36170212765957438</v>
      </c>
    </row>
    <row r="21" spans="1:19" x14ac:dyDescent="0.25">
      <c r="A21">
        <v>100019</v>
      </c>
      <c r="B21" s="1">
        <v>45507</v>
      </c>
      <c r="C21" s="2">
        <f>MONTH(SalesData[[#This Row],[order_date]])</f>
        <v>8</v>
      </c>
      <c r="D21" s="2">
        <f>YEAR(SalesData[[#This Row],[order_date]])</f>
        <v>2024</v>
      </c>
      <c r="E21" t="s">
        <v>65</v>
      </c>
      <c r="F21" t="s">
        <v>41</v>
      </c>
      <c r="G21" t="s">
        <v>66</v>
      </c>
      <c r="H21">
        <v>2</v>
      </c>
      <c r="I21">
        <v>14057.52</v>
      </c>
      <c r="J21" t="s">
        <v>21</v>
      </c>
      <c r="K21" t="s">
        <v>17</v>
      </c>
      <c r="L21">
        <f>SalesData[[#This Row],[quantity]]*SalesData[[#This Row],[price]]</f>
        <v>28115.040000000001</v>
      </c>
      <c r="M21" s="8">
        <f>IF(SalesData[[#This Row],[quantity]]&lt;=1,2%,IF(SalesData[[#This Row],[quantity]]&lt;=2,4%,IF(SalesData[[#This Row],[quantity]]&lt;=3,6%,IF(SalesData[[#This Row],[quantity]]&gt;=4,8%,0%))))</f>
        <v>0.04</v>
      </c>
      <c r="N21" s="6">
        <f>SalesData[[#This Row],[Total Sales]]*SalesData[[#This Row],[Discount %]]</f>
        <v>1124.6016</v>
      </c>
      <c r="O21" s="2">
        <f>SalesData[[#This Row],[Total Sales]]-SalesData[[#This Row],[Discount Amount]]</f>
        <v>26990.438399999999</v>
      </c>
      <c r="P21" s="2">
        <f>SalesData[[#This Row],[price]]*60%</f>
        <v>8434.5120000000006</v>
      </c>
      <c r="Q21" s="2">
        <f>SalesData[[#This Row],[Cost Price (Assumed)60%]]*SalesData[[#This Row],[quantity]]</f>
        <v>16869.024000000001</v>
      </c>
      <c r="R21" s="2">
        <f>SalesData[[#This Row],[Net Sales]]-SalesData[[#This Row],[Total Cost]]</f>
        <v>10121.414399999998</v>
      </c>
      <c r="S21" s="8">
        <f>SalesData[[#This Row],[Profit]]/SalesData[[#This Row],[Net Sales]]</f>
        <v>0.37499999999999994</v>
      </c>
    </row>
    <row r="22" spans="1:19" x14ac:dyDescent="0.25">
      <c r="A22">
        <v>100020</v>
      </c>
      <c r="B22" s="1">
        <v>45055</v>
      </c>
      <c r="C22" s="2">
        <f>MONTH(SalesData[[#This Row],[order_date]])</f>
        <v>5</v>
      </c>
      <c r="D22" s="2">
        <f>YEAR(SalesData[[#This Row],[order_date]])</f>
        <v>2023</v>
      </c>
      <c r="E22" t="s">
        <v>67</v>
      </c>
      <c r="F22" t="s">
        <v>10</v>
      </c>
      <c r="G22" t="s">
        <v>68</v>
      </c>
      <c r="H22">
        <v>4</v>
      </c>
      <c r="I22">
        <v>12917.56</v>
      </c>
      <c r="J22" t="s">
        <v>63</v>
      </c>
      <c r="K22" t="s">
        <v>64</v>
      </c>
      <c r="L22">
        <f>SalesData[[#This Row],[quantity]]*SalesData[[#This Row],[price]]</f>
        <v>51670.239999999998</v>
      </c>
      <c r="M22" s="8">
        <f>IF(SalesData[[#This Row],[quantity]]&lt;=1,2%,IF(SalesData[[#This Row],[quantity]]&lt;=2,4%,IF(SalesData[[#This Row],[quantity]]&lt;=3,6%,IF(SalesData[[#This Row],[quantity]]&gt;=4,8%,0%))))</f>
        <v>0.08</v>
      </c>
      <c r="N22" s="6">
        <f>SalesData[[#This Row],[Total Sales]]*SalesData[[#This Row],[Discount %]]</f>
        <v>4133.6192000000001</v>
      </c>
      <c r="O22" s="2">
        <f>SalesData[[#This Row],[Total Sales]]-SalesData[[#This Row],[Discount Amount]]</f>
        <v>47536.620799999997</v>
      </c>
      <c r="P22" s="2">
        <f>SalesData[[#This Row],[price]]*60%</f>
        <v>7750.5359999999991</v>
      </c>
      <c r="Q22" s="2">
        <f>SalesData[[#This Row],[Cost Price (Assumed)60%]]*SalesData[[#This Row],[quantity]]</f>
        <v>31002.143999999997</v>
      </c>
      <c r="R22" s="2">
        <f>SalesData[[#This Row],[Net Sales]]-SalesData[[#This Row],[Total Cost]]</f>
        <v>16534.4768</v>
      </c>
      <c r="S22" s="8">
        <f>SalesData[[#This Row],[Profit]]/SalesData[[#This Row],[Net Sales]]</f>
        <v>0.34782608695652178</v>
      </c>
    </row>
    <row r="23" spans="1:19" x14ac:dyDescent="0.25">
      <c r="A23">
        <v>100021</v>
      </c>
      <c r="B23" s="1">
        <v>45479</v>
      </c>
      <c r="C23" s="2">
        <f>MONTH(SalesData[[#This Row],[order_date]])</f>
        <v>7</v>
      </c>
      <c r="D23" s="2">
        <f>YEAR(SalesData[[#This Row],[order_date]])</f>
        <v>2024</v>
      </c>
      <c r="E23" t="s">
        <v>69</v>
      </c>
      <c r="F23" t="s">
        <v>38</v>
      </c>
      <c r="G23" t="s">
        <v>70</v>
      </c>
      <c r="H23">
        <v>2</v>
      </c>
      <c r="I23">
        <v>1740.32</v>
      </c>
      <c r="J23" t="s">
        <v>61</v>
      </c>
      <c r="K23" t="s">
        <v>36</v>
      </c>
      <c r="L23">
        <f>SalesData[[#This Row],[quantity]]*SalesData[[#This Row],[price]]</f>
        <v>3480.64</v>
      </c>
      <c r="M23" s="8">
        <f>IF(SalesData[[#This Row],[quantity]]&lt;=1,2%,IF(SalesData[[#This Row],[quantity]]&lt;=2,4%,IF(SalesData[[#This Row],[quantity]]&lt;=3,6%,IF(SalesData[[#This Row],[quantity]]&gt;=4,8%,0%))))</f>
        <v>0.04</v>
      </c>
      <c r="N23" s="6">
        <f>SalesData[[#This Row],[Total Sales]]*SalesData[[#This Row],[Discount %]]</f>
        <v>139.22559999999999</v>
      </c>
      <c r="O23" s="2">
        <f>SalesData[[#This Row],[Total Sales]]-SalesData[[#This Row],[Discount Amount]]</f>
        <v>3341.4143999999997</v>
      </c>
      <c r="P23" s="2">
        <f>SalesData[[#This Row],[price]]*60%</f>
        <v>1044.192</v>
      </c>
      <c r="Q23" s="2">
        <f>SalesData[[#This Row],[Cost Price (Assumed)60%]]*SalesData[[#This Row],[quantity]]</f>
        <v>2088.384</v>
      </c>
      <c r="R23" s="2">
        <f>SalesData[[#This Row],[Net Sales]]-SalesData[[#This Row],[Total Cost]]</f>
        <v>1253.0303999999996</v>
      </c>
      <c r="S23" s="8">
        <f>SalesData[[#This Row],[Profit]]/SalesData[[#This Row],[Net Sales]]</f>
        <v>0.37499999999999994</v>
      </c>
    </row>
    <row r="24" spans="1:19" x14ac:dyDescent="0.25">
      <c r="A24">
        <v>100022</v>
      </c>
      <c r="B24" s="1">
        <v>45456</v>
      </c>
      <c r="C24" s="2">
        <f>MONTH(SalesData[[#This Row],[order_date]])</f>
        <v>6</v>
      </c>
      <c r="D24" s="2">
        <f>YEAR(SalesData[[#This Row],[order_date]])</f>
        <v>2024</v>
      </c>
      <c r="E24" t="s">
        <v>71</v>
      </c>
      <c r="F24" t="s">
        <v>14</v>
      </c>
      <c r="G24" t="s">
        <v>46</v>
      </c>
      <c r="H24">
        <v>1</v>
      </c>
      <c r="I24">
        <v>1870.07</v>
      </c>
      <c r="J24" t="s">
        <v>32</v>
      </c>
      <c r="K24" t="s">
        <v>33</v>
      </c>
      <c r="L24">
        <f>SalesData[[#This Row],[quantity]]*SalesData[[#This Row],[price]]</f>
        <v>1870.07</v>
      </c>
      <c r="M24" s="8">
        <f>IF(SalesData[[#This Row],[quantity]]&lt;=1,2%,IF(SalesData[[#This Row],[quantity]]&lt;=2,4%,IF(SalesData[[#This Row],[quantity]]&lt;=3,6%,IF(SalesData[[#This Row],[quantity]]&gt;=4,8%,0%))))</f>
        <v>0.02</v>
      </c>
      <c r="N24" s="6">
        <f>SalesData[[#This Row],[Total Sales]]*SalesData[[#This Row],[Discount %]]</f>
        <v>37.401400000000002</v>
      </c>
      <c r="O24" s="2">
        <f>SalesData[[#This Row],[Total Sales]]-SalesData[[#This Row],[Discount Amount]]</f>
        <v>1832.6686</v>
      </c>
      <c r="P24" s="2">
        <f>SalesData[[#This Row],[price]]*60%</f>
        <v>1122.0419999999999</v>
      </c>
      <c r="Q24" s="2">
        <f>SalesData[[#This Row],[Cost Price (Assumed)60%]]*SalesData[[#This Row],[quantity]]</f>
        <v>1122.0419999999999</v>
      </c>
      <c r="R24" s="2">
        <f>SalesData[[#This Row],[Net Sales]]-SalesData[[#This Row],[Total Cost]]</f>
        <v>710.62660000000005</v>
      </c>
      <c r="S24" s="8">
        <f>SalesData[[#This Row],[Profit]]/SalesData[[#This Row],[Net Sales]]</f>
        <v>0.38775510204081637</v>
      </c>
    </row>
    <row r="25" spans="1:19" x14ac:dyDescent="0.25">
      <c r="A25">
        <v>100023</v>
      </c>
      <c r="B25" s="1">
        <v>45152</v>
      </c>
      <c r="C25" s="2">
        <f>MONTH(SalesData[[#This Row],[order_date]])</f>
        <v>8</v>
      </c>
      <c r="D25" s="2">
        <f>YEAR(SalesData[[#This Row],[order_date]])</f>
        <v>2023</v>
      </c>
      <c r="E25" t="s">
        <v>72</v>
      </c>
      <c r="F25" t="s">
        <v>10</v>
      </c>
      <c r="G25" t="s">
        <v>73</v>
      </c>
      <c r="H25">
        <v>1</v>
      </c>
      <c r="I25">
        <v>70374.62</v>
      </c>
      <c r="J25" t="s">
        <v>54</v>
      </c>
      <c r="K25" t="s">
        <v>55</v>
      </c>
      <c r="L25">
        <f>SalesData[[#This Row],[quantity]]*SalesData[[#This Row],[price]]</f>
        <v>70374.62</v>
      </c>
      <c r="M25" s="8">
        <f>IF(SalesData[[#This Row],[quantity]]&lt;=1,2%,IF(SalesData[[#This Row],[quantity]]&lt;=2,4%,IF(SalesData[[#This Row],[quantity]]&lt;=3,6%,IF(SalesData[[#This Row],[quantity]]&gt;=4,8%,0%))))</f>
        <v>0.02</v>
      </c>
      <c r="N25" s="6">
        <f>SalesData[[#This Row],[Total Sales]]*SalesData[[#This Row],[Discount %]]</f>
        <v>1407.4923999999999</v>
      </c>
      <c r="O25" s="2">
        <f>SalesData[[#This Row],[Total Sales]]-SalesData[[#This Row],[Discount Amount]]</f>
        <v>68967.127599999993</v>
      </c>
      <c r="P25" s="2">
        <f>SalesData[[#This Row],[price]]*60%</f>
        <v>42224.771999999997</v>
      </c>
      <c r="Q25" s="2">
        <f>SalesData[[#This Row],[Cost Price (Assumed)60%]]*SalesData[[#This Row],[quantity]]</f>
        <v>42224.771999999997</v>
      </c>
      <c r="R25" s="2">
        <f>SalesData[[#This Row],[Net Sales]]-SalesData[[#This Row],[Total Cost]]</f>
        <v>26742.355599999995</v>
      </c>
      <c r="S25" s="8">
        <f>SalesData[[#This Row],[Profit]]/SalesData[[#This Row],[Net Sales]]</f>
        <v>0.38775510204081631</v>
      </c>
    </row>
    <row r="26" spans="1:19" x14ac:dyDescent="0.25">
      <c r="A26">
        <v>100024</v>
      </c>
      <c r="B26" s="1">
        <v>45170</v>
      </c>
      <c r="C26" s="2">
        <f>MONTH(SalesData[[#This Row],[order_date]])</f>
        <v>9</v>
      </c>
      <c r="D26" s="2">
        <f>YEAR(SalesData[[#This Row],[order_date]])</f>
        <v>2023</v>
      </c>
      <c r="E26" t="s">
        <v>74</v>
      </c>
      <c r="F26" t="s">
        <v>10</v>
      </c>
      <c r="G26" t="s">
        <v>68</v>
      </c>
      <c r="H26">
        <v>1</v>
      </c>
      <c r="I26">
        <v>11943.51</v>
      </c>
      <c r="J26" t="s">
        <v>63</v>
      </c>
      <c r="K26" t="s">
        <v>64</v>
      </c>
      <c r="L26">
        <f>SalesData[[#This Row],[quantity]]*SalesData[[#This Row],[price]]</f>
        <v>11943.51</v>
      </c>
      <c r="M26" s="8">
        <f>IF(SalesData[[#This Row],[quantity]]&lt;=1,2%,IF(SalesData[[#This Row],[quantity]]&lt;=2,4%,IF(SalesData[[#This Row],[quantity]]&lt;=3,6%,IF(SalesData[[#This Row],[quantity]]&gt;=4,8%,0%))))</f>
        <v>0.02</v>
      </c>
      <c r="N26" s="6">
        <f>SalesData[[#This Row],[Total Sales]]*SalesData[[#This Row],[Discount %]]</f>
        <v>238.87020000000001</v>
      </c>
      <c r="O26" s="2">
        <f>SalesData[[#This Row],[Total Sales]]-SalesData[[#This Row],[Discount Amount]]</f>
        <v>11704.639800000001</v>
      </c>
      <c r="P26" s="2">
        <f>SalesData[[#This Row],[price]]*60%</f>
        <v>7166.1059999999998</v>
      </c>
      <c r="Q26" s="2">
        <f>SalesData[[#This Row],[Cost Price (Assumed)60%]]*SalesData[[#This Row],[quantity]]</f>
        <v>7166.1059999999998</v>
      </c>
      <c r="R26" s="2">
        <f>SalesData[[#This Row],[Net Sales]]-SalesData[[#This Row],[Total Cost]]</f>
        <v>4538.5338000000011</v>
      </c>
      <c r="S26" s="8">
        <f>SalesData[[#This Row],[Profit]]/SalesData[[#This Row],[Net Sales]]</f>
        <v>0.38775510204081637</v>
      </c>
    </row>
    <row r="27" spans="1:19" x14ac:dyDescent="0.25">
      <c r="A27">
        <v>100025</v>
      </c>
      <c r="B27" s="1">
        <v>45411</v>
      </c>
      <c r="C27" s="2">
        <f>MONTH(SalesData[[#This Row],[order_date]])</f>
        <v>4</v>
      </c>
      <c r="D27" s="2">
        <f>YEAR(SalesData[[#This Row],[order_date]])</f>
        <v>2024</v>
      </c>
      <c r="E27" t="s">
        <v>75</v>
      </c>
      <c r="F27" t="s">
        <v>38</v>
      </c>
      <c r="G27" t="s">
        <v>70</v>
      </c>
      <c r="H27">
        <v>1</v>
      </c>
      <c r="I27">
        <v>2552.36</v>
      </c>
      <c r="J27" t="s">
        <v>61</v>
      </c>
      <c r="K27" t="s">
        <v>36</v>
      </c>
      <c r="L27">
        <f>SalesData[[#This Row],[quantity]]*SalesData[[#This Row],[price]]</f>
        <v>2552.36</v>
      </c>
      <c r="M27" s="8">
        <f>IF(SalesData[[#This Row],[quantity]]&lt;=1,2%,IF(SalesData[[#This Row],[quantity]]&lt;=2,4%,IF(SalesData[[#This Row],[quantity]]&lt;=3,6%,IF(SalesData[[#This Row],[quantity]]&gt;=4,8%,0%))))</f>
        <v>0.02</v>
      </c>
      <c r="N27" s="6">
        <f>SalesData[[#This Row],[Total Sales]]*SalesData[[#This Row],[Discount %]]</f>
        <v>51.047200000000004</v>
      </c>
      <c r="O27" s="2">
        <f>SalesData[[#This Row],[Total Sales]]-SalesData[[#This Row],[Discount Amount]]</f>
        <v>2501.3128000000002</v>
      </c>
      <c r="P27" s="2">
        <f>SalesData[[#This Row],[price]]*60%</f>
        <v>1531.4159999999999</v>
      </c>
      <c r="Q27" s="2">
        <f>SalesData[[#This Row],[Cost Price (Assumed)60%]]*SalesData[[#This Row],[quantity]]</f>
        <v>1531.4159999999999</v>
      </c>
      <c r="R27" s="2">
        <f>SalesData[[#This Row],[Net Sales]]-SalesData[[#This Row],[Total Cost]]</f>
        <v>969.89680000000021</v>
      </c>
      <c r="S27" s="8">
        <f>SalesData[[#This Row],[Profit]]/SalesData[[#This Row],[Net Sales]]</f>
        <v>0.38775510204081637</v>
      </c>
    </row>
    <row r="28" spans="1:19" x14ac:dyDescent="0.25">
      <c r="A28">
        <v>100026</v>
      </c>
      <c r="B28" s="1">
        <v>44982</v>
      </c>
      <c r="C28" s="2">
        <f>MONTH(SalesData[[#This Row],[order_date]])</f>
        <v>2</v>
      </c>
      <c r="D28" s="2">
        <f>YEAR(SalesData[[#This Row],[order_date]])</f>
        <v>2023</v>
      </c>
      <c r="E28" t="s">
        <v>76</v>
      </c>
      <c r="F28" t="s">
        <v>19</v>
      </c>
      <c r="G28" t="s">
        <v>77</v>
      </c>
      <c r="H28">
        <v>1</v>
      </c>
      <c r="I28">
        <v>11996.03</v>
      </c>
      <c r="J28" t="s">
        <v>63</v>
      </c>
      <c r="K28" t="s">
        <v>64</v>
      </c>
      <c r="L28">
        <f>SalesData[[#This Row],[quantity]]*SalesData[[#This Row],[price]]</f>
        <v>11996.03</v>
      </c>
      <c r="M28" s="8">
        <f>IF(SalesData[[#This Row],[quantity]]&lt;=1,2%,IF(SalesData[[#This Row],[quantity]]&lt;=2,4%,IF(SalesData[[#This Row],[quantity]]&lt;=3,6%,IF(SalesData[[#This Row],[quantity]]&gt;=4,8%,0%))))</f>
        <v>0.02</v>
      </c>
      <c r="N28" s="6">
        <f>SalesData[[#This Row],[Total Sales]]*SalesData[[#This Row],[Discount %]]</f>
        <v>239.92060000000001</v>
      </c>
      <c r="O28" s="2">
        <f>SalesData[[#This Row],[Total Sales]]-SalesData[[#This Row],[Discount Amount]]</f>
        <v>11756.109400000001</v>
      </c>
      <c r="P28" s="2">
        <f>SalesData[[#This Row],[price]]*60%</f>
        <v>7197.6180000000004</v>
      </c>
      <c r="Q28" s="2">
        <f>SalesData[[#This Row],[Cost Price (Assumed)60%]]*SalesData[[#This Row],[quantity]]</f>
        <v>7197.6180000000004</v>
      </c>
      <c r="R28" s="2">
        <f>SalesData[[#This Row],[Net Sales]]-SalesData[[#This Row],[Total Cost]]</f>
        <v>4558.4914000000008</v>
      </c>
      <c r="S28" s="8">
        <f>SalesData[[#This Row],[Profit]]/SalesData[[#This Row],[Net Sales]]</f>
        <v>0.38775510204081637</v>
      </c>
    </row>
    <row r="29" spans="1:19" x14ac:dyDescent="0.25">
      <c r="A29">
        <v>100027</v>
      </c>
      <c r="B29" s="1">
        <v>45123</v>
      </c>
      <c r="C29" s="2">
        <f>MONTH(SalesData[[#This Row],[order_date]])</f>
        <v>7</v>
      </c>
      <c r="D29" s="2">
        <f>YEAR(SalesData[[#This Row],[order_date]])</f>
        <v>2023</v>
      </c>
      <c r="E29" t="s">
        <v>78</v>
      </c>
      <c r="F29" t="s">
        <v>10</v>
      </c>
      <c r="G29" t="s">
        <v>68</v>
      </c>
      <c r="H29">
        <v>1</v>
      </c>
      <c r="I29">
        <v>13911.2</v>
      </c>
      <c r="J29" t="s">
        <v>61</v>
      </c>
      <c r="K29" t="s">
        <v>36</v>
      </c>
      <c r="L29">
        <f>SalesData[[#This Row],[quantity]]*SalesData[[#This Row],[price]]</f>
        <v>13911.2</v>
      </c>
      <c r="M29" s="8">
        <f>IF(SalesData[[#This Row],[quantity]]&lt;=1,2%,IF(SalesData[[#This Row],[quantity]]&lt;=2,4%,IF(SalesData[[#This Row],[quantity]]&lt;=3,6%,IF(SalesData[[#This Row],[quantity]]&gt;=4,8%,0%))))</f>
        <v>0.02</v>
      </c>
      <c r="N29" s="6">
        <f>SalesData[[#This Row],[Total Sales]]*SalesData[[#This Row],[Discount %]]</f>
        <v>278.22400000000005</v>
      </c>
      <c r="O29" s="2">
        <f>SalesData[[#This Row],[Total Sales]]-SalesData[[#This Row],[Discount Amount]]</f>
        <v>13632.976000000001</v>
      </c>
      <c r="P29" s="2">
        <f>SalesData[[#This Row],[price]]*60%</f>
        <v>8346.7199999999993</v>
      </c>
      <c r="Q29" s="2">
        <f>SalesData[[#This Row],[Cost Price (Assumed)60%]]*SalesData[[#This Row],[quantity]]</f>
        <v>8346.7199999999993</v>
      </c>
      <c r="R29" s="2">
        <f>SalesData[[#This Row],[Net Sales]]-SalesData[[#This Row],[Total Cost]]</f>
        <v>5286.2560000000012</v>
      </c>
      <c r="S29" s="8">
        <f>SalesData[[#This Row],[Profit]]/SalesData[[#This Row],[Net Sales]]</f>
        <v>0.38775510204081642</v>
      </c>
    </row>
    <row r="30" spans="1:19" x14ac:dyDescent="0.25">
      <c r="A30">
        <v>100028</v>
      </c>
      <c r="B30" s="1">
        <v>45490</v>
      </c>
      <c r="C30" s="2">
        <f>MONTH(SalesData[[#This Row],[order_date]])</f>
        <v>7</v>
      </c>
      <c r="D30" s="2">
        <f>YEAR(SalesData[[#This Row],[order_date]])</f>
        <v>2024</v>
      </c>
      <c r="E30" t="s">
        <v>79</v>
      </c>
      <c r="F30" t="s">
        <v>10</v>
      </c>
      <c r="G30" t="s">
        <v>80</v>
      </c>
      <c r="H30">
        <v>3</v>
      </c>
      <c r="I30">
        <v>76558.3</v>
      </c>
      <c r="J30" t="s">
        <v>57</v>
      </c>
      <c r="K30" t="s">
        <v>58</v>
      </c>
      <c r="L30">
        <f>SalesData[[#This Row],[quantity]]*SalesData[[#This Row],[price]]</f>
        <v>229674.90000000002</v>
      </c>
      <c r="M30" s="8">
        <f>IF(SalesData[[#This Row],[quantity]]&lt;=1,2%,IF(SalesData[[#This Row],[quantity]]&lt;=2,4%,IF(SalesData[[#This Row],[quantity]]&lt;=3,6%,IF(SalesData[[#This Row],[quantity]]&gt;=4,8%,0%))))</f>
        <v>0.06</v>
      </c>
      <c r="N30" s="6">
        <f>SalesData[[#This Row],[Total Sales]]*SalesData[[#This Row],[Discount %]]</f>
        <v>13780.494000000001</v>
      </c>
      <c r="O30" s="2">
        <f>SalesData[[#This Row],[Total Sales]]-SalesData[[#This Row],[Discount Amount]]</f>
        <v>215894.40600000002</v>
      </c>
      <c r="P30" s="2">
        <f>SalesData[[#This Row],[price]]*60%</f>
        <v>45934.98</v>
      </c>
      <c r="Q30" s="2">
        <f>SalesData[[#This Row],[Cost Price (Assumed)60%]]*SalesData[[#This Row],[quantity]]</f>
        <v>137804.94</v>
      </c>
      <c r="R30" s="2">
        <f>SalesData[[#This Row],[Net Sales]]-SalesData[[#This Row],[Total Cost]]</f>
        <v>78089.466000000015</v>
      </c>
      <c r="S30" s="8">
        <f>SalesData[[#This Row],[Profit]]/SalesData[[#This Row],[Net Sales]]</f>
        <v>0.36170212765957449</v>
      </c>
    </row>
    <row r="31" spans="1:19" x14ac:dyDescent="0.25">
      <c r="A31">
        <v>100029</v>
      </c>
      <c r="B31" s="1">
        <v>45343</v>
      </c>
      <c r="C31" s="2">
        <f>MONTH(SalesData[[#This Row],[order_date]])</f>
        <v>2</v>
      </c>
      <c r="D31" s="2">
        <f>YEAR(SalesData[[#This Row],[order_date]])</f>
        <v>2024</v>
      </c>
      <c r="E31" t="s">
        <v>81</v>
      </c>
      <c r="F31" t="s">
        <v>14</v>
      </c>
      <c r="G31" t="s">
        <v>46</v>
      </c>
      <c r="H31">
        <v>3</v>
      </c>
      <c r="I31">
        <v>4074.9</v>
      </c>
      <c r="J31" t="s">
        <v>28</v>
      </c>
      <c r="K31" t="s">
        <v>29</v>
      </c>
      <c r="L31">
        <f>SalesData[[#This Row],[quantity]]*SalesData[[#This Row],[price]]</f>
        <v>12224.7</v>
      </c>
      <c r="M31" s="8">
        <f>IF(SalesData[[#This Row],[quantity]]&lt;=1,2%,IF(SalesData[[#This Row],[quantity]]&lt;=2,4%,IF(SalesData[[#This Row],[quantity]]&lt;=3,6%,IF(SalesData[[#This Row],[quantity]]&gt;=4,8%,0%))))</f>
        <v>0.06</v>
      </c>
      <c r="N31" s="6">
        <f>SalesData[[#This Row],[Total Sales]]*SalesData[[#This Row],[Discount %]]</f>
        <v>733.48199999999997</v>
      </c>
      <c r="O31" s="2">
        <f>SalesData[[#This Row],[Total Sales]]-SalesData[[#This Row],[Discount Amount]]</f>
        <v>11491.218000000001</v>
      </c>
      <c r="P31" s="2">
        <f>SalesData[[#This Row],[price]]*60%</f>
        <v>2444.94</v>
      </c>
      <c r="Q31" s="2">
        <f>SalesData[[#This Row],[Cost Price (Assumed)60%]]*SalesData[[#This Row],[quantity]]</f>
        <v>7334.82</v>
      </c>
      <c r="R31" s="2">
        <f>SalesData[[#This Row],[Net Sales]]-SalesData[[#This Row],[Total Cost]]</f>
        <v>4156.398000000001</v>
      </c>
      <c r="S31" s="8">
        <f>SalesData[[#This Row],[Profit]]/SalesData[[#This Row],[Net Sales]]</f>
        <v>0.36170212765957455</v>
      </c>
    </row>
    <row r="32" spans="1:19" x14ac:dyDescent="0.25">
      <c r="A32">
        <v>100030</v>
      </c>
      <c r="B32" s="1">
        <v>45198</v>
      </c>
      <c r="C32" s="2">
        <f>MONTH(SalesData[[#This Row],[order_date]])</f>
        <v>9</v>
      </c>
      <c r="D32" s="2">
        <f>YEAR(SalesData[[#This Row],[order_date]])</f>
        <v>2023</v>
      </c>
      <c r="E32" t="s">
        <v>82</v>
      </c>
      <c r="F32" t="s">
        <v>41</v>
      </c>
      <c r="G32" t="s">
        <v>83</v>
      </c>
      <c r="H32">
        <v>1</v>
      </c>
      <c r="I32">
        <v>11267.68</v>
      </c>
      <c r="J32" t="s">
        <v>57</v>
      </c>
      <c r="K32" t="s">
        <v>58</v>
      </c>
      <c r="L32">
        <f>SalesData[[#This Row],[quantity]]*SalesData[[#This Row],[price]]</f>
        <v>11267.68</v>
      </c>
      <c r="M32" s="8">
        <f>IF(SalesData[[#This Row],[quantity]]&lt;=1,2%,IF(SalesData[[#This Row],[quantity]]&lt;=2,4%,IF(SalesData[[#This Row],[quantity]]&lt;=3,6%,IF(SalesData[[#This Row],[quantity]]&gt;=4,8%,0%))))</f>
        <v>0.02</v>
      </c>
      <c r="N32" s="6">
        <f>SalesData[[#This Row],[Total Sales]]*SalesData[[#This Row],[Discount %]]</f>
        <v>225.3536</v>
      </c>
      <c r="O32" s="2">
        <f>SalesData[[#This Row],[Total Sales]]-SalesData[[#This Row],[Discount Amount]]</f>
        <v>11042.3264</v>
      </c>
      <c r="P32" s="2">
        <f>SalesData[[#This Row],[price]]*60%</f>
        <v>6760.6080000000002</v>
      </c>
      <c r="Q32" s="2">
        <f>SalesData[[#This Row],[Cost Price (Assumed)60%]]*SalesData[[#This Row],[quantity]]</f>
        <v>6760.6080000000002</v>
      </c>
      <c r="R32" s="2">
        <f>SalesData[[#This Row],[Net Sales]]-SalesData[[#This Row],[Total Cost]]</f>
        <v>4281.7183999999997</v>
      </c>
      <c r="S32" s="8">
        <f>SalesData[[#This Row],[Profit]]/SalesData[[#This Row],[Net Sales]]</f>
        <v>0.38775510204081631</v>
      </c>
    </row>
    <row r="33" spans="1:19" x14ac:dyDescent="0.25">
      <c r="A33">
        <v>100031</v>
      </c>
      <c r="B33" s="1">
        <v>45121</v>
      </c>
      <c r="C33" s="2">
        <f>MONTH(SalesData[[#This Row],[order_date]])</f>
        <v>7</v>
      </c>
      <c r="D33" s="2">
        <f>YEAR(SalesData[[#This Row],[order_date]])</f>
        <v>2023</v>
      </c>
      <c r="E33" t="s">
        <v>84</v>
      </c>
      <c r="F33" t="s">
        <v>10</v>
      </c>
      <c r="G33" t="s">
        <v>73</v>
      </c>
      <c r="H33">
        <v>1</v>
      </c>
      <c r="I33">
        <v>41514.93</v>
      </c>
      <c r="J33" t="s">
        <v>85</v>
      </c>
      <c r="K33" t="s">
        <v>29</v>
      </c>
      <c r="L33">
        <f>SalesData[[#This Row],[quantity]]*SalesData[[#This Row],[price]]</f>
        <v>41514.93</v>
      </c>
      <c r="M33" s="8">
        <f>IF(SalesData[[#This Row],[quantity]]&lt;=1,2%,IF(SalesData[[#This Row],[quantity]]&lt;=2,4%,IF(SalesData[[#This Row],[quantity]]&lt;=3,6%,IF(SalesData[[#This Row],[quantity]]&gt;=4,8%,0%))))</f>
        <v>0.02</v>
      </c>
      <c r="N33" s="6">
        <f>SalesData[[#This Row],[Total Sales]]*SalesData[[#This Row],[Discount %]]</f>
        <v>830.29860000000008</v>
      </c>
      <c r="O33" s="2">
        <f>SalesData[[#This Row],[Total Sales]]-SalesData[[#This Row],[Discount Amount]]</f>
        <v>40684.631399999998</v>
      </c>
      <c r="P33" s="2">
        <f>SalesData[[#This Row],[price]]*60%</f>
        <v>24908.957999999999</v>
      </c>
      <c r="Q33" s="2">
        <f>SalesData[[#This Row],[Cost Price (Assumed)60%]]*SalesData[[#This Row],[quantity]]</f>
        <v>24908.957999999999</v>
      </c>
      <c r="R33" s="2">
        <f>SalesData[[#This Row],[Net Sales]]-SalesData[[#This Row],[Total Cost]]</f>
        <v>15775.6734</v>
      </c>
      <c r="S33" s="8">
        <f>SalesData[[#This Row],[Profit]]/SalesData[[#This Row],[Net Sales]]</f>
        <v>0.38775510204081631</v>
      </c>
    </row>
    <row r="34" spans="1:19" x14ac:dyDescent="0.25">
      <c r="A34">
        <v>100032</v>
      </c>
      <c r="B34" s="1">
        <v>45525</v>
      </c>
      <c r="C34" s="2">
        <f>MONTH(SalesData[[#This Row],[order_date]])</f>
        <v>8</v>
      </c>
      <c r="D34" s="2">
        <f>YEAR(SalesData[[#This Row],[order_date]])</f>
        <v>2024</v>
      </c>
      <c r="E34" t="s">
        <v>86</v>
      </c>
      <c r="F34" t="s">
        <v>14</v>
      </c>
      <c r="G34" t="s">
        <v>51</v>
      </c>
      <c r="H34">
        <v>1</v>
      </c>
      <c r="I34">
        <v>4204.75</v>
      </c>
      <c r="J34" t="s">
        <v>12</v>
      </c>
      <c r="K34" t="s">
        <v>12</v>
      </c>
      <c r="L34">
        <f>SalesData[[#This Row],[quantity]]*SalesData[[#This Row],[price]]</f>
        <v>4204.75</v>
      </c>
      <c r="M34" s="8">
        <f>IF(SalesData[[#This Row],[quantity]]&lt;=1,2%,IF(SalesData[[#This Row],[quantity]]&lt;=2,4%,IF(SalesData[[#This Row],[quantity]]&lt;=3,6%,IF(SalesData[[#This Row],[quantity]]&gt;=4,8%,0%))))</f>
        <v>0.02</v>
      </c>
      <c r="N34" s="6">
        <f>SalesData[[#This Row],[Total Sales]]*SalesData[[#This Row],[Discount %]]</f>
        <v>84.094999999999999</v>
      </c>
      <c r="O34" s="2">
        <f>SalesData[[#This Row],[Total Sales]]-SalesData[[#This Row],[Discount Amount]]</f>
        <v>4120.6549999999997</v>
      </c>
      <c r="P34" s="2">
        <f>SalesData[[#This Row],[price]]*60%</f>
        <v>2522.85</v>
      </c>
      <c r="Q34" s="2">
        <f>SalesData[[#This Row],[Cost Price (Assumed)60%]]*SalesData[[#This Row],[quantity]]</f>
        <v>2522.85</v>
      </c>
      <c r="R34" s="2">
        <f>SalesData[[#This Row],[Net Sales]]-SalesData[[#This Row],[Total Cost]]</f>
        <v>1597.8049999999998</v>
      </c>
      <c r="S34" s="8">
        <f>SalesData[[#This Row],[Profit]]/SalesData[[#This Row],[Net Sales]]</f>
        <v>0.38775510204081631</v>
      </c>
    </row>
    <row r="35" spans="1:19" x14ac:dyDescent="0.25">
      <c r="A35">
        <v>100033</v>
      </c>
      <c r="B35" s="1">
        <v>45536</v>
      </c>
      <c r="C35" s="2">
        <f>MONTH(SalesData[[#This Row],[order_date]])</f>
        <v>9</v>
      </c>
      <c r="D35" s="2">
        <f>YEAR(SalesData[[#This Row],[order_date]])</f>
        <v>2024</v>
      </c>
      <c r="E35" t="s">
        <v>87</v>
      </c>
      <c r="F35" t="s">
        <v>10</v>
      </c>
      <c r="G35" t="s">
        <v>27</v>
      </c>
      <c r="H35">
        <v>1</v>
      </c>
      <c r="I35">
        <v>67378.89</v>
      </c>
      <c r="J35" t="s">
        <v>32</v>
      </c>
      <c r="K35" t="s">
        <v>33</v>
      </c>
      <c r="L35">
        <f>SalesData[[#This Row],[quantity]]*SalesData[[#This Row],[price]]</f>
        <v>67378.89</v>
      </c>
      <c r="M35" s="8">
        <f>IF(SalesData[[#This Row],[quantity]]&lt;=1,2%,IF(SalesData[[#This Row],[quantity]]&lt;=2,4%,IF(SalesData[[#This Row],[quantity]]&lt;=3,6%,IF(SalesData[[#This Row],[quantity]]&gt;=4,8%,0%))))</f>
        <v>0.02</v>
      </c>
      <c r="N35" s="6">
        <f>SalesData[[#This Row],[Total Sales]]*SalesData[[#This Row],[Discount %]]</f>
        <v>1347.5778</v>
      </c>
      <c r="O35" s="2">
        <f>SalesData[[#This Row],[Total Sales]]-SalesData[[#This Row],[Discount Amount]]</f>
        <v>66031.3122</v>
      </c>
      <c r="P35" s="2">
        <f>SalesData[[#This Row],[price]]*60%</f>
        <v>40427.333999999995</v>
      </c>
      <c r="Q35" s="2">
        <f>SalesData[[#This Row],[Cost Price (Assumed)60%]]*SalesData[[#This Row],[quantity]]</f>
        <v>40427.333999999995</v>
      </c>
      <c r="R35" s="2">
        <f>SalesData[[#This Row],[Net Sales]]-SalesData[[#This Row],[Total Cost]]</f>
        <v>25603.978200000005</v>
      </c>
      <c r="S35" s="8">
        <f>SalesData[[#This Row],[Profit]]/SalesData[[#This Row],[Net Sales]]</f>
        <v>0.38775510204081642</v>
      </c>
    </row>
    <row r="36" spans="1:19" x14ac:dyDescent="0.25">
      <c r="A36">
        <v>100034</v>
      </c>
      <c r="B36" s="1">
        <v>45010</v>
      </c>
      <c r="C36" s="2">
        <f>MONTH(SalesData[[#This Row],[order_date]])</f>
        <v>3</v>
      </c>
      <c r="D36" s="2">
        <f>YEAR(SalesData[[#This Row],[order_date]])</f>
        <v>2023</v>
      </c>
      <c r="E36" t="s">
        <v>88</v>
      </c>
      <c r="F36" t="s">
        <v>14</v>
      </c>
      <c r="G36" t="s">
        <v>51</v>
      </c>
      <c r="H36">
        <v>1</v>
      </c>
      <c r="I36">
        <v>1594.31</v>
      </c>
      <c r="J36" t="s">
        <v>63</v>
      </c>
      <c r="K36" t="s">
        <v>64</v>
      </c>
      <c r="L36">
        <f>SalesData[[#This Row],[quantity]]*SalesData[[#This Row],[price]]</f>
        <v>1594.31</v>
      </c>
      <c r="M36" s="8">
        <f>IF(SalesData[[#This Row],[quantity]]&lt;=1,2%,IF(SalesData[[#This Row],[quantity]]&lt;=2,4%,IF(SalesData[[#This Row],[quantity]]&lt;=3,6%,IF(SalesData[[#This Row],[quantity]]&gt;=4,8%,0%))))</f>
        <v>0.02</v>
      </c>
      <c r="N36" s="6">
        <f>SalesData[[#This Row],[Total Sales]]*SalesData[[#This Row],[Discount %]]</f>
        <v>31.886199999999999</v>
      </c>
      <c r="O36" s="2">
        <f>SalesData[[#This Row],[Total Sales]]-SalesData[[#This Row],[Discount Amount]]</f>
        <v>1562.4238</v>
      </c>
      <c r="P36" s="2">
        <f>SalesData[[#This Row],[price]]*60%</f>
        <v>956.5859999999999</v>
      </c>
      <c r="Q36" s="2">
        <f>SalesData[[#This Row],[Cost Price (Assumed)60%]]*SalesData[[#This Row],[quantity]]</f>
        <v>956.5859999999999</v>
      </c>
      <c r="R36" s="2">
        <f>SalesData[[#This Row],[Net Sales]]-SalesData[[#This Row],[Total Cost]]</f>
        <v>605.83780000000013</v>
      </c>
      <c r="S36" s="8">
        <f>SalesData[[#This Row],[Profit]]/SalesData[[#This Row],[Net Sales]]</f>
        <v>0.38775510204081642</v>
      </c>
    </row>
    <row r="37" spans="1:19" x14ac:dyDescent="0.25">
      <c r="A37">
        <v>100035</v>
      </c>
      <c r="B37" s="1">
        <v>45198</v>
      </c>
      <c r="C37" s="2">
        <f>MONTH(SalesData[[#This Row],[order_date]])</f>
        <v>9</v>
      </c>
      <c r="D37" s="2">
        <f>YEAR(SalesData[[#This Row],[order_date]])</f>
        <v>2023</v>
      </c>
      <c r="E37" t="s">
        <v>89</v>
      </c>
      <c r="F37" t="s">
        <v>14</v>
      </c>
      <c r="G37" t="s">
        <v>31</v>
      </c>
      <c r="H37">
        <v>1</v>
      </c>
      <c r="I37">
        <v>5267.22</v>
      </c>
      <c r="J37" t="s">
        <v>61</v>
      </c>
      <c r="K37" t="s">
        <v>36</v>
      </c>
      <c r="L37">
        <f>SalesData[[#This Row],[quantity]]*SalesData[[#This Row],[price]]</f>
        <v>5267.22</v>
      </c>
      <c r="M37" s="8">
        <f>IF(SalesData[[#This Row],[quantity]]&lt;=1,2%,IF(SalesData[[#This Row],[quantity]]&lt;=2,4%,IF(SalesData[[#This Row],[quantity]]&lt;=3,6%,IF(SalesData[[#This Row],[quantity]]&gt;=4,8%,0%))))</f>
        <v>0.02</v>
      </c>
      <c r="N37" s="6">
        <f>SalesData[[#This Row],[Total Sales]]*SalesData[[#This Row],[Discount %]]</f>
        <v>105.34440000000001</v>
      </c>
      <c r="O37" s="2">
        <f>SalesData[[#This Row],[Total Sales]]-SalesData[[#This Row],[Discount Amount]]</f>
        <v>5161.8756000000003</v>
      </c>
      <c r="P37" s="2">
        <f>SalesData[[#This Row],[price]]*60%</f>
        <v>3160.3319999999999</v>
      </c>
      <c r="Q37" s="2">
        <f>SalesData[[#This Row],[Cost Price (Assumed)60%]]*SalesData[[#This Row],[quantity]]</f>
        <v>3160.3319999999999</v>
      </c>
      <c r="R37" s="2">
        <f>SalesData[[#This Row],[Net Sales]]-SalesData[[#This Row],[Total Cost]]</f>
        <v>2001.5436000000004</v>
      </c>
      <c r="S37" s="8">
        <f>SalesData[[#This Row],[Profit]]/SalesData[[#This Row],[Net Sales]]</f>
        <v>0.38775510204081637</v>
      </c>
    </row>
    <row r="38" spans="1:19" x14ac:dyDescent="0.25">
      <c r="A38">
        <v>100036</v>
      </c>
      <c r="B38" s="1">
        <v>45563</v>
      </c>
      <c r="C38" s="2">
        <f>MONTH(SalesData[[#This Row],[order_date]])</f>
        <v>9</v>
      </c>
      <c r="D38" s="2">
        <f>YEAR(SalesData[[#This Row],[order_date]])</f>
        <v>2024</v>
      </c>
      <c r="E38" t="s">
        <v>90</v>
      </c>
      <c r="F38" t="s">
        <v>41</v>
      </c>
      <c r="G38" t="s">
        <v>66</v>
      </c>
      <c r="H38">
        <v>1</v>
      </c>
      <c r="I38">
        <v>3190.59</v>
      </c>
      <c r="J38" t="s">
        <v>43</v>
      </c>
      <c r="K38" t="s">
        <v>29</v>
      </c>
      <c r="L38">
        <f>SalesData[[#This Row],[quantity]]*SalesData[[#This Row],[price]]</f>
        <v>3190.59</v>
      </c>
      <c r="M38" s="8">
        <f>IF(SalesData[[#This Row],[quantity]]&lt;=1,2%,IF(SalesData[[#This Row],[quantity]]&lt;=2,4%,IF(SalesData[[#This Row],[quantity]]&lt;=3,6%,IF(SalesData[[#This Row],[quantity]]&gt;=4,8%,0%))))</f>
        <v>0.02</v>
      </c>
      <c r="N38" s="6">
        <f>SalesData[[#This Row],[Total Sales]]*SalesData[[#This Row],[Discount %]]</f>
        <v>63.811800000000005</v>
      </c>
      <c r="O38" s="2">
        <f>SalesData[[#This Row],[Total Sales]]-SalesData[[#This Row],[Discount Amount]]</f>
        <v>3126.7782000000002</v>
      </c>
      <c r="P38" s="2">
        <f>SalesData[[#This Row],[price]]*60%</f>
        <v>1914.354</v>
      </c>
      <c r="Q38" s="2">
        <f>SalesData[[#This Row],[Cost Price (Assumed)60%]]*SalesData[[#This Row],[quantity]]</f>
        <v>1914.354</v>
      </c>
      <c r="R38" s="2">
        <f>SalesData[[#This Row],[Net Sales]]-SalesData[[#This Row],[Total Cost]]</f>
        <v>1212.4242000000002</v>
      </c>
      <c r="S38" s="8">
        <f>SalesData[[#This Row],[Profit]]/SalesData[[#This Row],[Net Sales]]</f>
        <v>0.38775510204081637</v>
      </c>
    </row>
    <row r="39" spans="1:19" x14ac:dyDescent="0.25">
      <c r="A39">
        <v>100037</v>
      </c>
      <c r="B39" s="1">
        <v>44997</v>
      </c>
      <c r="C39" s="2">
        <f>MONTH(SalesData[[#This Row],[order_date]])</f>
        <v>3</v>
      </c>
      <c r="D39" s="2">
        <f>YEAR(SalesData[[#This Row],[order_date]])</f>
        <v>2023</v>
      </c>
      <c r="E39" t="s">
        <v>91</v>
      </c>
      <c r="F39" t="s">
        <v>41</v>
      </c>
      <c r="G39" t="s">
        <v>92</v>
      </c>
      <c r="H39">
        <v>1</v>
      </c>
      <c r="I39">
        <v>6827.7</v>
      </c>
      <c r="J39" t="s">
        <v>32</v>
      </c>
      <c r="K39" t="s">
        <v>33</v>
      </c>
      <c r="L39">
        <f>SalesData[[#This Row],[quantity]]*SalesData[[#This Row],[price]]</f>
        <v>6827.7</v>
      </c>
      <c r="M39" s="8">
        <f>IF(SalesData[[#This Row],[quantity]]&lt;=1,2%,IF(SalesData[[#This Row],[quantity]]&lt;=2,4%,IF(SalesData[[#This Row],[quantity]]&lt;=3,6%,IF(SalesData[[#This Row],[quantity]]&gt;=4,8%,0%))))</f>
        <v>0.02</v>
      </c>
      <c r="N39" s="6">
        <f>SalesData[[#This Row],[Total Sales]]*SalesData[[#This Row],[Discount %]]</f>
        <v>136.554</v>
      </c>
      <c r="O39" s="2">
        <f>SalesData[[#This Row],[Total Sales]]-SalesData[[#This Row],[Discount Amount]]</f>
        <v>6691.1459999999997</v>
      </c>
      <c r="P39" s="2">
        <f>SalesData[[#This Row],[price]]*60%</f>
        <v>4096.62</v>
      </c>
      <c r="Q39" s="2">
        <f>SalesData[[#This Row],[Cost Price (Assumed)60%]]*SalesData[[#This Row],[quantity]]</f>
        <v>4096.62</v>
      </c>
      <c r="R39" s="2">
        <f>SalesData[[#This Row],[Net Sales]]-SalesData[[#This Row],[Total Cost]]</f>
        <v>2594.5259999999998</v>
      </c>
      <c r="S39" s="8">
        <f>SalesData[[#This Row],[Profit]]/SalesData[[#This Row],[Net Sales]]</f>
        <v>0.38775510204081631</v>
      </c>
    </row>
    <row r="40" spans="1:19" x14ac:dyDescent="0.25">
      <c r="A40">
        <v>100038</v>
      </c>
      <c r="B40" s="1">
        <v>45596</v>
      </c>
      <c r="C40" s="2">
        <f>MONTH(SalesData[[#This Row],[order_date]])</f>
        <v>10</v>
      </c>
      <c r="D40" s="2">
        <f>YEAR(SalesData[[#This Row],[order_date]])</f>
        <v>2024</v>
      </c>
      <c r="E40" t="s">
        <v>93</v>
      </c>
      <c r="F40" t="s">
        <v>14</v>
      </c>
      <c r="G40" t="s">
        <v>51</v>
      </c>
      <c r="H40">
        <v>1</v>
      </c>
      <c r="I40">
        <v>3828.78</v>
      </c>
      <c r="J40" t="s">
        <v>94</v>
      </c>
      <c r="K40" t="s">
        <v>95</v>
      </c>
      <c r="L40">
        <f>SalesData[[#This Row],[quantity]]*SalesData[[#This Row],[price]]</f>
        <v>3828.78</v>
      </c>
      <c r="M40" s="8">
        <f>IF(SalesData[[#This Row],[quantity]]&lt;=1,2%,IF(SalesData[[#This Row],[quantity]]&lt;=2,4%,IF(SalesData[[#This Row],[quantity]]&lt;=3,6%,IF(SalesData[[#This Row],[quantity]]&gt;=4,8%,0%))))</f>
        <v>0.02</v>
      </c>
      <c r="N40" s="6">
        <f>SalesData[[#This Row],[Total Sales]]*SalesData[[#This Row],[Discount %]]</f>
        <v>76.575600000000009</v>
      </c>
      <c r="O40" s="2">
        <f>SalesData[[#This Row],[Total Sales]]-SalesData[[#This Row],[Discount Amount]]</f>
        <v>3752.2044000000001</v>
      </c>
      <c r="P40" s="2">
        <f>SalesData[[#This Row],[price]]*60%</f>
        <v>2297.268</v>
      </c>
      <c r="Q40" s="2">
        <f>SalesData[[#This Row],[Cost Price (Assumed)60%]]*SalesData[[#This Row],[quantity]]</f>
        <v>2297.268</v>
      </c>
      <c r="R40" s="2">
        <f>SalesData[[#This Row],[Net Sales]]-SalesData[[#This Row],[Total Cost]]</f>
        <v>1454.9364</v>
      </c>
      <c r="S40" s="8">
        <f>SalesData[[#This Row],[Profit]]/SalesData[[#This Row],[Net Sales]]</f>
        <v>0.38775510204081631</v>
      </c>
    </row>
    <row r="41" spans="1:19" x14ac:dyDescent="0.25">
      <c r="A41">
        <v>100039</v>
      </c>
      <c r="B41" s="1">
        <v>45045</v>
      </c>
      <c r="C41" s="2">
        <f>MONTH(SalesData[[#This Row],[order_date]])</f>
        <v>4</v>
      </c>
      <c r="D41" s="2">
        <f>YEAR(SalesData[[#This Row],[order_date]])</f>
        <v>2023</v>
      </c>
      <c r="E41" t="s">
        <v>96</v>
      </c>
      <c r="F41" t="s">
        <v>41</v>
      </c>
      <c r="G41" t="s">
        <v>42</v>
      </c>
      <c r="H41">
        <v>1</v>
      </c>
      <c r="I41">
        <v>4055.31</v>
      </c>
      <c r="J41" t="s">
        <v>63</v>
      </c>
      <c r="K41" t="s">
        <v>64</v>
      </c>
      <c r="L41">
        <f>SalesData[[#This Row],[quantity]]*SalesData[[#This Row],[price]]</f>
        <v>4055.31</v>
      </c>
      <c r="M41" s="8">
        <f>IF(SalesData[[#This Row],[quantity]]&lt;=1,2%,IF(SalesData[[#This Row],[quantity]]&lt;=2,4%,IF(SalesData[[#This Row],[quantity]]&lt;=3,6%,IF(SalesData[[#This Row],[quantity]]&gt;=4,8%,0%))))</f>
        <v>0.02</v>
      </c>
      <c r="N41" s="6">
        <f>SalesData[[#This Row],[Total Sales]]*SalesData[[#This Row],[Discount %]]</f>
        <v>81.106200000000001</v>
      </c>
      <c r="O41" s="2">
        <f>SalesData[[#This Row],[Total Sales]]-SalesData[[#This Row],[Discount Amount]]</f>
        <v>3974.2037999999998</v>
      </c>
      <c r="P41" s="2">
        <f>SalesData[[#This Row],[price]]*60%</f>
        <v>2433.1859999999997</v>
      </c>
      <c r="Q41" s="2">
        <f>SalesData[[#This Row],[Cost Price (Assumed)60%]]*SalesData[[#This Row],[quantity]]</f>
        <v>2433.1859999999997</v>
      </c>
      <c r="R41" s="2">
        <f>SalesData[[#This Row],[Net Sales]]-SalesData[[#This Row],[Total Cost]]</f>
        <v>1541.0178000000001</v>
      </c>
      <c r="S41" s="8">
        <f>SalesData[[#This Row],[Profit]]/SalesData[[#This Row],[Net Sales]]</f>
        <v>0.38775510204081637</v>
      </c>
    </row>
    <row r="42" spans="1:19" x14ac:dyDescent="0.25">
      <c r="A42">
        <v>100040</v>
      </c>
      <c r="B42" s="1">
        <v>45630</v>
      </c>
      <c r="C42" s="2">
        <f>MONTH(SalesData[[#This Row],[order_date]])</f>
        <v>12</v>
      </c>
      <c r="D42" s="2">
        <f>YEAR(SalesData[[#This Row],[order_date]])</f>
        <v>2024</v>
      </c>
      <c r="E42" t="s">
        <v>97</v>
      </c>
      <c r="F42" t="s">
        <v>19</v>
      </c>
      <c r="G42" t="s">
        <v>23</v>
      </c>
      <c r="H42">
        <v>1</v>
      </c>
      <c r="I42">
        <v>4479.1099999999997</v>
      </c>
      <c r="J42" t="s">
        <v>12</v>
      </c>
      <c r="K42" t="s">
        <v>12</v>
      </c>
      <c r="L42">
        <f>SalesData[[#This Row],[quantity]]*SalesData[[#This Row],[price]]</f>
        <v>4479.1099999999997</v>
      </c>
      <c r="M42" s="8">
        <f>IF(SalesData[[#This Row],[quantity]]&lt;=1,2%,IF(SalesData[[#This Row],[quantity]]&lt;=2,4%,IF(SalesData[[#This Row],[quantity]]&lt;=3,6%,IF(SalesData[[#This Row],[quantity]]&gt;=4,8%,0%))))</f>
        <v>0.02</v>
      </c>
      <c r="N42" s="6">
        <f>SalesData[[#This Row],[Total Sales]]*SalesData[[#This Row],[Discount %]]</f>
        <v>89.5822</v>
      </c>
      <c r="O42" s="2">
        <f>SalesData[[#This Row],[Total Sales]]-SalesData[[#This Row],[Discount Amount]]</f>
        <v>4389.5277999999998</v>
      </c>
      <c r="P42" s="2">
        <f>SalesData[[#This Row],[price]]*60%</f>
        <v>2687.4659999999999</v>
      </c>
      <c r="Q42" s="2">
        <f>SalesData[[#This Row],[Cost Price (Assumed)60%]]*SalesData[[#This Row],[quantity]]</f>
        <v>2687.4659999999999</v>
      </c>
      <c r="R42" s="2">
        <f>SalesData[[#This Row],[Net Sales]]-SalesData[[#This Row],[Total Cost]]</f>
        <v>1702.0617999999999</v>
      </c>
      <c r="S42" s="8">
        <f>SalesData[[#This Row],[Profit]]/SalesData[[#This Row],[Net Sales]]</f>
        <v>0.38775510204081631</v>
      </c>
    </row>
    <row r="43" spans="1:19" x14ac:dyDescent="0.25">
      <c r="A43">
        <v>100041</v>
      </c>
      <c r="B43" s="1">
        <v>45576</v>
      </c>
      <c r="C43" s="2">
        <f>MONTH(SalesData[[#This Row],[order_date]])</f>
        <v>10</v>
      </c>
      <c r="D43" s="2">
        <f>YEAR(SalesData[[#This Row],[order_date]])</f>
        <v>2024</v>
      </c>
      <c r="E43" t="s">
        <v>98</v>
      </c>
      <c r="F43" t="s">
        <v>14</v>
      </c>
      <c r="G43" t="s">
        <v>31</v>
      </c>
      <c r="H43">
        <v>1</v>
      </c>
      <c r="I43">
        <v>1600.7</v>
      </c>
      <c r="J43" t="s">
        <v>57</v>
      </c>
      <c r="K43" t="s">
        <v>58</v>
      </c>
      <c r="L43">
        <f>SalesData[[#This Row],[quantity]]*SalesData[[#This Row],[price]]</f>
        <v>1600.7</v>
      </c>
      <c r="M43" s="8">
        <f>IF(SalesData[[#This Row],[quantity]]&lt;=1,2%,IF(SalesData[[#This Row],[quantity]]&lt;=2,4%,IF(SalesData[[#This Row],[quantity]]&lt;=3,6%,IF(SalesData[[#This Row],[quantity]]&gt;=4,8%,0%))))</f>
        <v>0.02</v>
      </c>
      <c r="N43" s="6">
        <f>SalesData[[#This Row],[Total Sales]]*SalesData[[#This Row],[Discount %]]</f>
        <v>32.014000000000003</v>
      </c>
      <c r="O43" s="2">
        <f>SalesData[[#This Row],[Total Sales]]-SalesData[[#This Row],[Discount Amount]]</f>
        <v>1568.6860000000001</v>
      </c>
      <c r="P43" s="2">
        <f>SalesData[[#This Row],[price]]*60%</f>
        <v>960.42</v>
      </c>
      <c r="Q43" s="2">
        <f>SalesData[[#This Row],[Cost Price (Assumed)60%]]*SalesData[[#This Row],[quantity]]</f>
        <v>960.42</v>
      </c>
      <c r="R43" s="2">
        <f>SalesData[[#This Row],[Net Sales]]-SalesData[[#This Row],[Total Cost]]</f>
        <v>608.26600000000019</v>
      </c>
      <c r="S43" s="8">
        <f>SalesData[[#This Row],[Profit]]/SalesData[[#This Row],[Net Sales]]</f>
        <v>0.38775510204081642</v>
      </c>
    </row>
    <row r="44" spans="1:19" x14ac:dyDescent="0.25">
      <c r="A44">
        <v>100042</v>
      </c>
      <c r="B44" s="1">
        <v>45379</v>
      </c>
      <c r="C44" s="2">
        <f>MONTH(SalesData[[#This Row],[order_date]])</f>
        <v>3</v>
      </c>
      <c r="D44" s="2">
        <f>YEAR(SalesData[[#This Row],[order_date]])</f>
        <v>2024</v>
      </c>
      <c r="E44" t="s">
        <v>99</v>
      </c>
      <c r="F44" t="s">
        <v>19</v>
      </c>
      <c r="G44" t="s">
        <v>20</v>
      </c>
      <c r="H44">
        <v>1</v>
      </c>
      <c r="I44">
        <v>2203.04</v>
      </c>
      <c r="J44" t="s">
        <v>54</v>
      </c>
      <c r="K44" t="s">
        <v>55</v>
      </c>
      <c r="L44">
        <f>SalesData[[#This Row],[quantity]]*SalesData[[#This Row],[price]]</f>
        <v>2203.04</v>
      </c>
      <c r="M44" s="8">
        <f>IF(SalesData[[#This Row],[quantity]]&lt;=1,2%,IF(SalesData[[#This Row],[quantity]]&lt;=2,4%,IF(SalesData[[#This Row],[quantity]]&lt;=3,6%,IF(SalesData[[#This Row],[quantity]]&gt;=4,8%,0%))))</f>
        <v>0.02</v>
      </c>
      <c r="N44" s="6">
        <f>SalesData[[#This Row],[Total Sales]]*SalesData[[#This Row],[Discount %]]</f>
        <v>44.0608</v>
      </c>
      <c r="O44" s="2">
        <f>SalesData[[#This Row],[Total Sales]]-SalesData[[#This Row],[Discount Amount]]</f>
        <v>2158.9791999999998</v>
      </c>
      <c r="P44" s="2">
        <f>SalesData[[#This Row],[price]]*60%</f>
        <v>1321.8239999999998</v>
      </c>
      <c r="Q44" s="2">
        <f>SalesData[[#This Row],[Cost Price (Assumed)60%]]*SalesData[[#This Row],[quantity]]</f>
        <v>1321.8239999999998</v>
      </c>
      <c r="R44" s="2">
        <f>SalesData[[#This Row],[Net Sales]]-SalesData[[#This Row],[Total Cost]]</f>
        <v>837.15519999999992</v>
      </c>
      <c r="S44" s="8">
        <f>SalesData[[#This Row],[Profit]]/SalesData[[#This Row],[Net Sales]]</f>
        <v>0.38775510204081631</v>
      </c>
    </row>
    <row r="45" spans="1:19" x14ac:dyDescent="0.25">
      <c r="A45">
        <v>100043</v>
      </c>
      <c r="B45" s="1">
        <v>44963</v>
      </c>
      <c r="C45" s="2">
        <f>MONTH(SalesData[[#This Row],[order_date]])</f>
        <v>2</v>
      </c>
      <c r="D45" s="2">
        <f>YEAR(SalesData[[#This Row],[order_date]])</f>
        <v>2023</v>
      </c>
      <c r="E45" t="s">
        <v>100</v>
      </c>
      <c r="F45" t="s">
        <v>38</v>
      </c>
      <c r="G45" t="s">
        <v>60</v>
      </c>
      <c r="H45">
        <v>1</v>
      </c>
      <c r="I45">
        <v>1531.17</v>
      </c>
      <c r="J45" t="s">
        <v>43</v>
      </c>
      <c r="K45" t="s">
        <v>29</v>
      </c>
      <c r="L45">
        <f>SalesData[[#This Row],[quantity]]*SalesData[[#This Row],[price]]</f>
        <v>1531.17</v>
      </c>
      <c r="M45" s="8">
        <f>IF(SalesData[[#This Row],[quantity]]&lt;=1,2%,IF(SalesData[[#This Row],[quantity]]&lt;=2,4%,IF(SalesData[[#This Row],[quantity]]&lt;=3,6%,IF(SalesData[[#This Row],[quantity]]&gt;=4,8%,0%))))</f>
        <v>0.02</v>
      </c>
      <c r="N45" s="6">
        <f>SalesData[[#This Row],[Total Sales]]*SalesData[[#This Row],[Discount %]]</f>
        <v>30.623400000000004</v>
      </c>
      <c r="O45" s="2">
        <f>SalesData[[#This Row],[Total Sales]]-SalesData[[#This Row],[Discount Amount]]</f>
        <v>1500.5466000000001</v>
      </c>
      <c r="P45" s="2">
        <f>SalesData[[#This Row],[price]]*60%</f>
        <v>918.702</v>
      </c>
      <c r="Q45" s="2">
        <f>SalesData[[#This Row],[Cost Price (Assumed)60%]]*SalesData[[#This Row],[quantity]]</f>
        <v>918.702</v>
      </c>
      <c r="R45" s="2">
        <f>SalesData[[#This Row],[Net Sales]]-SalesData[[#This Row],[Total Cost]]</f>
        <v>581.84460000000013</v>
      </c>
      <c r="S45" s="8">
        <f>SalesData[[#This Row],[Profit]]/SalesData[[#This Row],[Net Sales]]</f>
        <v>0.38775510204081637</v>
      </c>
    </row>
    <row r="46" spans="1:19" x14ac:dyDescent="0.25">
      <c r="A46">
        <v>100044</v>
      </c>
      <c r="B46" s="1">
        <v>44967</v>
      </c>
      <c r="C46" s="2">
        <f>MONTH(SalesData[[#This Row],[order_date]])</f>
        <v>2</v>
      </c>
      <c r="D46" s="2">
        <f>YEAR(SalesData[[#This Row],[order_date]])</f>
        <v>2023</v>
      </c>
      <c r="E46" t="s">
        <v>101</v>
      </c>
      <c r="F46" t="s">
        <v>41</v>
      </c>
      <c r="G46" t="s">
        <v>102</v>
      </c>
      <c r="H46">
        <v>2</v>
      </c>
      <c r="I46">
        <v>9659.44</v>
      </c>
      <c r="J46" t="s">
        <v>32</v>
      </c>
      <c r="K46" t="s">
        <v>33</v>
      </c>
      <c r="L46">
        <f>SalesData[[#This Row],[quantity]]*SalesData[[#This Row],[price]]</f>
        <v>19318.88</v>
      </c>
      <c r="M46" s="8">
        <f>IF(SalesData[[#This Row],[quantity]]&lt;=1,2%,IF(SalesData[[#This Row],[quantity]]&lt;=2,4%,IF(SalesData[[#This Row],[quantity]]&lt;=3,6%,IF(SalesData[[#This Row],[quantity]]&gt;=4,8%,0%))))</f>
        <v>0.04</v>
      </c>
      <c r="N46" s="6">
        <f>SalesData[[#This Row],[Total Sales]]*SalesData[[#This Row],[Discount %]]</f>
        <v>772.75520000000006</v>
      </c>
      <c r="O46" s="2">
        <f>SalesData[[#This Row],[Total Sales]]-SalesData[[#This Row],[Discount Amount]]</f>
        <v>18546.124800000001</v>
      </c>
      <c r="P46" s="2">
        <f>SalesData[[#This Row],[price]]*60%</f>
        <v>5795.6639999999998</v>
      </c>
      <c r="Q46" s="2">
        <f>SalesData[[#This Row],[Cost Price (Assumed)60%]]*SalesData[[#This Row],[quantity]]</f>
        <v>11591.328</v>
      </c>
      <c r="R46" s="2">
        <f>SalesData[[#This Row],[Net Sales]]-SalesData[[#This Row],[Total Cost]]</f>
        <v>6954.7968000000019</v>
      </c>
      <c r="S46" s="8">
        <f>SalesData[[#This Row],[Profit]]/SalesData[[#This Row],[Net Sales]]</f>
        <v>0.37500000000000006</v>
      </c>
    </row>
    <row r="47" spans="1:19" x14ac:dyDescent="0.25">
      <c r="A47">
        <v>100045</v>
      </c>
      <c r="B47" s="1">
        <v>45085</v>
      </c>
      <c r="C47" s="2">
        <f>MONTH(SalesData[[#This Row],[order_date]])</f>
        <v>6</v>
      </c>
      <c r="D47" s="2">
        <f>YEAR(SalesData[[#This Row],[order_date]])</f>
        <v>2023</v>
      </c>
      <c r="E47" t="s">
        <v>103</v>
      </c>
      <c r="F47" t="s">
        <v>41</v>
      </c>
      <c r="G47" t="s">
        <v>102</v>
      </c>
      <c r="H47">
        <v>3</v>
      </c>
      <c r="I47">
        <v>16015</v>
      </c>
      <c r="J47" t="s">
        <v>85</v>
      </c>
      <c r="K47" t="s">
        <v>29</v>
      </c>
      <c r="L47">
        <f>SalesData[[#This Row],[quantity]]*SalesData[[#This Row],[price]]</f>
        <v>48045</v>
      </c>
      <c r="M47" s="8">
        <f>IF(SalesData[[#This Row],[quantity]]&lt;=1,2%,IF(SalesData[[#This Row],[quantity]]&lt;=2,4%,IF(SalesData[[#This Row],[quantity]]&lt;=3,6%,IF(SalesData[[#This Row],[quantity]]&gt;=4,8%,0%))))</f>
        <v>0.06</v>
      </c>
      <c r="N47" s="6">
        <f>SalesData[[#This Row],[Total Sales]]*SalesData[[#This Row],[Discount %]]</f>
        <v>2882.7</v>
      </c>
      <c r="O47" s="2">
        <f>SalesData[[#This Row],[Total Sales]]-SalesData[[#This Row],[Discount Amount]]</f>
        <v>45162.3</v>
      </c>
      <c r="P47" s="2">
        <f>SalesData[[#This Row],[price]]*60%</f>
        <v>9609</v>
      </c>
      <c r="Q47" s="2">
        <f>SalesData[[#This Row],[Cost Price (Assumed)60%]]*SalesData[[#This Row],[quantity]]</f>
        <v>28827</v>
      </c>
      <c r="R47" s="2">
        <f>SalesData[[#This Row],[Net Sales]]-SalesData[[#This Row],[Total Cost]]</f>
        <v>16335.300000000003</v>
      </c>
      <c r="S47" s="8">
        <f>SalesData[[#This Row],[Profit]]/SalesData[[#This Row],[Net Sales]]</f>
        <v>0.36170212765957449</v>
      </c>
    </row>
    <row r="48" spans="1:19" x14ac:dyDescent="0.25">
      <c r="A48">
        <v>100046</v>
      </c>
      <c r="B48" s="1">
        <v>45110</v>
      </c>
      <c r="C48" s="2">
        <f>MONTH(SalesData[[#This Row],[order_date]])</f>
        <v>7</v>
      </c>
      <c r="D48" s="2">
        <f>YEAR(SalesData[[#This Row],[order_date]])</f>
        <v>2023</v>
      </c>
      <c r="E48" t="s">
        <v>104</v>
      </c>
      <c r="F48" t="s">
        <v>38</v>
      </c>
      <c r="G48" t="s">
        <v>53</v>
      </c>
      <c r="H48">
        <v>2</v>
      </c>
      <c r="I48">
        <v>1791.57</v>
      </c>
      <c r="J48" t="s">
        <v>94</v>
      </c>
      <c r="K48" t="s">
        <v>95</v>
      </c>
      <c r="L48">
        <f>SalesData[[#This Row],[quantity]]*SalesData[[#This Row],[price]]</f>
        <v>3583.14</v>
      </c>
      <c r="M48" s="8">
        <f>IF(SalesData[[#This Row],[quantity]]&lt;=1,2%,IF(SalesData[[#This Row],[quantity]]&lt;=2,4%,IF(SalesData[[#This Row],[quantity]]&lt;=3,6%,IF(SalesData[[#This Row],[quantity]]&gt;=4,8%,0%))))</f>
        <v>0.04</v>
      </c>
      <c r="N48" s="6">
        <f>SalesData[[#This Row],[Total Sales]]*SalesData[[#This Row],[Discount %]]</f>
        <v>143.32560000000001</v>
      </c>
      <c r="O48" s="2">
        <f>SalesData[[#This Row],[Total Sales]]-SalesData[[#This Row],[Discount Amount]]</f>
        <v>3439.8143999999998</v>
      </c>
      <c r="P48" s="2">
        <f>SalesData[[#This Row],[price]]*60%</f>
        <v>1074.942</v>
      </c>
      <c r="Q48" s="2">
        <f>SalesData[[#This Row],[Cost Price (Assumed)60%]]*SalesData[[#This Row],[quantity]]</f>
        <v>2149.884</v>
      </c>
      <c r="R48" s="2">
        <f>SalesData[[#This Row],[Net Sales]]-SalesData[[#This Row],[Total Cost]]</f>
        <v>1289.9303999999997</v>
      </c>
      <c r="S48" s="8">
        <f>SalesData[[#This Row],[Profit]]/SalesData[[#This Row],[Net Sales]]</f>
        <v>0.37499999999999994</v>
      </c>
    </row>
    <row r="49" spans="1:19" x14ac:dyDescent="0.25">
      <c r="A49">
        <v>100047</v>
      </c>
      <c r="B49" s="1">
        <v>45090</v>
      </c>
      <c r="C49" s="2">
        <f>MONTH(SalesData[[#This Row],[order_date]])</f>
        <v>6</v>
      </c>
      <c r="D49" s="2">
        <f>YEAR(SalesData[[#This Row],[order_date]])</f>
        <v>2023</v>
      </c>
      <c r="E49" t="s">
        <v>105</v>
      </c>
      <c r="F49" t="s">
        <v>38</v>
      </c>
      <c r="G49" t="s">
        <v>39</v>
      </c>
      <c r="H49">
        <v>1</v>
      </c>
      <c r="I49">
        <v>247.83</v>
      </c>
      <c r="J49" t="s">
        <v>47</v>
      </c>
      <c r="K49" t="s">
        <v>48</v>
      </c>
      <c r="L49">
        <f>SalesData[[#This Row],[quantity]]*SalesData[[#This Row],[price]]</f>
        <v>247.83</v>
      </c>
      <c r="M49" s="8">
        <f>IF(SalesData[[#This Row],[quantity]]&lt;=1,2%,IF(SalesData[[#This Row],[quantity]]&lt;=2,4%,IF(SalesData[[#This Row],[quantity]]&lt;=3,6%,IF(SalesData[[#This Row],[quantity]]&gt;=4,8%,0%))))</f>
        <v>0.02</v>
      </c>
      <c r="N49" s="6">
        <f>SalesData[[#This Row],[Total Sales]]*SalesData[[#This Row],[Discount %]]</f>
        <v>4.9566000000000008</v>
      </c>
      <c r="O49" s="2">
        <f>SalesData[[#This Row],[Total Sales]]-SalesData[[#This Row],[Discount Amount]]</f>
        <v>242.8734</v>
      </c>
      <c r="P49" s="2">
        <f>SalesData[[#This Row],[price]]*60%</f>
        <v>148.69800000000001</v>
      </c>
      <c r="Q49" s="2">
        <f>SalesData[[#This Row],[Cost Price (Assumed)60%]]*SalesData[[#This Row],[quantity]]</f>
        <v>148.69800000000001</v>
      </c>
      <c r="R49" s="2">
        <f>SalesData[[#This Row],[Net Sales]]-SalesData[[#This Row],[Total Cost]]</f>
        <v>94.175399999999996</v>
      </c>
      <c r="S49" s="8">
        <f>SalesData[[#This Row],[Profit]]/SalesData[[#This Row],[Net Sales]]</f>
        <v>0.38775510204081631</v>
      </c>
    </row>
    <row r="50" spans="1:19" x14ac:dyDescent="0.25">
      <c r="A50">
        <v>100048</v>
      </c>
      <c r="B50" s="1">
        <v>45398</v>
      </c>
      <c r="C50" s="2">
        <f>MONTH(SalesData[[#This Row],[order_date]])</f>
        <v>4</v>
      </c>
      <c r="D50" s="2">
        <f>YEAR(SalesData[[#This Row],[order_date]])</f>
        <v>2024</v>
      </c>
      <c r="E50" t="s">
        <v>106</v>
      </c>
      <c r="F50" t="s">
        <v>14</v>
      </c>
      <c r="G50" t="s">
        <v>46</v>
      </c>
      <c r="H50">
        <v>1</v>
      </c>
      <c r="I50">
        <v>3264.6</v>
      </c>
      <c r="J50" t="s">
        <v>47</v>
      </c>
      <c r="K50" t="s">
        <v>48</v>
      </c>
      <c r="L50">
        <f>SalesData[[#This Row],[quantity]]*SalesData[[#This Row],[price]]</f>
        <v>3264.6</v>
      </c>
      <c r="M50" s="8">
        <f>IF(SalesData[[#This Row],[quantity]]&lt;=1,2%,IF(SalesData[[#This Row],[quantity]]&lt;=2,4%,IF(SalesData[[#This Row],[quantity]]&lt;=3,6%,IF(SalesData[[#This Row],[quantity]]&gt;=4,8%,0%))))</f>
        <v>0.02</v>
      </c>
      <c r="N50" s="6">
        <f>SalesData[[#This Row],[Total Sales]]*SalesData[[#This Row],[Discount %]]</f>
        <v>65.292000000000002</v>
      </c>
      <c r="O50" s="2">
        <f>SalesData[[#This Row],[Total Sales]]-SalesData[[#This Row],[Discount Amount]]</f>
        <v>3199.308</v>
      </c>
      <c r="P50" s="2">
        <f>SalesData[[#This Row],[price]]*60%</f>
        <v>1958.7599999999998</v>
      </c>
      <c r="Q50" s="2">
        <f>SalesData[[#This Row],[Cost Price (Assumed)60%]]*SalesData[[#This Row],[quantity]]</f>
        <v>1958.7599999999998</v>
      </c>
      <c r="R50" s="2">
        <f>SalesData[[#This Row],[Net Sales]]-SalesData[[#This Row],[Total Cost]]</f>
        <v>1240.5480000000002</v>
      </c>
      <c r="S50" s="8">
        <f>SalesData[[#This Row],[Profit]]/SalesData[[#This Row],[Net Sales]]</f>
        <v>0.38775510204081642</v>
      </c>
    </row>
    <row r="51" spans="1:19" x14ac:dyDescent="0.25">
      <c r="A51">
        <v>100049</v>
      </c>
      <c r="B51" s="1">
        <v>44998</v>
      </c>
      <c r="C51" s="2">
        <f>MONTH(SalesData[[#This Row],[order_date]])</f>
        <v>3</v>
      </c>
      <c r="D51" s="2">
        <f>YEAR(SalesData[[#This Row],[order_date]])</f>
        <v>2023</v>
      </c>
      <c r="E51" t="s">
        <v>24</v>
      </c>
      <c r="F51" t="s">
        <v>41</v>
      </c>
      <c r="G51" t="s">
        <v>92</v>
      </c>
      <c r="H51">
        <v>1</v>
      </c>
      <c r="I51">
        <v>8206.65</v>
      </c>
      <c r="J51" t="s">
        <v>107</v>
      </c>
      <c r="K51" t="s">
        <v>108</v>
      </c>
      <c r="L51">
        <f>SalesData[[#This Row],[quantity]]*SalesData[[#This Row],[price]]</f>
        <v>8206.65</v>
      </c>
      <c r="M51" s="8">
        <f>IF(SalesData[[#This Row],[quantity]]&lt;=1,2%,IF(SalesData[[#This Row],[quantity]]&lt;=2,4%,IF(SalesData[[#This Row],[quantity]]&lt;=3,6%,IF(SalesData[[#This Row],[quantity]]&gt;=4,8%,0%))))</f>
        <v>0.02</v>
      </c>
      <c r="N51" s="6">
        <f>SalesData[[#This Row],[Total Sales]]*SalesData[[#This Row],[Discount %]]</f>
        <v>164.13300000000001</v>
      </c>
      <c r="O51" s="2">
        <f>SalesData[[#This Row],[Total Sales]]-SalesData[[#This Row],[Discount Amount]]</f>
        <v>8042.5169999999998</v>
      </c>
      <c r="P51" s="2">
        <f>SalesData[[#This Row],[price]]*60%</f>
        <v>4923.99</v>
      </c>
      <c r="Q51" s="2">
        <f>SalesData[[#This Row],[Cost Price (Assumed)60%]]*SalesData[[#This Row],[quantity]]</f>
        <v>4923.99</v>
      </c>
      <c r="R51" s="2">
        <f>SalesData[[#This Row],[Net Sales]]-SalesData[[#This Row],[Total Cost]]</f>
        <v>3118.527</v>
      </c>
      <c r="S51" s="8">
        <f>SalesData[[#This Row],[Profit]]/SalesData[[#This Row],[Net Sales]]</f>
        <v>0.38775510204081631</v>
      </c>
    </row>
    <row r="52" spans="1:19" x14ac:dyDescent="0.25">
      <c r="A52">
        <v>100050</v>
      </c>
      <c r="B52" s="1">
        <v>44955</v>
      </c>
      <c r="C52" s="2">
        <f>MONTH(SalesData[[#This Row],[order_date]])</f>
        <v>1</v>
      </c>
      <c r="D52" s="2">
        <f>YEAR(SalesData[[#This Row],[order_date]])</f>
        <v>2023</v>
      </c>
      <c r="E52" t="s">
        <v>109</v>
      </c>
      <c r="F52" t="s">
        <v>10</v>
      </c>
      <c r="G52" t="s">
        <v>11</v>
      </c>
      <c r="H52">
        <v>1</v>
      </c>
      <c r="I52">
        <v>62688.97</v>
      </c>
      <c r="J52" t="s">
        <v>32</v>
      </c>
      <c r="K52" t="s">
        <v>33</v>
      </c>
      <c r="L52">
        <f>SalesData[[#This Row],[quantity]]*SalesData[[#This Row],[price]]</f>
        <v>62688.97</v>
      </c>
      <c r="M52" s="8">
        <f>IF(SalesData[[#This Row],[quantity]]&lt;=1,2%,IF(SalesData[[#This Row],[quantity]]&lt;=2,4%,IF(SalesData[[#This Row],[quantity]]&lt;=3,6%,IF(SalesData[[#This Row],[quantity]]&gt;=4,8%,0%))))</f>
        <v>0.02</v>
      </c>
      <c r="N52" s="6">
        <f>SalesData[[#This Row],[Total Sales]]*SalesData[[#This Row],[Discount %]]</f>
        <v>1253.7794000000001</v>
      </c>
      <c r="O52" s="2">
        <f>SalesData[[#This Row],[Total Sales]]-SalesData[[#This Row],[Discount Amount]]</f>
        <v>61435.190600000002</v>
      </c>
      <c r="P52" s="2">
        <f>SalesData[[#This Row],[price]]*60%</f>
        <v>37613.381999999998</v>
      </c>
      <c r="Q52" s="2">
        <f>SalesData[[#This Row],[Cost Price (Assumed)60%]]*SalesData[[#This Row],[quantity]]</f>
        <v>37613.381999999998</v>
      </c>
      <c r="R52" s="2">
        <f>SalesData[[#This Row],[Net Sales]]-SalesData[[#This Row],[Total Cost]]</f>
        <v>23821.808600000004</v>
      </c>
      <c r="S52" s="8">
        <f>SalesData[[#This Row],[Profit]]/SalesData[[#This Row],[Net Sales]]</f>
        <v>0.38775510204081637</v>
      </c>
    </row>
    <row r="53" spans="1:19" x14ac:dyDescent="0.25">
      <c r="A53">
        <v>100051</v>
      </c>
      <c r="B53" s="1">
        <v>45371</v>
      </c>
      <c r="C53" s="2">
        <f>MONTH(SalesData[[#This Row],[order_date]])</f>
        <v>3</v>
      </c>
      <c r="D53" s="2">
        <f>YEAR(SalesData[[#This Row],[order_date]])</f>
        <v>2024</v>
      </c>
      <c r="E53" t="s">
        <v>110</v>
      </c>
      <c r="F53" t="s">
        <v>14</v>
      </c>
      <c r="G53" t="s">
        <v>31</v>
      </c>
      <c r="H53">
        <v>1</v>
      </c>
      <c r="I53">
        <v>4355.6400000000003</v>
      </c>
      <c r="J53" t="s">
        <v>94</v>
      </c>
      <c r="K53" t="s">
        <v>95</v>
      </c>
      <c r="L53">
        <f>SalesData[[#This Row],[quantity]]*SalesData[[#This Row],[price]]</f>
        <v>4355.6400000000003</v>
      </c>
      <c r="M53" s="8">
        <f>IF(SalesData[[#This Row],[quantity]]&lt;=1,2%,IF(SalesData[[#This Row],[quantity]]&lt;=2,4%,IF(SalesData[[#This Row],[quantity]]&lt;=3,6%,IF(SalesData[[#This Row],[quantity]]&gt;=4,8%,0%))))</f>
        <v>0.02</v>
      </c>
      <c r="N53" s="6">
        <f>SalesData[[#This Row],[Total Sales]]*SalesData[[#This Row],[Discount %]]</f>
        <v>87.112800000000007</v>
      </c>
      <c r="O53" s="2">
        <f>SalesData[[#This Row],[Total Sales]]-SalesData[[#This Row],[Discount Amount]]</f>
        <v>4268.5272000000004</v>
      </c>
      <c r="P53" s="2">
        <f>SalesData[[#This Row],[price]]*60%</f>
        <v>2613.384</v>
      </c>
      <c r="Q53" s="2">
        <f>SalesData[[#This Row],[Cost Price (Assumed)60%]]*SalesData[[#This Row],[quantity]]</f>
        <v>2613.384</v>
      </c>
      <c r="R53" s="2">
        <f>SalesData[[#This Row],[Net Sales]]-SalesData[[#This Row],[Total Cost]]</f>
        <v>1655.1432000000004</v>
      </c>
      <c r="S53" s="8">
        <f>SalesData[[#This Row],[Profit]]/SalesData[[#This Row],[Net Sales]]</f>
        <v>0.38775510204081637</v>
      </c>
    </row>
    <row r="54" spans="1:19" x14ac:dyDescent="0.25">
      <c r="A54">
        <v>100052</v>
      </c>
      <c r="B54" s="1">
        <v>44972</v>
      </c>
      <c r="C54" s="2">
        <f>MONTH(SalesData[[#This Row],[order_date]])</f>
        <v>2</v>
      </c>
      <c r="D54" s="2">
        <f>YEAR(SalesData[[#This Row],[order_date]])</f>
        <v>2023</v>
      </c>
      <c r="E54" t="s">
        <v>111</v>
      </c>
      <c r="F54" t="s">
        <v>19</v>
      </c>
      <c r="G54" t="s">
        <v>77</v>
      </c>
      <c r="H54">
        <v>1</v>
      </c>
      <c r="I54">
        <v>12836.07</v>
      </c>
      <c r="J54" t="s">
        <v>107</v>
      </c>
      <c r="K54" t="s">
        <v>108</v>
      </c>
      <c r="L54">
        <f>SalesData[[#This Row],[quantity]]*SalesData[[#This Row],[price]]</f>
        <v>12836.07</v>
      </c>
      <c r="M54" s="8">
        <f>IF(SalesData[[#This Row],[quantity]]&lt;=1,2%,IF(SalesData[[#This Row],[quantity]]&lt;=2,4%,IF(SalesData[[#This Row],[quantity]]&lt;=3,6%,IF(SalesData[[#This Row],[quantity]]&gt;=4,8%,0%))))</f>
        <v>0.02</v>
      </c>
      <c r="N54" s="6">
        <f>SalesData[[#This Row],[Total Sales]]*SalesData[[#This Row],[Discount %]]</f>
        <v>256.72140000000002</v>
      </c>
      <c r="O54" s="2">
        <f>SalesData[[#This Row],[Total Sales]]-SalesData[[#This Row],[Discount Amount]]</f>
        <v>12579.348599999999</v>
      </c>
      <c r="P54" s="2">
        <f>SalesData[[#This Row],[price]]*60%</f>
        <v>7701.6419999999998</v>
      </c>
      <c r="Q54" s="2">
        <f>SalesData[[#This Row],[Cost Price (Assumed)60%]]*SalesData[[#This Row],[quantity]]</f>
        <v>7701.6419999999998</v>
      </c>
      <c r="R54" s="2">
        <f>SalesData[[#This Row],[Net Sales]]-SalesData[[#This Row],[Total Cost]]</f>
        <v>4877.7065999999995</v>
      </c>
      <c r="S54" s="8">
        <f>SalesData[[#This Row],[Profit]]/SalesData[[#This Row],[Net Sales]]</f>
        <v>0.38775510204081631</v>
      </c>
    </row>
    <row r="55" spans="1:19" x14ac:dyDescent="0.25">
      <c r="A55">
        <v>100053</v>
      </c>
      <c r="B55" s="1">
        <v>45368</v>
      </c>
      <c r="C55" s="2">
        <f>MONTH(SalesData[[#This Row],[order_date]])</f>
        <v>3</v>
      </c>
      <c r="D55" s="2">
        <f>YEAR(SalesData[[#This Row],[order_date]])</f>
        <v>2024</v>
      </c>
      <c r="E55" t="s">
        <v>112</v>
      </c>
      <c r="F55" t="s">
        <v>10</v>
      </c>
      <c r="G55" t="s">
        <v>11</v>
      </c>
      <c r="H55">
        <v>2</v>
      </c>
      <c r="I55">
        <v>41655.78</v>
      </c>
      <c r="J55" t="s">
        <v>54</v>
      </c>
      <c r="K55" t="s">
        <v>55</v>
      </c>
      <c r="L55">
        <f>SalesData[[#This Row],[quantity]]*SalesData[[#This Row],[price]]</f>
        <v>83311.56</v>
      </c>
      <c r="M55" s="8">
        <f>IF(SalesData[[#This Row],[quantity]]&lt;=1,2%,IF(SalesData[[#This Row],[quantity]]&lt;=2,4%,IF(SalesData[[#This Row],[quantity]]&lt;=3,6%,IF(SalesData[[#This Row],[quantity]]&gt;=4,8%,0%))))</f>
        <v>0.04</v>
      </c>
      <c r="N55" s="6">
        <f>SalesData[[#This Row],[Total Sales]]*SalesData[[#This Row],[Discount %]]</f>
        <v>3332.4623999999999</v>
      </c>
      <c r="O55" s="2">
        <f>SalesData[[#This Row],[Total Sales]]-SalesData[[#This Row],[Discount Amount]]</f>
        <v>79979.097599999994</v>
      </c>
      <c r="P55" s="2">
        <f>SalesData[[#This Row],[price]]*60%</f>
        <v>24993.467999999997</v>
      </c>
      <c r="Q55" s="2">
        <f>SalesData[[#This Row],[Cost Price (Assumed)60%]]*SalesData[[#This Row],[quantity]]</f>
        <v>49986.935999999994</v>
      </c>
      <c r="R55" s="2">
        <f>SalesData[[#This Row],[Net Sales]]-SalesData[[#This Row],[Total Cost]]</f>
        <v>29992.161599999999</v>
      </c>
      <c r="S55" s="8">
        <f>SalesData[[#This Row],[Profit]]/SalesData[[#This Row],[Net Sales]]</f>
        <v>0.375</v>
      </c>
    </row>
    <row r="56" spans="1:19" x14ac:dyDescent="0.25">
      <c r="A56">
        <v>100054</v>
      </c>
      <c r="B56" s="1">
        <v>45243</v>
      </c>
      <c r="C56" s="2">
        <f>MONTH(SalesData[[#This Row],[order_date]])</f>
        <v>11</v>
      </c>
      <c r="D56" s="2">
        <f>YEAR(SalesData[[#This Row],[order_date]])</f>
        <v>2023</v>
      </c>
      <c r="E56" t="s">
        <v>113</v>
      </c>
      <c r="F56" t="s">
        <v>19</v>
      </c>
      <c r="G56" t="s">
        <v>23</v>
      </c>
      <c r="H56">
        <v>1</v>
      </c>
      <c r="I56">
        <v>4125.74</v>
      </c>
      <c r="J56" t="s">
        <v>35</v>
      </c>
      <c r="K56" t="s">
        <v>36</v>
      </c>
      <c r="L56">
        <f>SalesData[[#This Row],[quantity]]*SalesData[[#This Row],[price]]</f>
        <v>4125.74</v>
      </c>
      <c r="M56" s="8">
        <f>IF(SalesData[[#This Row],[quantity]]&lt;=1,2%,IF(SalesData[[#This Row],[quantity]]&lt;=2,4%,IF(SalesData[[#This Row],[quantity]]&lt;=3,6%,IF(SalesData[[#This Row],[quantity]]&gt;=4,8%,0%))))</f>
        <v>0.02</v>
      </c>
      <c r="N56" s="6">
        <f>SalesData[[#This Row],[Total Sales]]*SalesData[[#This Row],[Discount %]]</f>
        <v>82.514799999999994</v>
      </c>
      <c r="O56" s="2">
        <f>SalesData[[#This Row],[Total Sales]]-SalesData[[#This Row],[Discount Amount]]</f>
        <v>4043.2251999999999</v>
      </c>
      <c r="P56" s="2">
        <f>SalesData[[#This Row],[price]]*60%</f>
        <v>2475.444</v>
      </c>
      <c r="Q56" s="2">
        <f>SalesData[[#This Row],[Cost Price (Assumed)60%]]*SalesData[[#This Row],[quantity]]</f>
        <v>2475.444</v>
      </c>
      <c r="R56" s="2">
        <f>SalesData[[#This Row],[Net Sales]]-SalesData[[#This Row],[Total Cost]]</f>
        <v>1567.7811999999999</v>
      </c>
      <c r="S56" s="8">
        <f>SalesData[[#This Row],[Profit]]/SalesData[[#This Row],[Net Sales]]</f>
        <v>0.38775510204081631</v>
      </c>
    </row>
    <row r="57" spans="1:19" x14ac:dyDescent="0.25">
      <c r="A57">
        <v>100055</v>
      </c>
      <c r="B57" s="1">
        <v>45315</v>
      </c>
      <c r="C57" s="2">
        <f>MONTH(SalesData[[#This Row],[order_date]])</f>
        <v>1</v>
      </c>
      <c r="D57" s="2">
        <f>YEAR(SalesData[[#This Row],[order_date]])</f>
        <v>2024</v>
      </c>
      <c r="E57" t="s">
        <v>114</v>
      </c>
      <c r="F57" t="s">
        <v>19</v>
      </c>
      <c r="G57" t="s">
        <v>115</v>
      </c>
      <c r="H57">
        <v>2</v>
      </c>
      <c r="I57">
        <v>4790.88</v>
      </c>
      <c r="J57" t="s">
        <v>94</v>
      </c>
      <c r="K57" t="s">
        <v>95</v>
      </c>
      <c r="L57">
        <f>SalesData[[#This Row],[quantity]]*SalesData[[#This Row],[price]]</f>
        <v>9581.76</v>
      </c>
      <c r="M57" s="8">
        <f>IF(SalesData[[#This Row],[quantity]]&lt;=1,2%,IF(SalesData[[#This Row],[quantity]]&lt;=2,4%,IF(SalesData[[#This Row],[quantity]]&lt;=3,6%,IF(SalesData[[#This Row],[quantity]]&gt;=4,8%,0%))))</f>
        <v>0.04</v>
      </c>
      <c r="N57" s="6">
        <f>SalesData[[#This Row],[Total Sales]]*SalesData[[#This Row],[Discount %]]</f>
        <v>383.2704</v>
      </c>
      <c r="O57" s="2">
        <f>SalesData[[#This Row],[Total Sales]]-SalesData[[#This Row],[Discount Amount]]</f>
        <v>9198.4896000000008</v>
      </c>
      <c r="P57" s="2">
        <f>SalesData[[#This Row],[price]]*60%</f>
        <v>2874.5279999999998</v>
      </c>
      <c r="Q57" s="2">
        <f>SalesData[[#This Row],[Cost Price (Assumed)60%]]*SalesData[[#This Row],[quantity]]</f>
        <v>5749.0559999999996</v>
      </c>
      <c r="R57" s="2">
        <f>SalesData[[#This Row],[Net Sales]]-SalesData[[#This Row],[Total Cost]]</f>
        <v>3449.4336000000012</v>
      </c>
      <c r="S57" s="8">
        <f>SalesData[[#This Row],[Profit]]/SalesData[[#This Row],[Net Sales]]</f>
        <v>0.37500000000000011</v>
      </c>
    </row>
    <row r="58" spans="1:19" x14ac:dyDescent="0.25">
      <c r="A58">
        <v>100056</v>
      </c>
      <c r="B58" s="1">
        <v>45220</v>
      </c>
      <c r="C58" s="2">
        <f>MONTH(SalesData[[#This Row],[order_date]])</f>
        <v>10</v>
      </c>
      <c r="D58" s="2">
        <f>YEAR(SalesData[[#This Row],[order_date]])</f>
        <v>2023</v>
      </c>
      <c r="E58" t="s">
        <v>116</v>
      </c>
      <c r="F58" t="s">
        <v>10</v>
      </c>
      <c r="G58" t="s">
        <v>80</v>
      </c>
      <c r="H58">
        <v>2</v>
      </c>
      <c r="I58">
        <v>23162.37</v>
      </c>
      <c r="J58" t="s">
        <v>54</v>
      </c>
      <c r="K58" t="s">
        <v>55</v>
      </c>
      <c r="L58">
        <f>SalesData[[#This Row],[quantity]]*SalesData[[#This Row],[price]]</f>
        <v>46324.74</v>
      </c>
      <c r="M58" s="8">
        <f>IF(SalesData[[#This Row],[quantity]]&lt;=1,2%,IF(SalesData[[#This Row],[quantity]]&lt;=2,4%,IF(SalesData[[#This Row],[quantity]]&lt;=3,6%,IF(SalesData[[#This Row],[quantity]]&gt;=4,8%,0%))))</f>
        <v>0.04</v>
      </c>
      <c r="N58" s="6">
        <f>SalesData[[#This Row],[Total Sales]]*SalesData[[#This Row],[Discount %]]</f>
        <v>1852.9895999999999</v>
      </c>
      <c r="O58" s="2">
        <f>SalesData[[#This Row],[Total Sales]]-SalesData[[#This Row],[Discount Amount]]</f>
        <v>44471.750399999997</v>
      </c>
      <c r="P58" s="2">
        <f>SalesData[[#This Row],[price]]*60%</f>
        <v>13897.421999999999</v>
      </c>
      <c r="Q58" s="2">
        <f>SalesData[[#This Row],[Cost Price (Assumed)60%]]*SalesData[[#This Row],[quantity]]</f>
        <v>27794.843999999997</v>
      </c>
      <c r="R58" s="2">
        <f>SalesData[[#This Row],[Net Sales]]-SalesData[[#This Row],[Total Cost]]</f>
        <v>16676.9064</v>
      </c>
      <c r="S58" s="8">
        <f>SalesData[[#This Row],[Profit]]/SalesData[[#This Row],[Net Sales]]</f>
        <v>0.375</v>
      </c>
    </row>
    <row r="59" spans="1:19" x14ac:dyDescent="0.25">
      <c r="A59">
        <v>100057</v>
      </c>
      <c r="B59" s="1">
        <v>45411</v>
      </c>
      <c r="C59" s="2">
        <f>MONTH(SalesData[[#This Row],[order_date]])</f>
        <v>4</v>
      </c>
      <c r="D59" s="2">
        <f>YEAR(SalesData[[#This Row],[order_date]])</f>
        <v>2024</v>
      </c>
      <c r="E59" t="s">
        <v>117</v>
      </c>
      <c r="F59" t="s">
        <v>38</v>
      </c>
      <c r="G59" t="s">
        <v>70</v>
      </c>
      <c r="H59">
        <v>2</v>
      </c>
      <c r="I59">
        <v>1265.04</v>
      </c>
      <c r="J59" t="s">
        <v>12</v>
      </c>
      <c r="K59" t="s">
        <v>12</v>
      </c>
      <c r="L59">
        <f>SalesData[[#This Row],[quantity]]*SalesData[[#This Row],[price]]</f>
        <v>2530.08</v>
      </c>
      <c r="M59" s="8">
        <f>IF(SalesData[[#This Row],[quantity]]&lt;=1,2%,IF(SalesData[[#This Row],[quantity]]&lt;=2,4%,IF(SalesData[[#This Row],[quantity]]&lt;=3,6%,IF(SalesData[[#This Row],[quantity]]&gt;=4,8%,0%))))</f>
        <v>0.04</v>
      </c>
      <c r="N59" s="6">
        <f>SalesData[[#This Row],[Total Sales]]*SalesData[[#This Row],[Discount %]]</f>
        <v>101.2032</v>
      </c>
      <c r="O59" s="2">
        <f>SalesData[[#This Row],[Total Sales]]-SalesData[[#This Row],[Discount Amount]]</f>
        <v>2428.8768</v>
      </c>
      <c r="P59" s="2">
        <f>SalesData[[#This Row],[price]]*60%</f>
        <v>759.024</v>
      </c>
      <c r="Q59" s="2">
        <f>SalesData[[#This Row],[Cost Price (Assumed)60%]]*SalesData[[#This Row],[quantity]]</f>
        <v>1518.048</v>
      </c>
      <c r="R59" s="2">
        <f>SalesData[[#This Row],[Net Sales]]-SalesData[[#This Row],[Total Cost]]</f>
        <v>910.8288</v>
      </c>
      <c r="S59" s="8">
        <f>SalesData[[#This Row],[Profit]]/SalesData[[#This Row],[Net Sales]]</f>
        <v>0.375</v>
      </c>
    </row>
    <row r="60" spans="1:19" x14ac:dyDescent="0.25">
      <c r="A60">
        <v>100058</v>
      </c>
      <c r="B60" s="1">
        <v>45167</v>
      </c>
      <c r="C60" s="2">
        <f>MONTH(SalesData[[#This Row],[order_date]])</f>
        <v>8</v>
      </c>
      <c r="D60" s="2">
        <f>YEAR(SalesData[[#This Row],[order_date]])</f>
        <v>2023</v>
      </c>
      <c r="E60" t="s">
        <v>118</v>
      </c>
      <c r="F60" t="s">
        <v>19</v>
      </c>
      <c r="G60" t="s">
        <v>115</v>
      </c>
      <c r="H60">
        <v>3</v>
      </c>
      <c r="I60">
        <v>2129.5100000000002</v>
      </c>
      <c r="J60" t="s">
        <v>32</v>
      </c>
      <c r="K60" t="s">
        <v>33</v>
      </c>
      <c r="L60">
        <f>SalesData[[#This Row],[quantity]]*SalesData[[#This Row],[price]]</f>
        <v>6388.5300000000007</v>
      </c>
      <c r="M60" s="8">
        <f>IF(SalesData[[#This Row],[quantity]]&lt;=1,2%,IF(SalesData[[#This Row],[quantity]]&lt;=2,4%,IF(SalesData[[#This Row],[quantity]]&lt;=3,6%,IF(SalesData[[#This Row],[quantity]]&gt;=4,8%,0%))))</f>
        <v>0.06</v>
      </c>
      <c r="N60" s="6">
        <f>SalesData[[#This Row],[Total Sales]]*SalesData[[#This Row],[Discount %]]</f>
        <v>383.31180000000001</v>
      </c>
      <c r="O60" s="2">
        <f>SalesData[[#This Row],[Total Sales]]-SalesData[[#This Row],[Discount Amount]]</f>
        <v>6005.2182000000003</v>
      </c>
      <c r="P60" s="2">
        <f>SalesData[[#This Row],[price]]*60%</f>
        <v>1277.7060000000001</v>
      </c>
      <c r="Q60" s="2">
        <f>SalesData[[#This Row],[Cost Price (Assumed)60%]]*SalesData[[#This Row],[quantity]]</f>
        <v>3833.1180000000004</v>
      </c>
      <c r="R60" s="2">
        <f>SalesData[[#This Row],[Net Sales]]-SalesData[[#This Row],[Total Cost]]</f>
        <v>2172.1001999999999</v>
      </c>
      <c r="S60" s="8">
        <f>SalesData[[#This Row],[Profit]]/SalesData[[#This Row],[Net Sales]]</f>
        <v>0.36170212765957444</v>
      </c>
    </row>
    <row r="61" spans="1:19" x14ac:dyDescent="0.25">
      <c r="A61">
        <v>100059</v>
      </c>
      <c r="B61" s="1">
        <v>45001</v>
      </c>
      <c r="C61" s="2">
        <f>MONTH(SalesData[[#This Row],[order_date]])</f>
        <v>3</v>
      </c>
      <c r="D61" s="2">
        <f>YEAR(SalesData[[#This Row],[order_date]])</f>
        <v>2023</v>
      </c>
      <c r="E61" t="s">
        <v>119</v>
      </c>
      <c r="F61" t="s">
        <v>14</v>
      </c>
      <c r="G61" t="s">
        <v>51</v>
      </c>
      <c r="H61">
        <v>1</v>
      </c>
      <c r="I61">
        <v>3535.53</v>
      </c>
      <c r="J61" t="s">
        <v>57</v>
      </c>
      <c r="K61" t="s">
        <v>58</v>
      </c>
      <c r="L61">
        <f>SalesData[[#This Row],[quantity]]*SalesData[[#This Row],[price]]</f>
        <v>3535.53</v>
      </c>
      <c r="M61" s="8">
        <f>IF(SalesData[[#This Row],[quantity]]&lt;=1,2%,IF(SalesData[[#This Row],[quantity]]&lt;=2,4%,IF(SalesData[[#This Row],[quantity]]&lt;=3,6%,IF(SalesData[[#This Row],[quantity]]&gt;=4,8%,0%))))</f>
        <v>0.02</v>
      </c>
      <c r="N61" s="6">
        <f>SalesData[[#This Row],[Total Sales]]*SalesData[[#This Row],[Discount %]]</f>
        <v>70.710599999999999</v>
      </c>
      <c r="O61" s="2">
        <f>SalesData[[#This Row],[Total Sales]]-SalesData[[#This Row],[Discount Amount]]</f>
        <v>3464.8194000000003</v>
      </c>
      <c r="P61" s="2">
        <f>SalesData[[#This Row],[price]]*60%</f>
        <v>2121.3180000000002</v>
      </c>
      <c r="Q61" s="2">
        <f>SalesData[[#This Row],[Cost Price (Assumed)60%]]*SalesData[[#This Row],[quantity]]</f>
        <v>2121.3180000000002</v>
      </c>
      <c r="R61" s="2">
        <f>SalesData[[#This Row],[Net Sales]]-SalesData[[#This Row],[Total Cost]]</f>
        <v>1343.5014000000001</v>
      </c>
      <c r="S61" s="8">
        <f>SalesData[[#This Row],[Profit]]/SalesData[[#This Row],[Net Sales]]</f>
        <v>0.38775510204081631</v>
      </c>
    </row>
    <row r="62" spans="1:19" x14ac:dyDescent="0.25">
      <c r="A62">
        <v>100060</v>
      </c>
      <c r="B62" s="1">
        <v>45598</v>
      </c>
      <c r="C62" s="2">
        <f>MONTH(SalesData[[#This Row],[order_date]])</f>
        <v>11</v>
      </c>
      <c r="D62" s="2">
        <f>YEAR(SalesData[[#This Row],[order_date]])</f>
        <v>2024</v>
      </c>
      <c r="E62" t="s">
        <v>120</v>
      </c>
      <c r="F62" t="s">
        <v>19</v>
      </c>
      <c r="G62" t="s">
        <v>77</v>
      </c>
      <c r="H62">
        <v>2</v>
      </c>
      <c r="I62">
        <v>3836.73</v>
      </c>
      <c r="J62" t="s">
        <v>61</v>
      </c>
      <c r="K62" t="s">
        <v>36</v>
      </c>
      <c r="L62">
        <f>SalesData[[#This Row],[quantity]]*SalesData[[#This Row],[price]]</f>
        <v>7673.46</v>
      </c>
      <c r="M62" s="8">
        <f>IF(SalesData[[#This Row],[quantity]]&lt;=1,2%,IF(SalesData[[#This Row],[quantity]]&lt;=2,4%,IF(SalesData[[#This Row],[quantity]]&lt;=3,6%,IF(SalesData[[#This Row],[quantity]]&gt;=4,8%,0%))))</f>
        <v>0.04</v>
      </c>
      <c r="N62" s="6">
        <f>SalesData[[#This Row],[Total Sales]]*SalesData[[#This Row],[Discount %]]</f>
        <v>306.9384</v>
      </c>
      <c r="O62" s="2">
        <f>SalesData[[#This Row],[Total Sales]]-SalesData[[#This Row],[Discount Amount]]</f>
        <v>7366.5216</v>
      </c>
      <c r="P62" s="2">
        <f>SalesData[[#This Row],[price]]*60%</f>
        <v>2302.038</v>
      </c>
      <c r="Q62" s="2">
        <f>SalesData[[#This Row],[Cost Price (Assumed)60%]]*SalesData[[#This Row],[quantity]]</f>
        <v>4604.076</v>
      </c>
      <c r="R62" s="2">
        <f>SalesData[[#This Row],[Net Sales]]-SalesData[[#This Row],[Total Cost]]</f>
        <v>2762.4456</v>
      </c>
      <c r="S62" s="8">
        <f>SalesData[[#This Row],[Profit]]/SalesData[[#This Row],[Net Sales]]</f>
        <v>0.375</v>
      </c>
    </row>
    <row r="63" spans="1:19" x14ac:dyDescent="0.25">
      <c r="A63">
        <v>100061</v>
      </c>
      <c r="B63" s="1">
        <v>44978</v>
      </c>
      <c r="C63" s="2">
        <f>MONTH(SalesData[[#This Row],[order_date]])</f>
        <v>2</v>
      </c>
      <c r="D63" s="2">
        <f>YEAR(SalesData[[#This Row],[order_date]])</f>
        <v>2023</v>
      </c>
      <c r="E63" t="s">
        <v>121</v>
      </c>
      <c r="F63" t="s">
        <v>19</v>
      </c>
      <c r="G63" t="s">
        <v>77</v>
      </c>
      <c r="H63">
        <v>1</v>
      </c>
      <c r="I63">
        <v>12687.11</v>
      </c>
      <c r="J63" t="s">
        <v>21</v>
      </c>
      <c r="K63" t="s">
        <v>17</v>
      </c>
      <c r="L63">
        <f>SalesData[[#This Row],[quantity]]*SalesData[[#This Row],[price]]</f>
        <v>12687.11</v>
      </c>
      <c r="M63" s="8">
        <f>IF(SalesData[[#This Row],[quantity]]&lt;=1,2%,IF(SalesData[[#This Row],[quantity]]&lt;=2,4%,IF(SalesData[[#This Row],[quantity]]&lt;=3,6%,IF(SalesData[[#This Row],[quantity]]&gt;=4,8%,0%))))</f>
        <v>0.02</v>
      </c>
      <c r="N63" s="6">
        <f>SalesData[[#This Row],[Total Sales]]*SalesData[[#This Row],[Discount %]]</f>
        <v>253.74220000000003</v>
      </c>
      <c r="O63" s="2">
        <f>SalesData[[#This Row],[Total Sales]]-SalesData[[#This Row],[Discount Amount]]</f>
        <v>12433.3678</v>
      </c>
      <c r="P63" s="2">
        <f>SalesData[[#This Row],[price]]*60%</f>
        <v>7612.2659999999996</v>
      </c>
      <c r="Q63" s="2">
        <f>SalesData[[#This Row],[Cost Price (Assumed)60%]]*SalesData[[#This Row],[quantity]]</f>
        <v>7612.2659999999996</v>
      </c>
      <c r="R63" s="2">
        <f>SalesData[[#This Row],[Net Sales]]-SalesData[[#This Row],[Total Cost]]</f>
        <v>4821.1018000000004</v>
      </c>
      <c r="S63" s="8">
        <f>SalesData[[#This Row],[Profit]]/SalesData[[#This Row],[Net Sales]]</f>
        <v>0.38775510204081637</v>
      </c>
    </row>
    <row r="64" spans="1:19" x14ac:dyDescent="0.25">
      <c r="A64">
        <v>100062</v>
      </c>
      <c r="B64" s="1">
        <v>45380</v>
      </c>
      <c r="C64" s="2">
        <f>MONTH(SalesData[[#This Row],[order_date]])</f>
        <v>3</v>
      </c>
      <c r="D64" s="2">
        <f>YEAR(SalesData[[#This Row],[order_date]])</f>
        <v>2024</v>
      </c>
      <c r="E64" t="s">
        <v>122</v>
      </c>
      <c r="F64" t="s">
        <v>19</v>
      </c>
      <c r="G64" t="s">
        <v>123</v>
      </c>
      <c r="H64">
        <v>1</v>
      </c>
      <c r="I64">
        <v>13408.6</v>
      </c>
      <c r="J64" t="s">
        <v>16</v>
      </c>
      <c r="K64" t="s">
        <v>17</v>
      </c>
      <c r="L64">
        <f>SalesData[[#This Row],[quantity]]*SalesData[[#This Row],[price]]</f>
        <v>13408.6</v>
      </c>
      <c r="M64" s="8">
        <f>IF(SalesData[[#This Row],[quantity]]&lt;=1,2%,IF(SalesData[[#This Row],[quantity]]&lt;=2,4%,IF(SalesData[[#This Row],[quantity]]&lt;=3,6%,IF(SalesData[[#This Row],[quantity]]&gt;=4,8%,0%))))</f>
        <v>0.02</v>
      </c>
      <c r="N64" s="6">
        <f>SalesData[[#This Row],[Total Sales]]*SalesData[[#This Row],[Discount %]]</f>
        <v>268.17200000000003</v>
      </c>
      <c r="O64" s="2">
        <f>SalesData[[#This Row],[Total Sales]]-SalesData[[#This Row],[Discount Amount]]</f>
        <v>13140.428</v>
      </c>
      <c r="P64" s="2">
        <f>SalesData[[#This Row],[price]]*60%</f>
        <v>8045.16</v>
      </c>
      <c r="Q64" s="2">
        <f>SalesData[[#This Row],[Cost Price (Assumed)60%]]*SalesData[[#This Row],[quantity]]</f>
        <v>8045.16</v>
      </c>
      <c r="R64" s="2">
        <f>SalesData[[#This Row],[Net Sales]]-SalesData[[#This Row],[Total Cost]]</f>
        <v>5095.268</v>
      </c>
      <c r="S64" s="8">
        <f>SalesData[[#This Row],[Profit]]/SalesData[[#This Row],[Net Sales]]</f>
        <v>0.38775510204081631</v>
      </c>
    </row>
    <row r="65" spans="1:19" x14ac:dyDescent="0.25">
      <c r="A65">
        <v>100063</v>
      </c>
      <c r="B65" s="1">
        <v>45413</v>
      </c>
      <c r="C65" s="2">
        <f>MONTH(SalesData[[#This Row],[order_date]])</f>
        <v>5</v>
      </c>
      <c r="D65" s="2">
        <f>YEAR(SalesData[[#This Row],[order_date]])</f>
        <v>2024</v>
      </c>
      <c r="E65" t="s">
        <v>124</v>
      </c>
      <c r="F65" t="s">
        <v>14</v>
      </c>
      <c r="G65" t="s">
        <v>46</v>
      </c>
      <c r="H65">
        <v>3</v>
      </c>
      <c r="I65">
        <v>1657.55</v>
      </c>
      <c r="J65" t="s">
        <v>35</v>
      </c>
      <c r="K65" t="s">
        <v>36</v>
      </c>
      <c r="L65">
        <f>SalesData[[#This Row],[quantity]]*SalesData[[#This Row],[price]]</f>
        <v>4972.6499999999996</v>
      </c>
      <c r="M65" s="8">
        <f>IF(SalesData[[#This Row],[quantity]]&lt;=1,2%,IF(SalesData[[#This Row],[quantity]]&lt;=2,4%,IF(SalesData[[#This Row],[quantity]]&lt;=3,6%,IF(SalesData[[#This Row],[quantity]]&gt;=4,8%,0%))))</f>
        <v>0.06</v>
      </c>
      <c r="N65" s="6">
        <f>SalesData[[#This Row],[Total Sales]]*SalesData[[#This Row],[Discount %]]</f>
        <v>298.35899999999998</v>
      </c>
      <c r="O65" s="2">
        <f>SalesData[[#This Row],[Total Sales]]-SalesData[[#This Row],[Discount Amount]]</f>
        <v>4674.2909999999993</v>
      </c>
      <c r="P65" s="2">
        <f>SalesData[[#This Row],[price]]*60%</f>
        <v>994.53</v>
      </c>
      <c r="Q65" s="2">
        <f>SalesData[[#This Row],[Cost Price (Assumed)60%]]*SalesData[[#This Row],[quantity]]</f>
        <v>2983.59</v>
      </c>
      <c r="R65" s="2">
        <f>SalesData[[#This Row],[Net Sales]]-SalesData[[#This Row],[Total Cost]]</f>
        <v>1690.7009999999991</v>
      </c>
      <c r="S65" s="8">
        <f>SalesData[[#This Row],[Profit]]/SalesData[[#This Row],[Net Sales]]</f>
        <v>0.36170212765957432</v>
      </c>
    </row>
    <row r="66" spans="1:19" x14ac:dyDescent="0.25">
      <c r="A66">
        <v>100064</v>
      </c>
      <c r="B66" s="1">
        <v>45171</v>
      </c>
      <c r="C66" s="2">
        <f>MONTH(SalesData[[#This Row],[order_date]])</f>
        <v>9</v>
      </c>
      <c r="D66" s="2">
        <f>YEAR(SalesData[[#This Row],[order_date]])</f>
        <v>2023</v>
      </c>
      <c r="E66" t="s">
        <v>125</v>
      </c>
      <c r="F66" t="s">
        <v>10</v>
      </c>
      <c r="G66" t="s">
        <v>73</v>
      </c>
      <c r="H66">
        <v>2</v>
      </c>
      <c r="I66">
        <v>16697.919999999998</v>
      </c>
      <c r="J66" t="s">
        <v>12</v>
      </c>
      <c r="K66" t="s">
        <v>12</v>
      </c>
      <c r="L66">
        <f>SalesData[[#This Row],[quantity]]*SalesData[[#This Row],[price]]</f>
        <v>33395.839999999997</v>
      </c>
      <c r="M66" s="8">
        <f>IF(SalesData[[#This Row],[quantity]]&lt;=1,2%,IF(SalesData[[#This Row],[quantity]]&lt;=2,4%,IF(SalesData[[#This Row],[quantity]]&lt;=3,6%,IF(SalesData[[#This Row],[quantity]]&gt;=4,8%,0%))))</f>
        <v>0.04</v>
      </c>
      <c r="N66" s="6">
        <f>SalesData[[#This Row],[Total Sales]]*SalesData[[#This Row],[Discount %]]</f>
        <v>1335.8335999999999</v>
      </c>
      <c r="O66" s="2">
        <f>SalesData[[#This Row],[Total Sales]]-SalesData[[#This Row],[Discount Amount]]</f>
        <v>32060.006399999998</v>
      </c>
      <c r="P66" s="2">
        <f>SalesData[[#This Row],[price]]*60%</f>
        <v>10018.751999999999</v>
      </c>
      <c r="Q66" s="2">
        <f>SalesData[[#This Row],[Cost Price (Assumed)60%]]*SalesData[[#This Row],[quantity]]</f>
        <v>20037.503999999997</v>
      </c>
      <c r="R66" s="2">
        <f>SalesData[[#This Row],[Net Sales]]-SalesData[[#This Row],[Total Cost]]</f>
        <v>12022.502400000001</v>
      </c>
      <c r="S66" s="8">
        <f>SalesData[[#This Row],[Profit]]/SalesData[[#This Row],[Net Sales]]</f>
        <v>0.37500000000000006</v>
      </c>
    </row>
    <row r="67" spans="1:19" x14ac:dyDescent="0.25">
      <c r="A67">
        <v>100065</v>
      </c>
      <c r="B67" s="1">
        <v>45068</v>
      </c>
      <c r="C67" s="2">
        <f>MONTH(SalesData[[#This Row],[order_date]])</f>
        <v>5</v>
      </c>
      <c r="D67" s="2">
        <f>YEAR(SalesData[[#This Row],[order_date]])</f>
        <v>2023</v>
      </c>
      <c r="E67" t="s">
        <v>126</v>
      </c>
      <c r="F67" t="s">
        <v>10</v>
      </c>
      <c r="G67" t="s">
        <v>68</v>
      </c>
      <c r="H67">
        <v>2</v>
      </c>
      <c r="I67">
        <v>43367.56</v>
      </c>
      <c r="J67" t="s">
        <v>107</v>
      </c>
      <c r="K67" t="s">
        <v>108</v>
      </c>
      <c r="L67">
        <f>SalesData[[#This Row],[quantity]]*SalesData[[#This Row],[price]]</f>
        <v>86735.12</v>
      </c>
      <c r="M67" s="8">
        <f>IF(SalesData[[#This Row],[quantity]]&lt;=1,2%,IF(SalesData[[#This Row],[quantity]]&lt;=2,4%,IF(SalesData[[#This Row],[quantity]]&lt;=3,6%,IF(SalesData[[#This Row],[quantity]]&gt;=4,8%,0%))))</f>
        <v>0.04</v>
      </c>
      <c r="N67" s="6">
        <f>SalesData[[#This Row],[Total Sales]]*SalesData[[#This Row],[Discount %]]</f>
        <v>3469.4047999999998</v>
      </c>
      <c r="O67" s="2">
        <f>SalesData[[#This Row],[Total Sales]]-SalesData[[#This Row],[Discount Amount]]</f>
        <v>83265.715199999991</v>
      </c>
      <c r="P67" s="2">
        <f>SalesData[[#This Row],[price]]*60%</f>
        <v>26020.535999999996</v>
      </c>
      <c r="Q67" s="2">
        <f>SalesData[[#This Row],[Cost Price (Assumed)60%]]*SalesData[[#This Row],[quantity]]</f>
        <v>52041.071999999993</v>
      </c>
      <c r="R67" s="2">
        <f>SalesData[[#This Row],[Net Sales]]-SalesData[[#This Row],[Total Cost]]</f>
        <v>31224.643199999999</v>
      </c>
      <c r="S67" s="8">
        <f>SalesData[[#This Row],[Profit]]/SalesData[[#This Row],[Net Sales]]</f>
        <v>0.375</v>
      </c>
    </row>
    <row r="68" spans="1:19" x14ac:dyDescent="0.25">
      <c r="A68">
        <v>100066</v>
      </c>
      <c r="B68" s="1">
        <v>45482</v>
      </c>
      <c r="C68" s="2">
        <f>MONTH(SalesData[[#This Row],[order_date]])</f>
        <v>7</v>
      </c>
      <c r="D68" s="2">
        <f>YEAR(SalesData[[#This Row],[order_date]])</f>
        <v>2024</v>
      </c>
      <c r="E68" t="s">
        <v>127</v>
      </c>
      <c r="F68" t="s">
        <v>14</v>
      </c>
      <c r="G68" t="s">
        <v>15</v>
      </c>
      <c r="H68">
        <v>1</v>
      </c>
      <c r="I68">
        <v>2484.79</v>
      </c>
      <c r="J68" t="s">
        <v>47</v>
      </c>
      <c r="K68" t="s">
        <v>48</v>
      </c>
      <c r="L68">
        <f>SalesData[[#This Row],[quantity]]*SalesData[[#This Row],[price]]</f>
        <v>2484.79</v>
      </c>
      <c r="M68" s="8">
        <f>IF(SalesData[[#This Row],[quantity]]&lt;=1,2%,IF(SalesData[[#This Row],[quantity]]&lt;=2,4%,IF(SalesData[[#This Row],[quantity]]&lt;=3,6%,IF(SalesData[[#This Row],[quantity]]&gt;=4,8%,0%))))</f>
        <v>0.02</v>
      </c>
      <c r="N68" s="6">
        <f>SalesData[[#This Row],[Total Sales]]*SalesData[[#This Row],[Discount %]]</f>
        <v>49.695799999999998</v>
      </c>
      <c r="O68" s="2">
        <f>SalesData[[#This Row],[Total Sales]]-SalesData[[#This Row],[Discount Amount]]</f>
        <v>2435.0942</v>
      </c>
      <c r="P68" s="2">
        <f>SalesData[[#This Row],[price]]*60%</f>
        <v>1490.874</v>
      </c>
      <c r="Q68" s="2">
        <f>SalesData[[#This Row],[Cost Price (Assumed)60%]]*SalesData[[#This Row],[quantity]]</f>
        <v>1490.874</v>
      </c>
      <c r="R68" s="2">
        <f>SalesData[[#This Row],[Net Sales]]-SalesData[[#This Row],[Total Cost]]</f>
        <v>944.22019999999998</v>
      </c>
      <c r="S68" s="8">
        <f>SalesData[[#This Row],[Profit]]/SalesData[[#This Row],[Net Sales]]</f>
        <v>0.38775510204081631</v>
      </c>
    </row>
    <row r="69" spans="1:19" x14ac:dyDescent="0.25">
      <c r="A69">
        <v>100067</v>
      </c>
      <c r="B69" s="1">
        <v>45516</v>
      </c>
      <c r="C69" s="2">
        <f>MONTH(SalesData[[#This Row],[order_date]])</f>
        <v>8</v>
      </c>
      <c r="D69" s="2">
        <f>YEAR(SalesData[[#This Row],[order_date]])</f>
        <v>2024</v>
      </c>
      <c r="E69" t="s">
        <v>128</v>
      </c>
      <c r="F69" t="s">
        <v>14</v>
      </c>
      <c r="G69" t="s">
        <v>15</v>
      </c>
      <c r="H69">
        <v>4</v>
      </c>
      <c r="I69">
        <v>1578.47</v>
      </c>
      <c r="J69" t="s">
        <v>54</v>
      </c>
      <c r="K69" t="s">
        <v>55</v>
      </c>
      <c r="L69">
        <f>SalesData[[#This Row],[quantity]]*SalesData[[#This Row],[price]]</f>
        <v>6313.88</v>
      </c>
      <c r="M69" s="8">
        <f>IF(SalesData[[#This Row],[quantity]]&lt;=1,2%,IF(SalesData[[#This Row],[quantity]]&lt;=2,4%,IF(SalesData[[#This Row],[quantity]]&lt;=3,6%,IF(SalesData[[#This Row],[quantity]]&gt;=4,8%,0%))))</f>
        <v>0.08</v>
      </c>
      <c r="N69" s="6">
        <f>SalesData[[#This Row],[Total Sales]]*SalesData[[#This Row],[Discount %]]</f>
        <v>505.11040000000003</v>
      </c>
      <c r="O69" s="2">
        <f>SalesData[[#This Row],[Total Sales]]-SalesData[[#This Row],[Discount Amount]]</f>
        <v>5808.7695999999996</v>
      </c>
      <c r="P69" s="2">
        <f>SalesData[[#This Row],[price]]*60%</f>
        <v>947.08199999999999</v>
      </c>
      <c r="Q69" s="2">
        <f>SalesData[[#This Row],[Cost Price (Assumed)60%]]*SalesData[[#This Row],[quantity]]</f>
        <v>3788.328</v>
      </c>
      <c r="R69" s="2">
        <f>SalesData[[#This Row],[Net Sales]]-SalesData[[#This Row],[Total Cost]]</f>
        <v>2020.4415999999997</v>
      </c>
      <c r="S69" s="8">
        <f>SalesData[[#This Row],[Profit]]/SalesData[[#This Row],[Net Sales]]</f>
        <v>0.34782608695652167</v>
      </c>
    </row>
    <row r="70" spans="1:19" x14ac:dyDescent="0.25">
      <c r="A70">
        <v>100068</v>
      </c>
      <c r="B70" s="1">
        <v>45486</v>
      </c>
      <c r="C70" s="2">
        <f>MONTH(SalesData[[#This Row],[order_date]])</f>
        <v>7</v>
      </c>
      <c r="D70" s="2">
        <f>YEAR(SalesData[[#This Row],[order_date]])</f>
        <v>2024</v>
      </c>
      <c r="E70" t="s">
        <v>129</v>
      </c>
      <c r="F70" t="s">
        <v>38</v>
      </c>
      <c r="G70" t="s">
        <v>70</v>
      </c>
      <c r="H70">
        <v>1</v>
      </c>
      <c r="I70">
        <v>1158.44</v>
      </c>
      <c r="J70" t="s">
        <v>107</v>
      </c>
      <c r="K70" t="s">
        <v>108</v>
      </c>
      <c r="L70">
        <f>SalesData[[#This Row],[quantity]]*SalesData[[#This Row],[price]]</f>
        <v>1158.44</v>
      </c>
      <c r="M70" s="8">
        <f>IF(SalesData[[#This Row],[quantity]]&lt;=1,2%,IF(SalesData[[#This Row],[quantity]]&lt;=2,4%,IF(SalesData[[#This Row],[quantity]]&lt;=3,6%,IF(SalesData[[#This Row],[quantity]]&gt;=4,8%,0%))))</f>
        <v>0.02</v>
      </c>
      <c r="N70" s="6">
        <f>SalesData[[#This Row],[Total Sales]]*SalesData[[#This Row],[Discount %]]</f>
        <v>23.168800000000001</v>
      </c>
      <c r="O70" s="2">
        <f>SalesData[[#This Row],[Total Sales]]-SalesData[[#This Row],[Discount Amount]]</f>
        <v>1135.2712000000001</v>
      </c>
      <c r="P70" s="2">
        <f>SalesData[[#This Row],[price]]*60%</f>
        <v>695.06399999999996</v>
      </c>
      <c r="Q70" s="2">
        <f>SalesData[[#This Row],[Cost Price (Assumed)60%]]*SalesData[[#This Row],[quantity]]</f>
        <v>695.06399999999996</v>
      </c>
      <c r="R70" s="2">
        <f>SalesData[[#This Row],[Net Sales]]-SalesData[[#This Row],[Total Cost]]</f>
        <v>440.20720000000017</v>
      </c>
      <c r="S70" s="8">
        <f>SalesData[[#This Row],[Profit]]/SalesData[[#This Row],[Net Sales]]</f>
        <v>0.38775510204081642</v>
      </c>
    </row>
    <row r="71" spans="1:19" x14ac:dyDescent="0.25">
      <c r="A71">
        <v>100069</v>
      </c>
      <c r="B71" s="1">
        <v>45611</v>
      </c>
      <c r="C71" s="2">
        <f>MONTH(SalesData[[#This Row],[order_date]])</f>
        <v>11</v>
      </c>
      <c r="D71" s="2">
        <f>YEAR(SalesData[[#This Row],[order_date]])</f>
        <v>2024</v>
      </c>
      <c r="E71" t="s">
        <v>130</v>
      </c>
      <c r="F71" t="s">
        <v>19</v>
      </c>
      <c r="G71" t="s">
        <v>20</v>
      </c>
      <c r="H71">
        <v>2</v>
      </c>
      <c r="I71">
        <v>14247.15</v>
      </c>
      <c r="J71" t="s">
        <v>85</v>
      </c>
      <c r="K71" t="s">
        <v>29</v>
      </c>
      <c r="L71">
        <f>SalesData[[#This Row],[quantity]]*SalesData[[#This Row],[price]]</f>
        <v>28494.3</v>
      </c>
      <c r="M71" s="8">
        <f>IF(SalesData[[#This Row],[quantity]]&lt;=1,2%,IF(SalesData[[#This Row],[quantity]]&lt;=2,4%,IF(SalesData[[#This Row],[quantity]]&lt;=3,6%,IF(SalesData[[#This Row],[quantity]]&gt;=4,8%,0%))))</f>
        <v>0.04</v>
      </c>
      <c r="N71" s="6">
        <f>SalesData[[#This Row],[Total Sales]]*SalesData[[#This Row],[Discount %]]</f>
        <v>1139.7719999999999</v>
      </c>
      <c r="O71" s="2">
        <f>SalesData[[#This Row],[Total Sales]]-SalesData[[#This Row],[Discount Amount]]</f>
        <v>27354.527999999998</v>
      </c>
      <c r="P71" s="2">
        <f>SalesData[[#This Row],[price]]*60%</f>
        <v>8548.2899999999991</v>
      </c>
      <c r="Q71" s="2">
        <f>SalesData[[#This Row],[Cost Price (Assumed)60%]]*SalesData[[#This Row],[quantity]]</f>
        <v>17096.579999999998</v>
      </c>
      <c r="R71" s="2">
        <f>SalesData[[#This Row],[Net Sales]]-SalesData[[#This Row],[Total Cost]]</f>
        <v>10257.948</v>
      </c>
      <c r="S71" s="8">
        <f>SalesData[[#This Row],[Profit]]/SalesData[[#This Row],[Net Sales]]</f>
        <v>0.37500000000000006</v>
      </c>
    </row>
    <row r="72" spans="1:19" x14ac:dyDescent="0.25">
      <c r="A72">
        <v>100070</v>
      </c>
      <c r="B72" s="1">
        <v>45330</v>
      </c>
      <c r="C72" s="2">
        <f>MONTH(SalesData[[#This Row],[order_date]])</f>
        <v>2</v>
      </c>
      <c r="D72" s="2">
        <f>YEAR(SalesData[[#This Row],[order_date]])</f>
        <v>2024</v>
      </c>
      <c r="E72" t="s">
        <v>131</v>
      </c>
      <c r="F72" t="s">
        <v>19</v>
      </c>
      <c r="G72" t="s">
        <v>77</v>
      </c>
      <c r="H72">
        <v>1</v>
      </c>
      <c r="I72">
        <v>7325.93</v>
      </c>
      <c r="J72" t="s">
        <v>85</v>
      </c>
      <c r="K72" t="s">
        <v>29</v>
      </c>
      <c r="L72">
        <f>SalesData[[#This Row],[quantity]]*SalesData[[#This Row],[price]]</f>
        <v>7325.93</v>
      </c>
      <c r="M72" s="8">
        <f>IF(SalesData[[#This Row],[quantity]]&lt;=1,2%,IF(SalesData[[#This Row],[quantity]]&lt;=2,4%,IF(SalesData[[#This Row],[quantity]]&lt;=3,6%,IF(SalesData[[#This Row],[quantity]]&gt;=4,8%,0%))))</f>
        <v>0.02</v>
      </c>
      <c r="N72" s="6">
        <f>SalesData[[#This Row],[Total Sales]]*SalesData[[#This Row],[Discount %]]</f>
        <v>146.51860000000002</v>
      </c>
      <c r="O72" s="2">
        <f>SalesData[[#This Row],[Total Sales]]-SalesData[[#This Row],[Discount Amount]]</f>
        <v>7179.4114</v>
      </c>
      <c r="P72" s="2">
        <f>SalesData[[#This Row],[price]]*60%</f>
        <v>4395.558</v>
      </c>
      <c r="Q72" s="2">
        <f>SalesData[[#This Row],[Cost Price (Assumed)60%]]*SalesData[[#This Row],[quantity]]</f>
        <v>4395.558</v>
      </c>
      <c r="R72" s="2">
        <f>SalesData[[#This Row],[Net Sales]]-SalesData[[#This Row],[Total Cost]]</f>
        <v>2783.8534</v>
      </c>
      <c r="S72" s="8">
        <f>SalesData[[#This Row],[Profit]]/SalesData[[#This Row],[Net Sales]]</f>
        <v>0.38775510204081631</v>
      </c>
    </row>
    <row r="73" spans="1:19" x14ac:dyDescent="0.25">
      <c r="A73">
        <v>100071</v>
      </c>
      <c r="B73" s="1">
        <v>45193</v>
      </c>
      <c r="C73" s="2">
        <f>MONTH(SalesData[[#This Row],[order_date]])</f>
        <v>9</v>
      </c>
      <c r="D73" s="2">
        <f>YEAR(SalesData[[#This Row],[order_date]])</f>
        <v>2023</v>
      </c>
      <c r="E73" t="s">
        <v>132</v>
      </c>
      <c r="F73" t="s">
        <v>14</v>
      </c>
      <c r="G73" t="s">
        <v>46</v>
      </c>
      <c r="H73">
        <v>1</v>
      </c>
      <c r="I73">
        <v>2026.17</v>
      </c>
      <c r="J73" t="s">
        <v>21</v>
      </c>
      <c r="K73" t="s">
        <v>17</v>
      </c>
      <c r="L73">
        <f>SalesData[[#This Row],[quantity]]*SalesData[[#This Row],[price]]</f>
        <v>2026.17</v>
      </c>
      <c r="M73" s="8">
        <f>IF(SalesData[[#This Row],[quantity]]&lt;=1,2%,IF(SalesData[[#This Row],[quantity]]&lt;=2,4%,IF(SalesData[[#This Row],[quantity]]&lt;=3,6%,IF(SalesData[[#This Row],[quantity]]&gt;=4,8%,0%))))</f>
        <v>0.02</v>
      </c>
      <c r="N73" s="6">
        <f>SalesData[[#This Row],[Total Sales]]*SalesData[[#This Row],[Discount %]]</f>
        <v>40.523400000000002</v>
      </c>
      <c r="O73" s="2">
        <f>SalesData[[#This Row],[Total Sales]]-SalesData[[#This Row],[Discount Amount]]</f>
        <v>1985.6466</v>
      </c>
      <c r="P73" s="2">
        <f>SalesData[[#This Row],[price]]*60%</f>
        <v>1215.702</v>
      </c>
      <c r="Q73" s="2">
        <f>SalesData[[#This Row],[Cost Price (Assumed)60%]]*SalesData[[#This Row],[quantity]]</f>
        <v>1215.702</v>
      </c>
      <c r="R73" s="2">
        <f>SalesData[[#This Row],[Net Sales]]-SalesData[[#This Row],[Total Cost]]</f>
        <v>769.94460000000004</v>
      </c>
      <c r="S73" s="8">
        <f>SalesData[[#This Row],[Profit]]/SalesData[[#This Row],[Net Sales]]</f>
        <v>0.38775510204081631</v>
      </c>
    </row>
    <row r="74" spans="1:19" x14ac:dyDescent="0.25">
      <c r="A74">
        <v>100072</v>
      </c>
      <c r="B74" s="1">
        <v>45358</v>
      </c>
      <c r="C74" s="2">
        <f>MONTH(SalesData[[#This Row],[order_date]])</f>
        <v>3</v>
      </c>
      <c r="D74" s="2">
        <f>YEAR(SalesData[[#This Row],[order_date]])</f>
        <v>2024</v>
      </c>
      <c r="E74" t="s">
        <v>133</v>
      </c>
      <c r="F74" t="s">
        <v>10</v>
      </c>
      <c r="G74" t="s">
        <v>73</v>
      </c>
      <c r="H74">
        <v>1</v>
      </c>
      <c r="I74">
        <v>45712.1</v>
      </c>
      <c r="J74" t="s">
        <v>63</v>
      </c>
      <c r="K74" t="s">
        <v>64</v>
      </c>
      <c r="L74">
        <f>SalesData[[#This Row],[quantity]]*SalesData[[#This Row],[price]]</f>
        <v>45712.1</v>
      </c>
      <c r="M74" s="8">
        <f>IF(SalesData[[#This Row],[quantity]]&lt;=1,2%,IF(SalesData[[#This Row],[quantity]]&lt;=2,4%,IF(SalesData[[#This Row],[quantity]]&lt;=3,6%,IF(SalesData[[#This Row],[quantity]]&gt;=4,8%,0%))))</f>
        <v>0.02</v>
      </c>
      <c r="N74" s="6">
        <f>SalesData[[#This Row],[Total Sales]]*SalesData[[#This Row],[Discount %]]</f>
        <v>914.24199999999996</v>
      </c>
      <c r="O74" s="2">
        <f>SalesData[[#This Row],[Total Sales]]-SalesData[[#This Row],[Discount Amount]]</f>
        <v>44797.858</v>
      </c>
      <c r="P74" s="2">
        <f>SalesData[[#This Row],[price]]*60%</f>
        <v>27427.26</v>
      </c>
      <c r="Q74" s="2">
        <f>SalesData[[#This Row],[Cost Price (Assumed)60%]]*SalesData[[#This Row],[quantity]]</f>
        <v>27427.26</v>
      </c>
      <c r="R74" s="2">
        <f>SalesData[[#This Row],[Net Sales]]-SalesData[[#This Row],[Total Cost]]</f>
        <v>17370.598000000002</v>
      </c>
      <c r="S74" s="8">
        <f>SalesData[[#This Row],[Profit]]/SalesData[[#This Row],[Net Sales]]</f>
        <v>0.38775510204081637</v>
      </c>
    </row>
    <row r="75" spans="1:19" x14ac:dyDescent="0.25">
      <c r="A75">
        <v>100073</v>
      </c>
      <c r="B75" s="1">
        <v>45592</v>
      </c>
      <c r="C75" s="2">
        <f>MONTH(SalesData[[#This Row],[order_date]])</f>
        <v>10</v>
      </c>
      <c r="D75" s="2">
        <f>YEAR(SalesData[[#This Row],[order_date]])</f>
        <v>2024</v>
      </c>
      <c r="E75" t="s">
        <v>134</v>
      </c>
      <c r="F75" t="s">
        <v>10</v>
      </c>
      <c r="G75" t="s">
        <v>73</v>
      </c>
      <c r="H75">
        <v>2</v>
      </c>
      <c r="I75">
        <v>60546.28</v>
      </c>
      <c r="J75" t="s">
        <v>32</v>
      </c>
      <c r="K75" t="s">
        <v>33</v>
      </c>
      <c r="L75">
        <f>SalesData[[#This Row],[quantity]]*SalesData[[#This Row],[price]]</f>
        <v>121092.56</v>
      </c>
      <c r="M75" s="8">
        <f>IF(SalesData[[#This Row],[quantity]]&lt;=1,2%,IF(SalesData[[#This Row],[quantity]]&lt;=2,4%,IF(SalesData[[#This Row],[quantity]]&lt;=3,6%,IF(SalesData[[#This Row],[quantity]]&gt;=4,8%,0%))))</f>
        <v>0.04</v>
      </c>
      <c r="N75" s="6">
        <f>SalesData[[#This Row],[Total Sales]]*SalesData[[#This Row],[Discount %]]</f>
        <v>4843.7024000000001</v>
      </c>
      <c r="O75" s="2">
        <f>SalesData[[#This Row],[Total Sales]]-SalesData[[#This Row],[Discount Amount]]</f>
        <v>116248.8576</v>
      </c>
      <c r="P75" s="2">
        <f>SalesData[[#This Row],[price]]*60%</f>
        <v>36327.767999999996</v>
      </c>
      <c r="Q75" s="2">
        <f>SalesData[[#This Row],[Cost Price (Assumed)60%]]*SalesData[[#This Row],[quantity]]</f>
        <v>72655.535999999993</v>
      </c>
      <c r="R75" s="2">
        <f>SalesData[[#This Row],[Net Sales]]-SalesData[[#This Row],[Total Cost]]</f>
        <v>43593.32160000001</v>
      </c>
      <c r="S75" s="8">
        <f>SalesData[[#This Row],[Profit]]/SalesData[[#This Row],[Net Sales]]</f>
        <v>0.37500000000000006</v>
      </c>
    </row>
    <row r="76" spans="1:19" x14ac:dyDescent="0.25">
      <c r="A76">
        <v>100074</v>
      </c>
      <c r="B76" s="1">
        <v>45083</v>
      </c>
      <c r="C76" s="2">
        <f>MONTH(SalesData[[#This Row],[order_date]])</f>
        <v>6</v>
      </c>
      <c r="D76" s="2">
        <f>YEAR(SalesData[[#This Row],[order_date]])</f>
        <v>2023</v>
      </c>
      <c r="E76" t="s">
        <v>135</v>
      </c>
      <c r="F76" t="s">
        <v>10</v>
      </c>
      <c r="G76" t="s">
        <v>68</v>
      </c>
      <c r="H76">
        <v>2</v>
      </c>
      <c r="I76">
        <v>36736.33</v>
      </c>
      <c r="J76" t="s">
        <v>21</v>
      </c>
      <c r="K76" t="s">
        <v>17</v>
      </c>
      <c r="L76">
        <f>SalesData[[#This Row],[quantity]]*SalesData[[#This Row],[price]]</f>
        <v>73472.66</v>
      </c>
      <c r="M76" s="8">
        <f>IF(SalesData[[#This Row],[quantity]]&lt;=1,2%,IF(SalesData[[#This Row],[quantity]]&lt;=2,4%,IF(SalesData[[#This Row],[quantity]]&lt;=3,6%,IF(SalesData[[#This Row],[quantity]]&gt;=4,8%,0%))))</f>
        <v>0.04</v>
      </c>
      <c r="N76" s="6">
        <f>SalesData[[#This Row],[Total Sales]]*SalesData[[#This Row],[Discount %]]</f>
        <v>2938.9064000000003</v>
      </c>
      <c r="O76" s="2">
        <f>SalesData[[#This Row],[Total Sales]]-SalesData[[#This Row],[Discount Amount]]</f>
        <v>70533.753599999996</v>
      </c>
      <c r="P76" s="2">
        <f>SalesData[[#This Row],[price]]*60%</f>
        <v>22041.797999999999</v>
      </c>
      <c r="Q76" s="2">
        <f>SalesData[[#This Row],[Cost Price (Assumed)60%]]*SalesData[[#This Row],[quantity]]</f>
        <v>44083.595999999998</v>
      </c>
      <c r="R76" s="2">
        <f>SalesData[[#This Row],[Net Sales]]-SalesData[[#This Row],[Total Cost]]</f>
        <v>26450.157599999999</v>
      </c>
      <c r="S76" s="8">
        <f>SalesData[[#This Row],[Profit]]/SalesData[[#This Row],[Net Sales]]</f>
        <v>0.375</v>
      </c>
    </row>
    <row r="77" spans="1:19" x14ac:dyDescent="0.25">
      <c r="A77">
        <v>100075</v>
      </c>
      <c r="B77" s="1">
        <v>45304</v>
      </c>
      <c r="C77" s="2">
        <f>MONTH(SalesData[[#This Row],[order_date]])</f>
        <v>1</v>
      </c>
      <c r="D77" s="2">
        <f>YEAR(SalesData[[#This Row],[order_date]])</f>
        <v>2024</v>
      </c>
      <c r="E77" t="s">
        <v>136</v>
      </c>
      <c r="F77" t="s">
        <v>10</v>
      </c>
      <c r="G77" t="s">
        <v>80</v>
      </c>
      <c r="H77">
        <v>5</v>
      </c>
      <c r="I77">
        <v>54933.31</v>
      </c>
      <c r="J77" t="s">
        <v>94</v>
      </c>
      <c r="K77" t="s">
        <v>95</v>
      </c>
      <c r="L77">
        <f>SalesData[[#This Row],[quantity]]*SalesData[[#This Row],[price]]</f>
        <v>274666.55</v>
      </c>
      <c r="M77" s="8">
        <f>IF(SalesData[[#This Row],[quantity]]&lt;=1,2%,IF(SalesData[[#This Row],[quantity]]&lt;=2,4%,IF(SalesData[[#This Row],[quantity]]&lt;=3,6%,IF(SalesData[[#This Row],[quantity]]&gt;=4,8%,0%))))</f>
        <v>0.08</v>
      </c>
      <c r="N77" s="6">
        <f>SalesData[[#This Row],[Total Sales]]*SalesData[[#This Row],[Discount %]]</f>
        <v>21973.324000000001</v>
      </c>
      <c r="O77" s="2">
        <f>SalesData[[#This Row],[Total Sales]]-SalesData[[#This Row],[Discount Amount]]</f>
        <v>252693.226</v>
      </c>
      <c r="P77" s="2">
        <f>SalesData[[#This Row],[price]]*60%</f>
        <v>32959.985999999997</v>
      </c>
      <c r="Q77" s="2">
        <f>SalesData[[#This Row],[Cost Price (Assumed)60%]]*SalesData[[#This Row],[quantity]]</f>
        <v>164799.93</v>
      </c>
      <c r="R77" s="2">
        <f>SalesData[[#This Row],[Net Sales]]-SalesData[[#This Row],[Total Cost]]</f>
        <v>87893.296000000002</v>
      </c>
      <c r="S77" s="8">
        <f>SalesData[[#This Row],[Profit]]/SalesData[[#This Row],[Net Sales]]</f>
        <v>0.34782608695652173</v>
      </c>
    </row>
    <row r="78" spans="1:19" x14ac:dyDescent="0.25">
      <c r="A78">
        <v>100076</v>
      </c>
      <c r="B78" s="1">
        <v>45037</v>
      </c>
      <c r="C78" s="2">
        <f>MONTH(SalesData[[#This Row],[order_date]])</f>
        <v>4</v>
      </c>
      <c r="D78" s="2">
        <f>YEAR(SalesData[[#This Row],[order_date]])</f>
        <v>2023</v>
      </c>
      <c r="E78" t="s">
        <v>137</v>
      </c>
      <c r="F78" t="s">
        <v>19</v>
      </c>
      <c r="G78" t="s">
        <v>23</v>
      </c>
      <c r="H78">
        <v>1</v>
      </c>
      <c r="I78">
        <v>13136.47</v>
      </c>
      <c r="J78" t="s">
        <v>12</v>
      </c>
      <c r="K78" t="s">
        <v>12</v>
      </c>
      <c r="L78">
        <f>SalesData[[#This Row],[quantity]]*SalesData[[#This Row],[price]]</f>
        <v>13136.47</v>
      </c>
      <c r="M78" s="8">
        <f>IF(SalesData[[#This Row],[quantity]]&lt;=1,2%,IF(SalesData[[#This Row],[quantity]]&lt;=2,4%,IF(SalesData[[#This Row],[quantity]]&lt;=3,6%,IF(SalesData[[#This Row],[quantity]]&gt;=4,8%,0%))))</f>
        <v>0.02</v>
      </c>
      <c r="N78" s="6">
        <f>SalesData[[#This Row],[Total Sales]]*SalesData[[#This Row],[Discount %]]</f>
        <v>262.7294</v>
      </c>
      <c r="O78" s="2">
        <f>SalesData[[#This Row],[Total Sales]]-SalesData[[#This Row],[Discount Amount]]</f>
        <v>12873.740599999999</v>
      </c>
      <c r="P78" s="2">
        <f>SalesData[[#This Row],[price]]*60%</f>
        <v>7881.8819999999996</v>
      </c>
      <c r="Q78" s="2">
        <f>SalesData[[#This Row],[Cost Price (Assumed)60%]]*SalesData[[#This Row],[quantity]]</f>
        <v>7881.8819999999996</v>
      </c>
      <c r="R78" s="2">
        <f>SalesData[[#This Row],[Net Sales]]-SalesData[[#This Row],[Total Cost]]</f>
        <v>4991.8585999999996</v>
      </c>
      <c r="S78" s="8">
        <f>SalesData[[#This Row],[Profit]]/SalesData[[#This Row],[Net Sales]]</f>
        <v>0.38775510204081631</v>
      </c>
    </row>
    <row r="79" spans="1:19" x14ac:dyDescent="0.25">
      <c r="A79">
        <v>100077</v>
      </c>
      <c r="B79" s="1">
        <v>45533</v>
      </c>
      <c r="C79" s="2">
        <f>MONTH(SalesData[[#This Row],[order_date]])</f>
        <v>8</v>
      </c>
      <c r="D79" s="2">
        <f>YEAR(SalesData[[#This Row],[order_date]])</f>
        <v>2024</v>
      </c>
      <c r="E79" t="s">
        <v>138</v>
      </c>
      <c r="F79" t="s">
        <v>19</v>
      </c>
      <c r="G79" t="s">
        <v>115</v>
      </c>
      <c r="H79">
        <v>1</v>
      </c>
      <c r="I79">
        <v>12879.21</v>
      </c>
      <c r="J79" t="s">
        <v>21</v>
      </c>
      <c r="K79" t="s">
        <v>17</v>
      </c>
      <c r="L79">
        <f>SalesData[[#This Row],[quantity]]*SalesData[[#This Row],[price]]</f>
        <v>12879.21</v>
      </c>
      <c r="M79" s="8">
        <f>IF(SalesData[[#This Row],[quantity]]&lt;=1,2%,IF(SalesData[[#This Row],[quantity]]&lt;=2,4%,IF(SalesData[[#This Row],[quantity]]&lt;=3,6%,IF(SalesData[[#This Row],[quantity]]&gt;=4,8%,0%))))</f>
        <v>0.02</v>
      </c>
      <c r="N79" s="6">
        <f>SalesData[[#This Row],[Total Sales]]*SalesData[[#This Row],[Discount %]]</f>
        <v>257.58420000000001</v>
      </c>
      <c r="O79" s="2">
        <f>SalesData[[#This Row],[Total Sales]]-SalesData[[#This Row],[Discount Amount]]</f>
        <v>12621.6258</v>
      </c>
      <c r="P79" s="2">
        <f>SalesData[[#This Row],[price]]*60%</f>
        <v>7727.5259999999989</v>
      </c>
      <c r="Q79" s="2">
        <f>SalesData[[#This Row],[Cost Price (Assumed)60%]]*SalesData[[#This Row],[quantity]]</f>
        <v>7727.5259999999989</v>
      </c>
      <c r="R79" s="2">
        <f>SalesData[[#This Row],[Net Sales]]-SalesData[[#This Row],[Total Cost]]</f>
        <v>4894.0998000000009</v>
      </c>
      <c r="S79" s="8">
        <f>SalesData[[#This Row],[Profit]]/SalesData[[#This Row],[Net Sales]]</f>
        <v>0.38775510204081642</v>
      </c>
    </row>
    <row r="80" spans="1:19" x14ac:dyDescent="0.25">
      <c r="A80">
        <v>100078</v>
      </c>
      <c r="B80" s="1">
        <v>45506</v>
      </c>
      <c r="C80" s="2">
        <f>MONTH(SalesData[[#This Row],[order_date]])</f>
        <v>8</v>
      </c>
      <c r="D80" s="2">
        <f>YEAR(SalesData[[#This Row],[order_date]])</f>
        <v>2024</v>
      </c>
      <c r="E80" t="s">
        <v>139</v>
      </c>
      <c r="F80" t="s">
        <v>38</v>
      </c>
      <c r="G80" t="s">
        <v>53</v>
      </c>
      <c r="H80">
        <v>1</v>
      </c>
      <c r="I80">
        <v>2332.5100000000002</v>
      </c>
      <c r="J80" t="s">
        <v>85</v>
      </c>
      <c r="K80" t="s">
        <v>29</v>
      </c>
      <c r="L80">
        <f>SalesData[[#This Row],[quantity]]*SalesData[[#This Row],[price]]</f>
        <v>2332.5100000000002</v>
      </c>
      <c r="M80" s="8">
        <f>IF(SalesData[[#This Row],[quantity]]&lt;=1,2%,IF(SalesData[[#This Row],[quantity]]&lt;=2,4%,IF(SalesData[[#This Row],[quantity]]&lt;=3,6%,IF(SalesData[[#This Row],[quantity]]&gt;=4,8%,0%))))</f>
        <v>0.02</v>
      </c>
      <c r="N80" s="6">
        <f>SalesData[[#This Row],[Total Sales]]*SalesData[[#This Row],[Discount %]]</f>
        <v>46.650200000000005</v>
      </c>
      <c r="O80" s="2">
        <f>SalesData[[#This Row],[Total Sales]]-SalesData[[#This Row],[Discount Amount]]</f>
        <v>2285.8598000000002</v>
      </c>
      <c r="P80" s="2">
        <f>SalesData[[#This Row],[price]]*60%</f>
        <v>1399.5060000000001</v>
      </c>
      <c r="Q80" s="2">
        <f>SalesData[[#This Row],[Cost Price (Assumed)60%]]*SalesData[[#This Row],[quantity]]</f>
        <v>1399.5060000000001</v>
      </c>
      <c r="R80" s="2">
        <f>SalesData[[#This Row],[Net Sales]]-SalesData[[#This Row],[Total Cost]]</f>
        <v>886.35380000000009</v>
      </c>
      <c r="S80" s="8">
        <f>SalesData[[#This Row],[Profit]]/SalesData[[#This Row],[Net Sales]]</f>
        <v>0.38775510204081631</v>
      </c>
    </row>
    <row r="81" spans="1:19" x14ac:dyDescent="0.25">
      <c r="A81">
        <v>100079</v>
      </c>
      <c r="B81" s="1">
        <v>45357</v>
      </c>
      <c r="C81" s="2">
        <f>MONTH(SalesData[[#This Row],[order_date]])</f>
        <v>3</v>
      </c>
      <c r="D81" s="2">
        <f>YEAR(SalesData[[#This Row],[order_date]])</f>
        <v>2024</v>
      </c>
      <c r="E81" t="s">
        <v>140</v>
      </c>
      <c r="F81" t="s">
        <v>38</v>
      </c>
      <c r="G81" t="s">
        <v>39</v>
      </c>
      <c r="H81">
        <v>1</v>
      </c>
      <c r="I81">
        <v>1689.09</v>
      </c>
      <c r="J81" t="s">
        <v>16</v>
      </c>
      <c r="K81" t="s">
        <v>17</v>
      </c>
      <c r="L81">
        <f>SalesData[[#This Row],[quantity]]*SalesData[[#This Row],[price]]</f>
        <v>1689.09</v>
      </c>
      <c r="M81" s="8">
        <f>IF(SalesData[[#This Row],[quantity]]&lt;=1,2%,IF(SalesData[[#This Row],[quantity]]&lt;=2,4%,IF(SalesData[[#This Row],[quantity]]&lt;=3,6%,IF(SalesData[[#This Row],[quantity]]&gt;=4,8%,0%))))</f>
        <v>0.02</v>
      </c>
      <c r="N81" s="6">
        <f>SalesData[[#This Row],[Total Sales]]*SalesData[[#This Row],[Discount %]]</f>
        <v>33.781799999999997</v>
      </c>
      <c r="O81" s="2">
        <f>SalesData[[#This Row],[Total Sales]]-SalesData[[#This Row],[Discount Amount]]</f>
        <v>1655.3081999999999</v>
      </c>
      <c r="P81" s="2">
        <f>SalesData[[#This Row],[price]]*60%</f>
        <v>1013.454</v>
      </c>
      <c r="Q81" s="2">
        <f>SalesData[[#This Row],[Cost Price (Assumed)60%]]*SalesData[[#This Row],[quantity]]</f>
        <v>1013.454</v>
      </c>
      <c r="R81" s="2">
        <f>SalesData[[#This Row],[Net Sales]]-SalesData[[#This Row],[Total Cost]]</f>
        <v>641.85419999999999</v>
      </c>
      <c r="S81" s="8">
        <f>SalesData[[#This Row],[Profit]]/SalesData[[#This Row],[Net Sales]]</f>
        <v>0.38775510204081631</v>
      </c>
    </row>
    <row r="82" spans="1:19" x14ac:dyDescent="0.25">
      <c r="A82">
        <v>100080</v>
      </c>
      <c r="B82" s="1">
        <v>45083</v>
      </c>
      <c r="C82" s="2">
        <f>MONTH(SalesData[[#This Row],[order_date]])</f>
        <v>6</v>
      </c>
      <c r="D82" s="2">
        <f>YEAR(SalesData[[#This Row],[order_date]])</f>
        <v>2023</v>
      </c>
      <c r="E82" t="s">
        <v>141</v>
      </c>
      <c r="F82" t="s">
        <v>14</v>
      </c>
      <c r="G82" t="s">
        <v>51</v>
      </c>
      <c r="H82">
        <v>5</v>
      </c>
      <c r="I82">
        <v>1633.66</v>
      </c>
      <c r="J82" t="s">
        <v>21</v>
      </c>
      <c r="K82" t="s">
        <v>17</v>
      </c>
      <c r="L82">
        <f>SalesData[[#This Row],[quantity]]*SalesData[[#This Row],[price]]</f>
        <v>8168.3</v>
      </c>
      <c r="M82" s="8">
        <f>IF(SalesData[[#This Row],[quantity]]&lt;=1,2%,IF(SalesData[[#This Row],[quantity]]&lt;=2,4%,IF(SalesData[[#This Row],[quantity]]&lt;=3,6%,IF(SalesData[[#This Row],[quantity]]&gt;=4,8%,0%))))</f>
        <v>0.08</v>
      </c>
      <c r="N82" s="6">
        <f>SalesData[[#This Row],[Total Sales]]*SalesData[[#This Row],[Discount %]]</f>
        <v>653.46400000000006</v>
      </c>
      <c r="O82" s="2">
        <f>SalesData[[#This Row],[Total Sales]]-SalesData[[#This Row],[Discount Amount]]</f>
        <v>7514.8360000000002</v>
      </c>
      <c r="P82" s="2">
        <f>SalesData[[#This Row],[price]]*60%</f>
        <v>980.19600000000003</v>
      </c>
      <c r="Q82" s="2">
        <f>SalesData[[#This Row],[Cost Price (Assumed)60%]]*SalesData[[#This Row],[quantity]]</f>
        <v>4900.9800000000005</v>
      </c>
      <c r="R82" s="2">
        <f>SalesData[[#This Row],[Net Sales]]-SalesData[[#This Row],[Total Cost]]</f>
        <v>2613.8559999999998</v>
      </c>
      <c r="S82" s="8">
        <f>SalesData[[#This Row],[Profit]]/SalesData[[#This Row],[Net Sales]]</f>
        <v>0.34782608695652167</v>
      </c>
    </row>
    <row r="83" spans="1:19" x14ac:dyDescent="0.25">
      <c r="A83">
        <v>100081</v>
      </c>
      <c r="B83" s="1">
        <v>45422</v>
      </c>
      <c r="C83" s="2">
        <f>MONTH(SalesData[[#This Row],[order_date]])</f>
        <v>5</v>
      </c>
      <c r="D83" s="2">
        <f>YEAR(SalesData[[#This Row],[order_date]])</f>
        <v>2024</v>
      </c>
      <c r="E83" t="s">
        <v>142</v>
      </c>
      <c r="F83" t="s">
        <v>14</v>
      </c>
      <c r="G83" t="s">
        <v>51</v>
      </c>
      <c r="H83">
        <v>1</v>
      </c>
      <c r="I83">
        <v>4712.59</v>
      </c>
      <c r="J83" t="s">
        <v>94</v>
      </c>
      <c r="K83" t="s">
        <v>95</v>
      </c>
      <c r="L83">
        <f>SalesData[[#This Row],[quantity]]*SalesData[[#This Row],[price]]</f>
        <v>4712.59</v>
      </c>
      <c r="M83" s="8">
        <f>IF(SalesData[[#This Row],[quantity]]&lt;=1,2%,IF(SalesData[[#This Row],[quantity]]&lt;=2,4%,IF(SalesData[[#This Row],[quantity]]&lt;=3,6%,IF(SalesData[[#This Row],[quantity]]&gt;=4,8%,0%))))</f>
        <v>0.02</v>
      </c>
      <c r="N83" s="6">
        <f>SalesData[[#This Row],[Total Sales]]*SalesData[[#This Row],[Discount %]]</f>
        <v>94.251800000000003</v>
      </c>
      <c r="O83" s="2">
        <f>SalesData[[#This Row],[Total Sales]]-SalesData[[#This Row],[Discount Amount]]</f>
        <v>4618.3382000000001</v>
      </c>
      <c r="P83" s="2">
        <f>SalesData[[#This Row],[price]]*60%</f>
        <v>2827.5540000000001</v>
      </c>
      <c r="Q83" s="2">
        <f>SalesData[[#This Row],[Cost Price (Assumed)60%]]*SalesData[[#This Row],[quantity]]</f>
        <v>2827.5540000000001</v>
      </c>
      <c r="R83" s="2">
        <f>SalesData[[#This Row],[Net Sales]]-SalesData[[#This Row],[Total Cost]]</f>
        <v>1790.7842000000001</v>
      </c>
      <c r="S83" s="8">
        <f>SalesData[[#This Row],[Profit]]/SalesData[[#This Row],[Net Sales]]</f>
        <v>0.38775510204081631</v>
      </c>
    </row>
    <row r="84" spans="1:19" x14ac:dyDescent="0.25">
      <c r="A84">
        <v>100082</v>
      </c>
      <c r="B84" s="1">
        <v>45388</v>
      </c>
      <c r="C84" s="2">
        <f>MONTH(SalesData[[#This Row],[order_date]])</f>
        <v>4</v>
      </c>
      <c r="D84" s="2">
        <f>YEAR(SalesData[[#This Row],[order_date]])</f>
        <v>2024</v>
      </c>
      <c r="E84" t="s">
        <v>143</v>
      </c>
      <c r="F84" t="s">
        <v>10</v>
      </c>
      <c r="G84" t="s">
        <v>68</v>
      </c>
      <c r="H84">
        <v>1</v>
      </c>
      <c r="I84">
        <v>44950.81</v>
      </c>
      <c r="J84" t="s">
        <v>47</v>
      </c>
      <c r="K84" t="s">
        <v>48</v>
      </c>
      <c r="L84">
        <f>SalesData[[#This Row],[quantity]]*SalesData[[#This Row],[price]]</f>
        <v>44950.81</v>
      </c>
      <c r="M84" s="8">
        <f>IF(SalesData[[#This Row],[quantity]]&lt;=1,2%,IF(SalesData[[#This Row],[quantity]]&lt;=2,4%,IF(SalesData[[#This Row],[quantity]]&lt;=3,6%,IF(SalesData[[#This Row],[quantity]]&gt;=4,8%,0%))))</f>
        <v>0.02</v>
      </c>
      <c r="N84" s="6">
        <f>SalesData[[#This Row],[Total Sales]]*SalesData[[#This Row],[Discount %]]</f>
        <v>899.01620000000003</v>
      </c>
      <c r="O84" s="2">
        <f>SalesData[[#This Row],[Total Sales]]-SalesData[[#This Row],[Discount Amount]]</f>
        <v>44051.793799999999</v>
      </c>
      <c r="P84" s="2">
        <f>SalesData[[#This Row],[price]]*60%</f>
        <v>26970.485999999997</v>
      </c>
      <c r="Q84" s="2">
        <f>SalesData[[#This Row],[Cost Price (Assumed)60%]]*SalesData[[#This Row],[quantity]]</f>
        <v>26970.485999999997</v>
      </c>
      <c r="R84" s="2">
        <f>SalesData[[#This Row],[Net Sales]]-SalesData[[#This Row],[Total Cost]]</f>
        <v>17081.307800000002</v>
      </c>
      <c r="S84" s="8">
        <f>SalesData[[#This Row],[Profit]]/SalesData[[#This Row],[Net Sales]]</f>
        <v>0.38775510204081637</v>
      </c>
    </row>
    <row r="85" spans="1:19" x14ac:dyDescent="0.25">
      <c r="A85">
        <v>100083</v>
      </c>
      <c r="B85" s="1">
        <v>45259</v>
      </c>
      <c r="C85" s="2">
        <f>MONTH(SalesData[[#This Row],[order_date]])</f>
        <v>11</v>
      </c>
      <c r="D85" s="2">
        <f>YEAR(SalesData[[#This Row],[order_date]])</f>
        <v>2023</v>
      </c>
      <c r="E85" t="s">
        <v>144</v>
      </c>
      <c r="F85" t="s">
        <v>10</v>
      </c>
      <c r="G85" t="s">
        <v>27</v>
      </c>
      <c r="H85">
        <v>1</v>
      </c>
      <c r="I85">
        <v>17928.16</v>
      </c>
      <c r="J85" t="s">
        <v>54</v>
      </c>
      <c r="K85" t="s">
        <v>55</v>
      </c>
      <c r="L85">
        <f>SalesData[[#This Row],[quantity]]*SalesData[[#This Row],[price]]</f>
        <v>17928.16</v>
      </c>
      <c r="M85" s="8">
        <f>IF(SalesData[[#This Row],[quantity]]&lt;=1,2%,IF(SalesData[[#This Row],[quantity]]&lt;=2,4%,IF(SalesData[[#This Row],[quantity]]&lt;=3,6%,IF(SalesData[[#This Row],[quantity]]&gt;=4,8%,0%))))</f>
        <v>0.02</v>
      </c>
      <c r="N85" s="6">
        <f>SalesData[[#This Row],[Total Sales]]*SalesData[[#This Row],[Discount %]]</f>
        <v>358.56319999999999</v>
      </c>
      <c r="O85" s="2">
        <f>SalesData[[#This Row],[Total Sales]]-SalesData[[#This Row],[Discount Amount]]</f>
        <v>17569.596799999999</v>
      </c>
      <c r="P85" s="2">
        <f>SalesData[[#This Row],[price]]*60%</f>
        <v>10756.895999999999</v>
      </c>
      <c r="Q85" s="2">
        <f>SalesData[[#This Row],[Cost Price (Assumed)60%]]*SalesData[[#This Row],[quantity]]</f>
        <v>10756.895999999999</v>
      </c>
      <c r="R85" s="2">
        <f>SalesData[[#This Row],[Net Sales]]-SalesData[[#This Row],[Total Cost]]</f>
        <v>6812.7008000000005</v>
      </c>
      <c r="S85" s="8">
        <f>SalesData[[#This Row],[Profit]]/SalesData[[#This Row],[Net Sales]]</f>
        <v>0.38775510204081637</v>
      </c>
    </row>
    <row r="86" spans="1:19" x14ac:dyDescent="0.25">
      <c r="A86">
        <v>100084</v>
      </c>
      <c r="B86" s="1">
        <v>44937</v>
      </c>
      <c r="C86" s="2">
        <f>MONTH(SalesData[[#This Row],[order_date]])</f>
        <v>1</v>
      </c>
      <c r="D86" s="2">
        <f>YEAR(SalesData[[#This Row],[order_date]])</f>
        <v>2023</v>
      </c>
      <c r="E86" t="s">
        <v>145</v>
      </c>
      <c r="F86" t="s">
        <v>14</v>
      </c>
      <c r="G86" t="s">
        <v>46</v>
      </c>
      <c r="H86">
        <v>1</v>
      </c>
      <c r="I86">
        <v>3642.83</v>
      </c>
      <c r="J86" t="s">
        <v>16</v>
      </c>
      <c r="K86" t="s">
        <v>17</v>
      </c>
      <c r="L86">
        <f>SalesData[[#This Row],[quantity]]*SalesData[[#This Row],[price]]</f>
        <v>3642.83</v>
      </c>
      <c r="M86" s="8">
        <f>IF(SalesData[[#This Row],[quantity]]&lt;=1,2%,IF(SalesData[[#This Row],[quantity]]&lt;=2,4%,IF(SalesData[[#This Row],[quantity]]&lt;=3,6%,IF(SalesData[[#This Row],[quantity]]&gt;=4,8%,0%))))</f>
        <v>0.02</v>
      </c>
      <c r="N86" s="6">
        <f>SalesData[[#This Row],[Total Sales]]*SalesData[[#This Row],[Discount %]]</f>
        <v>72.8566</v>
      </c>
      <c r="O86" s="2">
        <f>SalesData[[#This Row],[Total Sales]]-SalesData[[#This Row],[Discount Amount]]</f>
        <v>3569.9733999999999</v>
      </c>
      <c r="P86" s="2">
        <f>SalesData[[#This Row],[price]]*60%</f>
        <v>2185.6979999999999</v>
      </c>
      <c r="Q86" s="2">
        <f>SalesData[[#This Row],[Cost Price (Assumed)60%]]*SalesData[[#This Row],[quantity]]</f>
        <v>2185.6979999999999</v>
      </c>
      <c r="R86" s="2">
        <f>SalesData[[#This Row],[Net Sales]]-SalesData[[#This Row],[Total Cost]]</f>
        <v>1384.2754</v>
      </c>
      <c r="S86" s="8">
        <f>SalesData[[#This Row],[Profit]]/SalesData[[#This Row],[Net Sales]]</f>
        <v>0.38775510204081631</v>
      </c>
    </row>
    <row r="87" spans="1:19" x14ac:dyDescent="0.25">
      <c r="A87">
        <v>100085</v>
      </c>
      <c r="B87" s="1">
        <v>45414</v>
      </c>
      <c r="C87" s="2">
        <f>MONTH(SalesData[[#This Row],[order_date]])</f>
        <v>5</v>
      </c>
      <c r="D87" s="2">
        <f>YEAR(SalesData[[#This Row],[order_date]])</f>
        <v>2024</v>
      </c>
      <c r="E87" t="s">
        <v>146</v>
      </c>
      <c r="F87" t="s">
        <v>19</v>
      </c>
      <c r="G87" t="s">
        <v>20</v>
      </c>
      <c r="H87">
        <v>1</v>
      </c>
      <c r="I87">
        <v>518.38</v>
      </c>
      <c r="J87" t="s">
        <v>16</v>
      </c>
      <c r="K87" t="s">
        <v>17</v>
      </c>
      <c r="L87">
        <f>SalesData[[#This Row],[quantity]]*SalesData[[#This Row],[price]]</f>
        <v>518.38</v>
      </c>
      <c r="M87" s="8">
        <f>IF(SalesData[[#This Row],[quantity]]&lt;=1,2%,IF(SalesData[[#This Row],[quantity]]&lt;=2,4%,IF(SalesData[[#This Row],[quantity]]&lt;=3,6%,IF(SalesData[[#This Row],[quantity]]&gt;=4,8%,0%))))</f>
        <v>0.02</v>
      </c>
      <c r="N87" s="6">
        <f>SalesData[[#This Row],[Total Sales]]*SalesData[[#This Row],[Discount %]]</f>
        <v>10.367599999999999</v>
      </c>
      <c r="O87" s="2">
        <f>SalesData[[#This Row],[Total Sales]]-SalesData[[#This Row],[Discount Amount]]</f>
        <v>508.01240000000001</v>
      </c>
      <c r="P87" s="2">
        <f>SalesData[[#This Row],[price]]*60%</f>
        <v>311.02799999999996</v>
      </c>
      <c r="Q87" s="2">
        <f>SalesData[[#This Row],[Cost Price (Assumed)60%]]*SalesData[[#This Row],[quantity]]</f>
        <v>311.02799999999996</v>
      </c>
      <c r="R87" s="2">
        <f>SalesData[[#This Row],[Net Sales]]-SalesData[[#This Row],[Total Cost]]</f>
        <v>196.98440000000005</v>
      </c>
      <c r="S87" s="8">
        <f>SalesData[[#This Row],[Profit]]/SalesData[[#This Row],[Net Sales]]</f>
        <v>0.38775510204081642</v>
      </c>
    </row>
    <row r="88" spans="1:19" x14ac:dyDescent="0.25">
      <c r="A88">
        <v>100086</v>
      </c>
      <c r="B88" s="1">
        <v>45176</v>
      </c>
      <c r="C88" s="2">
        <f>MONTH(SalesData[[#This Row],[order_date]])</f>
        <v>9</v>
      </c>
      <c r="D88" s="2">
        <f>YEAR(SalesData[[#This Row],[order_date]])</f>
        <v>2023</v>
      </c>
      <c r="E88" t="s">
        <v>147</v>
      </c>
      <c r="F88" t="s">
        <v>14</v>
      </c>
      <c r="G88" t="s">
        <v>51</v>
      </c>
      <c r="H88">
        <v>1</v>
      </c>
      <c r="I88">
        <v>2721.82</v>
      </c>
      <c r="J88" t="s">
        <v>107</v>
      </c>
      <c r="K88" t="s">
        <v>108</v>
      </c>
      <c r="L88">
        <f>SalesData[[#This Row],[quantity]]*SalesData[[#This Row],[price]]</f>
        <v>2721.82</v>
      </c>
      <c r="M88" s="8">
        <f>IF(SalesData[[#This Row],[quantity]]&lt;=1,2%,IF(SalesData[[#This Row],[quantity]]&lt;=2,4%,IF(SalesData[[#This Row],[quantity]]&lt;=3,6%,IF(SalesData[[#This Row],[quantity]]&gt;=4,8%,0%))))</f>
        <v>0.02</v>
      </c>
      <c r="N88" s="6">
        <f>SalesData[[#This Row],[Total Sales]]*SalesData[[#This Row],[Discount %]]</f>
        <v>54.436400000000006</v>
      </c>
      <c r="O88" s="2">
        <f>SalesData[[#This Row],[Total Sales]]-SalesData[[#This Row],[Discount Amount]]</f>
        <v>2667.3836000000001</v>
      </c>
      <c r="P88" s="2">
        <f>SalesData[[#This Row],[price]]*60%</f>
        <v>1633.0920000000001</v>
      </c>
      <c r="Q88" s="2">
        <f>SalesData[[#This Row],[Cost Price (Assumed)60%]]*SalesData[[#This Row],[quantity]]</f>
        <v>1633.0920000000001</v>
      </c>
      <c r="R88" s="2">
        <f>SalesData[[#This Row],[Net Sales]]-SalesData[[#This Row],[Total Cost]]</f>
        <v>1034.2916</v>
      </c>
      <c r="S88" s="8">
        <f>SalesData[[#This Row],[Profit]]/SalesData[[#This Row],[Net Sales]]</f>
        <v>0.38775510204081631</v>
      </c>
    </row>
    <row r="89" spans="1:19" x14ac:dyDescent="0.25">
      <c r="A89">
        <v>100087</v>
      </c>
      <c r="B89" s="1">
        <v>45646</v>
      </c>
      <c r="C89" s="2">
        <f>MONTH(SalesData[[#This Row],[order_date]])</f>
        <v>12</v>
      </c>
      <c r="D89" s="2">
        <f>YEAR(SalesData[[#This Row],[order_date]])</f>
        <v>2024</v>
      </c>
      <c r="E89" t="s">
        <v>148</v>
      </c>
      <c r="F89" t="s">
        <v>14</v>
      </c>
      <c r="G89" t="s">
        <v>31</v>
      </c>
      <c r="H89">
        <v>1</v>
      </c>
      <c r="I89">
        <v>706.39</v>
      </c>
      <c r="J89" t="s">
        <v>16</v>
      </c>
      <c r="K89" t="s">
        <v>17</v>
      </c>
      <c r="L89">
        <f>SalesData[[#This Row],[quantity]]*SalesData[[#This Row],[price]]</f>
        <v>706.39</v>
      </c>
      <c r="M89" s="8">
        <f>IF(SalesData[[#This Row],[quantity]]&lt;=1,2%,IF(SalesData[[#This Row],[quantity]]&lt;=2,4%,IF(SalesData[[#This Row],[quantity]]&lt;=3,6%,IF(SalesData[[#This Row],[quantity]]&gt;=4,8%,0%))))</f>
        <v>0.02</v>
      </c>
      <c r="N89" s="6">
        <f>SalesData[[#This Row],[Total Sales]]*SalesData[[#This Row],[Discount %]]</f>
        <v>14.127800000000001</v>
      </c>
      <c r="O89" s="2">
        <f>SalesData[[#This Row],[Total Sales]]-SalesData[[#This Row],[Discount Amount]]</f>
        <v>692.26220000000001</v>
      </c>
      <c r="P89" s="2">
        <f>SalesData[[#This Row],[price]]*60%</f>
        <v>423.834</v>
      </c>
      <c r="Q89" s="2">
        <f>SalesData[[#This Row],[Cost Price (Assumed)60%]]*SalesData[[#This Row],[quantity]]</f>
        <v>423.834</v>
      </c>
      <c r="R89" s="2">
        <f>SalesData[[#This Row],[Net Sales]]-SalesData[[#This Row],[Total Cost]]</f>
        <v>268.4282</v>
      </c>
      <c r="S89" s="8">
        <f>SalesData[[#This Row],[Profit]]/SalesData[[#This Row],[Net Sales]]</f>
        <v>0.38775510204081631</v>
      </c>
    </row>
    <row r="90" spans="1:19" x14ac:dyDescent="0.25">
      <c r="A90">
        <v>100088</v>
      </c>
      <c r="B90" s="1">
        <v>45475</v>
      </c>
      <c r="C90" s="2">
        <f>MONTH(SalesData[[#This Row],[order_date]])</f>
        <v>7</v>
      </c>
      <c r="D90" s="2">
        <f>YEAR(SalesData[[#This Row],[order_date]])</f>
        <v>2024</v>
      </c>
      <c r="E90" t="s">
        <v>149</v>
      </c>
      <c r="F90" t="s">
        <v>41</v>
      </c>
      <c r="G90" t="s">
        <v>102</v>
      </c>
      <c r="H90">
        <v>1</v>
      </c>
      <c r="I90">
        <v>10408.450000000001</v>
      </c>
      <c r="J90" t="s">
        <v>32</v>
      </c>
      <c r="K90" t="s">
        <v>33</v>
      </c>
      <c r="L90">
        <f>SalesData[[#This Row],[quantity]]*SalesData[[#This Row],[price]]</f>
        <v>10408.450000000001</v>
      </c>
      <c r="M90" s="8">
        <f>IF(SalesData[[#This Row],[quantity]]&lt;=1,2%,IF(SalesData[[#This Row],[quantity]]&lt;=2,4%,IF(SalesData[[#This Row],[quantity]]&lt;=3,6%,IF(SalesData[[#This Row],[quantity]]&gt;=4,8%,0%))))</f>
        <v>0.02</v>
      </c>
      <c r="N90" s="6">
        <f>SalesData[[#This Row],[Total Sales]]*SalesData[[#This Row],[Discount %]]</f>
        <v>208.16900000000001</v>
      </c>
      <c r="O90" s="2">
        <f>SalesData[[#This Row],[Total Sales]]-SalesData[[#This Row],[Discount Amount]]</f>
        <v>10200.281000000001</v>
      </c>
      <c r="P90" s="2">
        <f>SalesData[[#This Row],[price]]*60%</f>
        <v>6245.0700000000006</v>
      </c>
      <c r="Q90" s="2">
        <f>SalesData[[#This Row],[Cost Price (Assumed)60%]]*SalesData[[#This Row],[quantity]]</f>
        <v>6245.0700000000006</v>
      </c>
      <c r="R90" s="2">
        <f>SalesData[[#This Row],[Net Sales]]-SalesData[[#This Row],[Total Cost]]</f>
        <v>3955.2110000000002</v>
      </c>
      <c r="S90" s="8">
        <f>SalesData[[#This Row],[Profit]]/SalesData[[#This Row],[Net Sales]]</f>
        <v>0.38775510204081631</v>
      </c>
    </row>
    <row r="91" spans="1:19" x14ac:dyDescent="0.25">
      <c r="A91">
        <v>100089</v>
      </c>
      <c r="B91" s="1">
        <v>45216</v>
      </c>
      <c r="C91" s="2">
        <f>MONTH(SalesData[[#This Row],[order_date]])</f>
        <v>10</v>
      </c>
      <c r="D91" s="2">
        <f>YEAR(SalesData[[#This Row],[order_date]])</f>
        <v>2023</v>
      </c>
      <c r="E91" t="s">
        <v>130</v>
      </c>
      <c r="F91" t="s">
        <v>41</v>
      </c>
      <c r="G91" t="s">
        <v>102</v>
      </c>
      <c r="H91">
        <v>1</v>
      </c>
      <c r="I91">
        <v>5271.53</v>
      </c>
      <c r="J91" t="s">
        <v>57</v>
      </c>
      <c r="K91" t="s">
        <v>58</v>
      </c>
      <c r="L91">
        <f>SalesData[[#This Row],[quantity]]*SalesData[[#This Row],[price]]</f>
        <v>5271.53</v>
      </c>
      <c r="M91" s="8">
        <f>IF(SalesData[[#This Row],[quantity]]&lt;=1,2%,IF(SalesData[[#This Row],[quantity]]&lt;=2,4%,IF(SalesData[[#This Row],[quantity]]&lt;=3,6%,IF(SalesData[[#This Row],[quantity]]&gt;=4,8%,0%))))</f>
        <v>0.02</v>
      </c>
      <c r="N91" s="6">
        <f>SalesData[[#This Row],[Total Sales]]*SalesData[[#This Row],[Discount %]]</f>
        <v>105.4306</v>
      </c>
      <c r="O91" s="2">
        <f>SalesData[[#This Row],[Total Sales]]-SalesData[[#This Row],[Discount Amount]]</f>
        <v>5166.0994000000001</v>
      </c>
      <c r="P91" s="2">
        <f>SalesData[[#This Row],[price]]*60%</f>
        <v>3162.9179999999997</v>
      </c>
      <c r="Q91" s="2">
        <f>SalesData[[#This Row],[Cost Price (Assumed)60%]]*SalesData[[#This Row],[quantity]]</f>
        <v>3162.9179999999997</v>
      </c>
      <c r="R91" s="2">
        <f>SalesData[[#This Row],[Net Sales]]-SalesData[[#This Row],[Total Cost]]</f>
        <v>2003.1814000000004</v>
      </c>
      <c r="S91" s="8">
        <f>SalesData[[#This Row],[Profit]]/SalesData[[#This Row],[Net Sales]]</f>
        <v>0.38775510204081642</v>
      </c>
    </row>
    <row r="92" spans="1:19" x14ac:dyDescent="0.25">
      <c r="A92">
        <v>100090</v>
      </c>
      <c r="B92" s="1">
        <v>45207</v>
      </c>
      <c r="C92" s="2">
        <f>MONTH(SalesData[[#This Row],[order_date]])</f>
        <v>10</v>
      </c>
      <c r="D92" s="2">
        <f>YEAR(SalesData[[#This Row],[order_date]])</f>
        <v>2023</v>
      </c>
      <c r="E92" t="s">
        <v>150</v>
      </c>
      <c r="F92" t="s">
        <v>10</v>
      </c>
      <c r="G92" t="s">
        <v>73</v>
      </c>
      <c r="H92">
        <v>1</v>
      </c>
      <c r="I92">
        <v>43748.78</v>
      </c>
      <c r="J92" t="s">
        <v>12</v>
      </c>
      <c r="K92" t="s">
        <v>12</v>
      </c>
      <c r="L92">
        <f>SalesData[[#This Row],[quantity]]*SalesData[[#This Row],[price]]</f>
        <v>43748.78</v>
      </c>
      <c r="M92" s="8">
        <f>IF(SalesData[[#This Row],[quantity]]&lt;=1,2%,IF(SalesData[[#This Row],[quantity]]&lt;=2,4%,IF(SalesData[[#This Row],[quantity]]&lt;=3,6%,IF(SalesData[[#This Row],[quantity]]&gt;=4,8%,0%))))</f>
        <v>0.02</v>
      </c>
      <c r="N92" s="6">
        <f>SalesData[[#This Row],[Total Sales]]*SalesData[[#This Row],[Discount %]]</f>
        <v>874.97559999999999</v>
      </c>
      <c r="O92" s="2">
        <f>SalesData[[#This Row],[Total Sales]]-SalesData[[#This Row],[Discount Amount]]</f>
        <v>42873.804400000001</v>
      </c>
      <c r="P92" s="2">
        <f>SalesData[[#This Row],[price]]*60%</f>
        <v>26249.268</v>
      </c>
      <c r="Q92" s="2">
        <f>SalesData[[#This Row],[Cost Price (Assumed)60%]]*SalesData[[#This Row],[quantity]]</f>
        <v>26249.268</v>
      </c>
      <c r="R92" s="2">
        <f>SalesData[[#This Row],[Net Sales]]-SalesData[[#This Row],[Total Cost]]</f>
        <v>16624.536400000001</v>
      </c>
      <c r="S92" s="8">
        <f>SalesData[[#This Row],[Profit]]/SalesData[[#This Row],[Net Sales]]</f>
        <v>0.38775510204081631</v>
      </c>
    </row>
    <row r="93" spans="1:19" x14ac:dyDescent="0.25">
      <c r="A93">
        <v>100091</v>
      </c>
      <c r="B93" s="1">
        <v>44939</v>
      </c>
      <c r="C93" s="2">
        <f>MONTH(SalesData[[#This Row],[order_date]])</f>
        <v>1</v>
      </c>
      <c r="D93" s="2">
        <f>YEAR(SalesData[[#This Row],[order_date]])</f>
        <v>2023</v>
      </c>
      <c r="E93" t="s">
        <v>151</v>
      </c>
      <c r="F93" t="s">
        <v>19</v>
      </c>
      <c r="G93" t="s">
        <v>20</v>
      </c>
      <c r="H93">
        <v>1</v>
      </c>
      <c r="I93">
        <v>6048.55</v>
      </c>
      <c r="J93" t="s">
        <v>47</v>
      </c>
      <c r="K93" t="s">
        <v>48</v>
      </c>
      <c r="L93">
        <f>SalesData[[#This Row],[quantity]]*SalesData[[#This Row],[price]]</f>
        <v>6048.55</v>
      </c>
      <c r="M93" s="8">
        <f>IF(SalesData[[#This Row],[quantity]]&lt;=1,2%,IF(SalesData[[#This Row],[quantity]]&lt;=2,4%,IF(SalesData[[#This Row],[quantity]]&lt;=3,6%,IF(SalesData[[#This Row],[quantity]]&gt;=4,8%,0%))))</f>
        <v>0.02</v>
      </c>
      <c r="N93" s="6">
        <f>SalesData[[#This Row],[Total Sales]]*SalesData[[#This Row],[Discount %]]</f>
        <v>120.971</v>
      </c>
      <c r="O93" s="2">
        <f>SalesData[[#This Row],[Total Sales]]-SalesData[[#This Row],[Discount Amount]]</f>
        <v>5927.5789999999997</v>
      </c>
      <c r="P93" s="2">
        <f>SalesData[[#This Row],[price]]*60%</f>
        <v>3629.13</v>
      </c>
      <c r="Q93" s="2">
        <f>SalesData[[#This Row],[Cost Price (Assumed)60%]]*SalesData[[#This Row],[quantity]]</f>
        <v>3629.13</v>
      </c>
      <c r="R93" s="2">
        <f>SalesData[[#This Row],[Net Sales]]-SalesData[[#This Row],[Total Cost]]</f>
        <v>2298.4489999999996</v>
      </c>
      <c r="S93" s="8">
        <f>SalesData[[#This Row],[Profit]]/SalesData[[#This Row],[Net Sales]]</f>
        <v>0.38775510204081626</v>
      </c>
    </row>
    <row r="94" spans="1:19" x14ac:dyDescent="0.25">
      <c r="A94">
        <v>100092</v>
      </c>
      <c r="B94" s="1">
        <v>45416</v>
      </c>
      <c r="C94" s="2">
        <f>MONTH(SalesData[[#This Row],[order_date]])</f>
        <v>5</v>
      </c>
      <c r="D94" s="2">
        <f>YEAR(SalesData[[#This Row],[order_date]])</f>
        <v>2024</v>
      </c>
      <c r="E94" t="s">
        <v>152</v>
      </c>
      <c r="F94" t="s">
        <v>10</v>
      </c>
      <c r="G94" t="s">
        <v>73</v>
      </c>
      <c r="H94">
        <v>1</v>
      </c>
      <c r="I94">
        <v>6829.95</v>
      </c>
      <c r="J94" t="s">
        <v>57</v>
      </c>
      <c r="K94" t="s">
        <v>58</v>
      </c>
      <c r="L94">
        <f>SalesData[[#This Row],[quantity]]*SalesData[[#This Row],[price]]</f>
        <v>6829.95</v>
      </c>
      <c r="M94" s="8">
        <f>IF(SalesData[[#This Row],[quantity]]&lt;=1,2%,IF(SalesData[[#This Row],[quantity]]&lt;=2,4%,IF(SalesData[[#This Row],[quantity]]&lt;=3,6%,IF(SalesData[[#This Row],[quantity]]&gt;=4,8%,0%))))</f>
        <v>0.02</v>
      </c>
      <c r="N94" s="6">
        <f>SalesData[[#This Row],[Total Sales]]*SalesData[[#This Row],[Discount %]]</f>
        <v>136.59899999999999</v>
      </c>
      <c r="O94" s="2">
        <f>SalesData[[#This Row],[Total Sales]]-SalesData[[#This Row],[Discount Amount]]</f>
        <v>6693.3509999999997</v>
      </c>
      <c r="P94" s="2">
        <f>SalesData[[#This Row],[price]]*60%</f>
        <v>4097.9699999999993</v>
      </c>
      <c r="Q94" s="2">
        <f>SalesData[[#This Row],[Cost Price (Assumed)60%]]*SalesData[[#This Row],[quantity]]</f>
        <v>4097.9699999999993</v>
      </c>
      <c r="R94" s="2">
        <f>SalesData[[#This Row],[Net Sales]]-SalesData[[#This Row],[Total Cost]]</f>
        <v>2595.3810000000003</v>
      </c>
      <c r="S94" s="8">
        <f>SalesData[[#This Row],[Profit]]/SalesData[[#This Row],[Net Sales]]</f>
        <v>0.38775510204081637</v>
      </c>
    </row>
    <row r="95" spans="1:19" x14ac:dyDescent="0.25">
      <c r="A95">
        <v>100093</v>
      </c>
      <c r="B95" s="1">
        <v>45079</v>
      </c>
      <c r="C95" s="2">
        <f>MONTH(SalesData[[#This Row],[order_date]])</f>
        <v>6</v>
      </c>
      <c r="D95" s="2">
        <f>YEAR(SalesData[[#This Row],[order_date]])</f>
        <v>2023</v>
      </c>
      <c r="E95" t="s">
        <v>153</v>
      </c>
      <c r="F95" t="s">
        <v>38</v>
      </c>
      <c r="G95" t="s">
        <v>53</v>
      </c>
      <c r="H95">
        <v>1</v>
      </c>
      <c r="I95">
        <v>1085.53</v>
      </c>
      <c r="J95" t="s">
        <v>32</v>
      </c>
      <c r="K95" t="s">
        <v>33</v>
      </c>
      <c r="L95">
        <f>SalesData[[#This Row],[quantity]]*SalesData[[#This Row],[price]]</f>
        <v>1085.53</v>
      </c>
      <c r="M95" s="8">
        <f>IF(SalesData[[#This Row],[quantity]]&lt;=1,2%,IF(SalesData[[#This Row],[quantity]]&lt;=2,4%,IF(SalesData[[#This Row],[quantity]]&lt;=3,6%,IF(SalesData[[#This Row],[quantity]]&gt;=4,8%,0%))))</f>
        <v>0.02</v>
      </c>
      <c r="N95" s="6">
        <f>SalesData[[#This Row],[Total Sales]]*SalesData[[#This Row],[Discount %]]</f>
        <v>21.710599999999999</v>
      </c>
      <c r="O95" s="2">
        <f>SalesData[[#This Row],[Total Sales]]-SalesData[[#This Row],[Discount Amount]]</f>
        <v>1063.8193999999999</v>
      </c>
      <c r="P95" s="2">
        <f>SalesData[[#This Row],[price]]*60%</f>
        <v>651.31799999999998</v>
      </c>
      <c r="Q95" s="2">
        <f>SalesData[[#This Row],[Cost Price (Assumed)60%]]*SalesData[[#This Row],[quantity]]</f>
        <v>651.31799999999998</v>
      </c>
      <c r="R95" s="2">
        <f>SalesData[[#This Row],[Net Sales]]-SalesData[[#This Row],[Total Cost]]</f>
        <v>412.50139999999988</v>
      </c>
      <c r="S95" s="8">
        <f>SalesData[[#This Row],[Profit]]/SalesData[[#This Row],[Net Sales]]</f>
        <v>0.38775510204081626</v>
      </c>
    </row>
    <row r="96" spans="1:19" x14ac:dyDescent="0.25">
      <c r="A96">
        <v>100094</v>
      </c>
      <c r="B96" s="1">
        <v>45537</v>
      </c>
      <c r="C96" s="2">
        <f>MONTH(SalesData[[#This Row],[order_date]])</f>
        <v>9</v>
      </c>
      <c r="D96" s="2">
        <f>YEAR(SalesData[[#This Row],[order_date]])</f>
        <v>2024</v>
      </c>
      <c r="E96" t="s">
        <v>154</v>
      </c>
      <c r="F96" t="s">
        <v>38</v>
      </c>
      <c r="G96" t="s">
        <v>70</v>
      </c>
      <c r="H96">
        <v>2</v>
      </c>
      <c r="I96">
        <v>1776.4</v>
      </c>
      <c r="J96" t="s">
        <v>47</v>
      </c>
      <c r="K96" t="s">
        <v>48</v>
      </c>
      <c r="L96">
        <f>SalesData[[#This Row],[quantity]]*SalesData[[#This Row],[price]]</f>
        <v>3552.8</v>
      </c>
      <c r="M96" s="8">
        <f>IF(SalesData[[#This Row],[quantity]]&lt;=1,2%,IF(SalesData[[#This Row],[quantity]]&lt;=2,4%,IF(SalesData[[#This Row],[quantity]]&lt;=3,6%,IF(SalesData[[#This Row],[quantity]]&gt;=4,8%,0%))))</f>
        <v>0.04</v>
      </c>
      <c r="N96" s="6">
        <f>SalesData[[#This Row],[Total Sales]]*SalesData[[#This Row],[Discount %]]</f>
        <v>142.11200000000002</v>
      </c>
      <c r="O96" s="2">
        <f>SalesData[[#This Row],[Total Sales]]-SalesData[[#This Row],[Discount Amount]]</f>
        <v>3410.6880000000001</v>
      </c>
      <c r="P96" s="2">
        <f>SalesData[[#This Row],[price]]*60%</f>
        <v>1065.8399999999999</v>
      </c>
      <c r="Q96" s="2">
        <f>SalesData[[#This Row],[Cost Price (Assumed)60%]]*SalesData[[#This Row],[quantity]]</f>
        <v>2131.6799999999998</v>
      </c>
      <c r="R96" s="2">
        <f>SalesData[[#This Row],[Net Sales]]-SalesData[[#This Row],[Total Cost]]</f>
        <v>1279.0080000000003</v>
      </c>
      <c r="S96" s="8">
        <f>SalesData[[#This Row],[Profit]]/SalesData[[#This Row],[Net Sales]]</f>
        <v>0.37500000000000006</v>
      </c>
    </row>
    <row r="97" spans="1:19" x14ac:dyDescent="0.25">
      <c r="A97">
        <v>100095</v>
      </c>
      <c r="B97" s="1">
        <v>45529</v>
      </c>
      <c r="C97" s="2">
        <f>MONTH(SalesData[[#This Row],[order_date]])</f>
        <v>8</v>
      </c>
      <c r="D97" s="2">
        <f>YEAR(SalesData[[#This Row],[order_date]])</f>
        <v>2024</v>
      </c>
      <c r="E97" t="s">
        <v>155</v>
      </c>
      <c r="F97" t="s">
        <v>41</v>
      </c>
      <c r="G97" t="s">
        <v>92</v>
      </c>
      <c r="H97">
        <v>1</v>
      </c>
      <c r="I97">
        <v>1347.87</v>
      </c>
      <c r="J97" t="s">
        <v>21</v>
      </c>
      <c r="K97" t="s">
        <v>17</v>
      </c>
      <c r="L97">
        <f>SalesData[[#This Row],[quantity]]*SalesData[[#This Row],[price]]</f>
        <v>1347.87</v>
      </c>
      <c r="M97" s="8">
        <f>IF(SalesData[[#This Row],[quantity]]&lt;=1,2%,IF(SalesData[[#This Row],[quantity]]&lt;=2,4%,IF(SalesData[[#This Row],[quantity]]&lt;=3,6%,IF(SalesData[[#This Row],[quantity]]&gt;=4,8%,0%))))</f>
        <v>0.02</v>
      </c>
      <c r="N97" s="6">
        <f>SalesData[[#This Row],[Total Sales]]*SalesData[[#This Row],[Discount %]]</f>
        <v>26.9574</v>
      </c>
      <c r="O97" s="2">
        <f>SalesData[[#This Row],[Total Sales]]-SalesData[[#This Row],[Discount Amount]]</f>
        <v>1320.9125999999999</v>
      </c>
      <c r="P97" s="2">
        <f>SalesData[[#This Row],[price]]*60%</f>
        <v>808.72199999999987</v>
      </c>
      <c r="Q97" s="2">
        <f>SalesData[[#This Row],[Cost Price (Assumed)60%]]*SalesData[[#This Row],[quantity]]</f>
        <v>808.72199999999987</v>
      </c>
      <c r="R97" s="2">
        <f>SalesData[[#This Row],[Net Sales]]-SalesData[[#This Row],[Total Cost]]</f>
        <v>512.19060000000002</v>
      </c>
      <c r="S97" s="8">
        <f>SalesData[[#This Row],[Profit]]/SalesData[[#This Row],[Net Sales]]</f>
        <v>0.38775510204081637</v>
      </c>
    </row>
    <row r="98" spans="1:19" x14ac:dyDescent="0.25">
      <c r="A98">
        <v>100096</v>
      </c>
      <c r="B98" s="1">
        <v>45139</v>
      </c>
      <c r="C98" s="2">
        <f>MONTH(SalesData[[#This Row],[order_date]])</f>
        <v>8</v>
      </c>
      <c r="D98" s="2">
        <f>YEAR(SalesData[[#This Row],[order_date]])</f>
        <v>2023</v>
      </c>
      <c r="E98" t="s">
        <v>156</v>
      </c>
      <c r="F98" t="s">
        <v>19</v>
      </c>
      <c r="G98" t="s">
        <v>23</v>
      </c>
      <c r="H98">
        <v>2</v>
      </c>
      <c r="I98">
        <v>2352.56</v>
      </c>
      <c r="J98" t="s">
        <v>57</v>
      </c>
      <c r="K98" t="s">
        <v>58</v>
      </c>
      <c r="L98">
        <f>SalesData[[#This Row],[quantity]]*SalesData[[#This Row],[price]]</f>
        <v>4705.12</v>
      </c>
      <c r="M98" s="8">
        <f>IF(SalesData[[#This Row],[quantity]]&lt;=1,2%,IF(SalesData[[#This Row],[quantity]]&lt;=2,4%,IF(SalesData[[#This Row],[quantity]]&lt;=3,6%,IF(SalesData[[#This Row],[quantity]]&gt;=4,8%,0%))))</f>
        <v>0.04</v>
      </c>
      <c r="N98" s="6">
        <f>SalesData[[#This Row],[Total Sales]]*SalesData[[#This Row],[Discount %]]</f>
        <v>188.20480000000001</v>
      </c>
      <c r="O98" s="2">
        <f>SalesData[[#This Row],[Total Sales]]-SalesData[[#This Row],[Discount Amount]]</f>
        <v>4516.9151999999995</v>
      </c>
      <c r="P98" s="2">
        <f>SalesData[[#This Row],[price]]*60%</f>
        <v>1411.5359999999998</v>
      </c>
      <c r="Q98" s="2">
        <f>SalesData[[#This Row],[Cost Price (Assumed)60%]]*SalesData[[#This Row],[quantity]]</f>
        <v>2823.0719999999997</v>
      </c>
      <c r="R98" s="2">
        <f>SalesData[[#This Row],[Net Sales]]-SalesData[[#This Row],[Total Cost]]</f>
        <v>1693.8431999999998</v>
      </c>
      <c r="S98" s="8">
        <f>SalesData[[#This Row],[Profit]]/SalesData[[#This Row],[Net Sales]]</f>
        <v>0.375</v>
      </c>
    </row>
    <row r="99" spans="1:19" x14ac:dyDescent="0.25">
      <c r="A99">
        <v>100097</v>
      </c>
      <c r="B99" s="1">
        <v>44929</v>
      </c>
      <c r="C99" s="2">
        <f>MONTH(SalesData[[#This Row],[order_date]])</f>
        <v>1</v>
      </c>
      <c r="D99" s="2">
        <f>YEAR(SalesData[[#This Row],[order_date]])</f>
        <v>2023</v>
      </c>
      <c r="E99" t="s">
        <v>157</v>
      </c>
      <c r="F99" t="s">
        <v>14</v>
      </c>
      <c r="G99" t="s">
        <v>51</v>
      </c>
      <c r="H99">
        <v>1</v>
      </c>
      <c r="I99">
        <v>333.06</v>
      </c>
      <c r="J99" t="s">
        <v>16</v>
      </c>
      <c r="K99" t="s">
        <v>17</v>
      </c>
      <c r="L99">
        <f>SalesData[[#This Row],[quantity]]*SalesData[[#This Row],[price]]</f>
        <v>333.06</v>
      </c>
      <c r="M99" s="8">
        <f>IF(SalesData[[#This Row],[quantity]]&lt;=1,2%,IF(SalesData[[#This Row],[quantity]]&lt;=2,4%,IF(SalesData[[#This Row],[quantity]]&lt;=3,6%,IF(SalesData[[#This Row],[quantity]]&gt;=4,8%,0%))))</f>
        <v>0.02</v>
      </c>
      <c r="N99" s="6">
        <f>SalesData[[#This Row],[Total Sales]]*SalesData[[#This Row],[Discount %]]</f>
        <v>6.6612</v>
      </c>
      <c r="O99" s="2">
        <f>SalesData[[#This Row],[Total Sales]]-SalesData[[#This Row],[Discount Amount]]</f>
        <v>326.39879999999999</v>
      </c>
      <c r="P99" s="2">
        <f>SalesData[[#This Row],[price]]*60%</f>
        <v>199.83599999999998</v>
      </c>
      <c r="Q99" s="2">
        <f>SalesData[[#This Row],[Cost Price (Assumed)60%]]*SalesData[[#This Row],[quantity]]</f>
        <v>199.83599999999998</v>
      </c>
      <c r="R99" s="2">
        <f>SalesData[[#This Row],[Net Sales]]-SalesData[[#This Row],[Total Cost]]</f>
        <v>126.56280000000001</v>
      </c>
      <c r="S99" s="8">
        <f>SalesData[[#This Row],[Profit]]/SalesData[[#This Row],[Net Sales]]</f>
        <v>0.38775510204081637</v>
      </c>
    </row>
    <row r="100" spans="1:19" x14ac:dyDescent="0.25">
      <c r="A100">
        <v>100098</v>
      </c>
      <c r="B100" s="1">
        <v>45391</v>
      </c>
      <c r="C100" s="2">
        <f>MONTH(SalesData[[#This Row],[order_date]])</f>
        <v>4</v>
      </c>
      <c r="D100" s="2">
        <f>YEAR(SalesData[[#This Row],[order_date]])</f>
        <v>2024</v>
      </c>
      <c r="E100" t="s">
        <v>158</v>
      </c>
      <c r="F100" t="s">
        <v>10</v>
      </c>
      <c r="G100" t="s">
        <v>27</v>
      </c>
      <c r="H100">
        <v>4</v>
      </c>
      <c r="I100">
        <v>57547.17</v>
      </c>
      <c r="J100" t="s">
        <v>28</v>
      </c>
      <c r="K100" t="s">
        <v>29</v>
      </c>
      <c r="L100">
        <f>SalesData[[#This Row],[quantity]]*SalesData[[#This Row],[price]]</f>
        <v>230188.68</v>
      </c>
      <c r="M100" s="8">
        <f>IF(SalesData[[#This Row],[quantity]]&lt;=1,2%,IF(SalesData[[#This Row],[quantity]]&lt;=2,4%,IF(SalesData[[#This Row],[quantity]]&lt;=3,6%,IF(SalesData[[#This Row],[quantity]]&gt;=4,8%,0%))))</f>
        <v>0.08</v>
      </c>
      <c r="N100" s="6">
        <f>SalesData[[#This Row],[Total Sales]]*SalesData[[#This Row],[Discount %]]</f>
        <v>18415.094399999998</v>
      </c>
      <c r="O100" s="2">
        <f>SalesData[[#This Row],[Total Sales]]-SalesData[[#This Row],[Discount Amount]]</f>
        <v>211773.58559999999</v>
      </c>
      <c r="P100" s="2">
        <f>SalesData[[#This Row],[price]]*60%</f>
        <v>34528.301999999996</v>
      </c>
      <c r="Q100" s="2">
        <f>SalesData[[#This Row],[Cost Price (Assumed)60%]]*SalesData[[#This Row],[quantity]]</f>
        <v>138113.20799999998</v>
      </c>
      <c r="R100" s="2">
        <f>SalesData[[#This Row],[Net Sales]]-SalesData[[#This Row],[Total Cost]]</f>
        <v>73660.377600000007</v>
      </c>
      <c r="S100" s="8">
        <f>SalesData[[#This Row],[Profit]]/SalesData[[#This Row],[Net Sales]]</f>
        <v>0.34782608695652178</v>
      </c>
    </row>
    <row r="101" spans="1:19" x14ac:dyDescent="0.25">
      <c r="A101">
        <v>100099</v>
      </c>
      <c r="B101" s="1">
        <v>45044</v>
      </c>
      <c r="C101" s="2">
        <f>MONTH(SalesData[[#This Row],[order_date]])</f>
        <v>4</v>
      </c>
      <c r="D101" s="2">
        <f>YEAR(SalesData[[#This Row],[order_date]])</f>
        <v>2023</v>
      </c>
      <c r="E101" t="s">
        <v>159</v>
      </c>
      <c r="F101" t="s">
        <v>14</v>
      </c>
      <c r="G101" t="s">
        <v>46</v>
      </c>
      <c r="H101">
        <v>4</v>
      </c>
      <c r="I101">
        <v>3631.07</v>
      </c>
      <c r="J101" t="s">
        <v>21</v>
      </c>
      <c r="K101" t="s">
        <v>17</v>
      </c>
      <c r="L101">
        <f>SalesData[[#This Row],[quantity]]*SalesData[[#This Row],[price]]</f>
        <v>14524.28</v>
      </c>
      <c r="M101" s="8">
        <f>IF(SalesData[[#This Row],[quantity]]&lt;=1,2%,IF(SalesData[[#This Row],[quantity]]&lt;=2,4%,IF(SalesData[[#This Row],[quantity]]&lt;=3,6%,IF(SalesData[[#This Row],[quantity]]&gt;=4,8%,0%))))</f>
        <v>0.08</v>
      </c>
      <c r="N101" s="6">
        <f>SalesData[[#This Row],[Total Sales]]*SalesData[[#This Row],[Discount %]]</f>
        <v>1161.9424000000001</v>
      </c>
      <c r="O101" s="2">
        <f>SalesData[[#This Row],[Total Sales]]-SalesData[[#This Row],[Discount Amount]]</f>
        <v>13362.337600000001</v>
      </c>
      <c r="P101" s="2">
        <f>SalesData[[#This Row],[price]]*60%</f>
        <v>2178.6419999999998</v>
      </c>
      <c r="Q101" s="2">
        <f>SalesData[[#This Row],[Cost Price (Assumed)60%]]*SalesData[[#This Row],[quantity]]</f>
        <v>8714.5679999999993</v>
      </c>
      <c r="R101" s="2">
        <f>SalesData[[#This Row],[Net Sales]]-SalesData[[#This Row],[Total Cost]]</f>
        <v>4647.7696000000014</v>
      </c>
      <c r="S101" s="8">
        <f>SalesData[[#This Row],[Profit]]/SalesData[[#This Row],[Net Sales]]</f>
        <v>0.34782608695652184</v>
      </c>
    </row>
    <row r="102" spans="1:19" x14ac:dyDescent="0.25">
      <c r="A102">
        <v>100100</v>
      </c>
      <c r="B102" s="1">
        <v>45241</v>
      </c>
      <c r="C102" s="2">
        <f>MONTH(SalesData[[#This Row],[order_date]])</f>
        <v>11</v>
      </c>
      <c r="D102" s="2">
        <f>YEAR(SalesData[[#This Row],[order_date]])</f>
        <v>2023</v>
      </c>
      <c r="E102" t="s">
        <v>160</v>
      </c>
      <c r="F102" t="s">
        <v>19</v>
      </c>
      <c r="G102" t="s">
        <v>123</v>
      </c>
      <c r="H102">
        <v>4</v>
      </c>
      <c r="I102">
        <v>6691.13</v>
      </c>
      <c r="J102" t="s">
        <v>16</v>
      </c>
      <c r="K102" t="s">
        <v>17</v>
      </c>
      <c r="L102">
        <f>SalesData[[#This Row],[quantity]]*SalesData[[#This Row],[price]]</f>
        <v>26764.52</v>
      </c>
      <c r="M102" s="8">
        <f>IF(SalesData[[#This Row],[quantity]]&lt;=1,2%,IF(SalesData[[#This Row],[quantity]]&lt;=2,4%,IF(SalesData[[#This Row],[quantity]]&lt;=3,6%,IF(SalesData[[#This Row],[quantity]]&gt;=4,8%,0%))))</f>
        <v>0.08</v>
      </c>
      <c r="N102" s="6">
        <f>SalesData[[#This Row],[Total Sales]]*SalesData[[#This Row],[Discount %]]</f>
        <v>2141.1615999999999</v>
      </c>
      <c r="O102" s="2">
        <f>SalesData[[#This Row],[Total Sales]]-SalesData[[#This Row],[Discount Amount]]</f>
        <v>24623.358400000001</v>
      </c>
      <c r="P102" s="2">
        <f>SalesData[[#This Row],[price]]*60%</f>
        <v>4014.6779999999999</v>
      </c>
      <c r="Q102" s="2">
        <f>SalesData[[#This Row],[Cost Price (Assumed)60%]]*SalesData[[#This Row],[quantity]]</f>
        <v>16058.712</v>
      </c>
      <c r="R102" s="2">
        <f>SalesData[[#This Row],[Net Sales]]-SalesData[[#This Row],[Total Cost]]</f>
        <v>8564.6464000000014</v>
      </c>
      <c r="S102" s="8">
        <f>SalesData[[#This Row],[Profit]]/SalesData[[#This Row],[Net Sales]]</f>
        <v>0.34782608695652178</v>
      </c>
    </row>
    <row r="103" spans="1:19" x14ac:dyDescent="0.25">
      <c r="A103">
        <v>100101</v>
      </c>
      <c r="B103" s="1">
        <v>45339</v>
      </c>
      <c r="C103" s="2">
        <f>MONTH(SalesData[[#This Row],[order_date]])</f>
        <v>2</v>
      </c>
      <c r="D103" s="2">
        <f>YEAR(SalesData[[#This Row],[order_date]])</f>
        <v>2024</v>
      </c>
      <c r="E103" t="s">
        <v>161</v>
      </c>
      <c r="F103" t="s">
        <v>41</v>
      </c>
      <c r="G103" t="s">
        <v>42</v>
      </c>
      <c r="H103">
        <v>1</v>
      </c>
      <c r="I103">
        <v>6932.12</v>
      </c>
      <c r="J103" t="s">
        <v>16</v>
      </c>
      <c r="K103" t="s">
        <v>17</v>
      </c>
      <c r="L103">
        <f>SalesData[[#This Row],[quantity]]*SalesData[[#This Row],[price]]</f>
        <v>6932.12</v>
      </c>
      <c r="M103" s="8">
        <f>IF(SalesData[[#This Row],[quantity]]&lt;=1,2%,IF(SalesData[[#This Row],[quantity]]&lt;=2,4%,IF(SalesData[[#This Row],[quantity]]&lt;=3,6%,IF(SalesData[[#This Row],[quantity]]&gt;=4,8%,0%))))</f>
        <v>0.02</v>
      </c>
      <c r="N103" s="6">
        <f>SalesData[[#This Row],[Total Sales]]*SalesData[[#This Row],[Discount %]]</f>
        <v>138.64240000000001</v>
      </c>
      <c r="O103" s="2">
        <f>SalesData[[#This Row],[Total Sales]]-SalesData[[#This Row],[Discount Amount]]</f>
        <v>6793.4776000000002</v>
      </c>
      <c r="P103" s="2">
        <f>SalesData[[#This Row],[price]]*60%</f>
        <v>4159.2719999999999</v>
      </c>
      <c r="Q103" s="2">
        <f>SalesData[[#This Row],[Cost Price (Assumed)60%]]*SalesData[[#This Row],[quantity]]</f>
        <v>4159.2719999999999</v>
      </c>
      <c r="R103" s="2">
        <f>SalesData[[#This Row],[Net Sales]]-SalesData[[#This Row],[Total Cost]]</f>
        <v>2634.2056000000002</v>
      </c>
      <c r="S103" s="8">
        <f>SalesData[[#This Row],[Profit]]/SalesData[[#This Row],[Net Sales]]</f>
        <v>0.38775510204081637</v>
      </c>
    </row>
    <row r="104" spans="1:19" x14ac:dyDescent="0.25">
      <c r="A104">
        <v>100102</v>
      </c>
      <c r="B104" s="1">
        <v>45257</v>
      </c>
      <c r="C104" s="2">
        <f>MONTH(SalesData[[#This Row],[order_date]])</f>
        <v>11</v>
      </c>
      <c r="D104" s="2">
        <f>YEAR(SalesData[[#This Row],[order_date]])</f>
        <v>2023</v>
      </c>
      <c r="E104" t="s">
        <v>162</v>
      </c>
      <c r="F104" t="s">
        <v>19</v>
      </c>
      <c r="G104" t="s">
        <v>77</v>
      </c>
      <c r="H104">
        <v>1</v>
      </c>
      <c r="I104">
        <v>15894.37</v>
      </c>
      <c r="J104" t="s">
        <v>21</v>
      </c>
      <c r="K104" t="s">
        <v>17</v>
      </c>
      <c r="L104">
        <f>SalesData[[#This Row],[quantity]]*SalesData[[#This Row],[price]]</f>
        <v>15894.37</v>
      </c>
      <c r="M104" s="8">
        <f>IF(SalesData[[#This Row],[quantity]]&lt;=1,2%,IF(SalesData[[#This Row],[quantity]]&lt;=2,4%,IF(SalesData[[#This Row],[quantity]]&lt;=3,6%,IF(SalesData[[#This Row],[quantity]]&gt;=4,8%,0%))))</f>
        <v>0.02</v>
      </c>
      <c r="N104" s="6">
        <f>SalesData[[#This Row],[Total Sales]]*SalesData[[#This Row],[Discount %]]</f>
        <v>317.88740000000001</v>
      </c>
      <c r="O104" s="2">
        <f>SalesData[[#This Row],[Total Sales]]-SalesData[[#This Row],[Discount Amount]]</f>
        <v>15576.482600000001</v>
      </c>
      <c r="P104" s="2">
        <f>SalesData[[#This Row],[price]]*60%</f>
        <v>9536.6219999999994</v>
      </c>
      <c r="Q104" s="2">
        <f>SalesData[[#This Row],[Cost Price (Assumed)60%]]*SalesData[[#This Row],[quantity]]</f>
        <v>9536.6219999999994</v>
      </c>
      <c r="R104" s="2">
        <f>SalesData[[#This Row],[Net Sales]]-SalesData[[#This Row],[Total Cost]]</f>
        <v>6039.8606000000018</v>
      </c>
      <c r="S104" s="8">
        <f>SalesData[[#This Row],[Profit]]/SalesData[[#This Row],[Net Sales]]</f>
        <v>0.38775510204081642</v>
      </c>
    </row>
    <row r="105" spans="1:19" x14ac:dyDescent="0.25">
      <c r="A105">
        <v>100103</v>
      </c>
      <c r="B105" s="1">
        <v>45615</v>
      </c>
      <c r="C105" s="2">
        <f>MONTH(SalesData[[#This Row],[order_date]])</f>
        <v>11</v>
      </c>
      <c r="D105" s="2">
        <f>YEAR(SalesData[[#This Row],[order_date]])</f>
        <v>2024</v>
      </c>
      <c r="E105" t="s">
        <v>163</v>
      </c>
      <c r="F105" t="s">
        <v>38</v>
      </c>
      <c r="G105" t="s">
        <v>60</v>
      </c>
      <c r="H105">
        <v>1</v>
      </c>
      <c r="I105">
        <v>3021.47</v>
      </c>
      <c r="J105" t="s">
        <v>43</v>
      </c>
      <c r="K105" t="s">
        <v>29</v>
      </c>
      <c r="L105">
        <f>SalesData[[#This Row],[quantity]]*SalesData[[#This Row],[price]]</f>
        <v>3021.47</v>
      </c>
      <c r="M105" s="8">
        <f>IF(SalesData[[#This Row],[quantity]]&lt;=1,2%,IF(SalesData[[#This Row],[quantity]]&lt;=2,4%,IF(SalesData[[#This Row],[quantity]]&lt;=3,6%,IF(SalesData[[#This Row],[quantity]]&gt;=4,8%,0%))))</f>
        <v>0.02</v>
      </c>
      <c r="N105" s="6">
        <f>SalesData[[#This Row],[Total Sales]]*SalesData[[#This Row],[Discount %]]</f>
        <v>60.429399999999994</v>
      </c>
      <c r="O105" s="2">
        <f>SalesData[[#This Row],[Total Sales]]-SalesData[[#This Row],[Discount Amount]]</f>
        <v>2961.0405999999998</v>
      </c>
      <c r="P105" s="2">
        <f>SalesData[[#This Row],[price]]*60%</f>
        <v>1812.8819999999998</v>
      </c>
      <c r="Q105" s="2">
        <f>SalesData[[#This Row],[Cost Price (Assumed)60%]]*SalesData[[#This Row],[quantity]]</f>
        <v>1812.8819999999998</v>
      </c>
      <c r="R105" s="2">
        <f>SalesData[[#This Row],[Net Sales]]-SalesData[[#This Row],[Total Cost]]</f>
        <v>1148.1586</v>
      </c>
      <c r="S105" s="8">
        <f>SalesData[[#This Row],[Profit]]/SalesData[[#This Row],[Net Sales]]</f>
        <v>0.38775510204081637</v>
      </c>
    </row>
    <row r="106" spans="1:19" x14ac:dyDescent="0.25">
      <c r="A106">
        <v>100104</v>
      </c>
      <c r="B106" s="1">
        <v>45211</v>
      </c>
      <c r="C106" s="2">
        <f>MONTH(SalesData[[#This Row],[order_date]])</f>
        <v>10</v>
      </c>
      <c r="D106" s="2">
        <f>YEAR(SalesData[[#This Row],[order_date]])</f>
        <v>2023</v>
      </c>
      <c r="E106" t="s">
        <v>164</v>
      </c>
      <c r="F106" t="s">
        <v>10</v>
      </c>
      <c r="G106" t="s">
        <v>80</v>
      </c>
      <c r="H106">
        <v>1</v>
      </c>
      <c r="I106">
        <v>65335.43</v>
      </c>
      <c r="J106" t="s">
        <v>107</v>
      </c>
      <c r="K106" t="s">
        <v>108</v>
      </c>
      <c r="L106">
        <f>SalesData[[#This Row],[quantity]]*SalesData[[#This Row],[price]]</f>
        <v>65335.43</v>
      </c>
      <c r="M106" s="8">
        <f>IF(SalesData[[#This Row],[quantity]]&lt;=1,2%,IF(SalesData[[#This Row],[quantity]]&lt;=2,4%,IF(SalesData[[#This Row],[quantity]]&lt;=3,6%,IF(SalesData[[#This Row],[quantity]]&gt;=4,8%,0%))))</f>
        <v>0.02</v>
      </c>
      <c r="N106" s="6">
        <f>SalesData[[#This Row],[Total Sales]]*SalesData[[#This Row],[Discount %]]</f>
        <v>1306.7085999999999</v>
      </c>
      <c r="O106" s="2">
        <f>SalesData[[#This Row],[Total Sales]]-SalesData[[#This Row],[Discount Amount]]</f>
        <v>64028.721400000002</v>
      </c>
      <c r="P106" s="2">
        <f>SalesData[[#This Row],[price]]*60%</f>
        <v>39201.258000000002</v>
      </c>
      <c r="Q106" s="2">
        <f>SalesData[[#This Row],[Cost Price (Assumed)60%]]*SalesData[[#This Row],[quantity]]</f>
        <v>39201.258000000002</v>
      </c>
      <c r="R106" s="2">
        <f>SalesData[[#This Row],[Net Sales]]-SalesData[[#This Row],[Total Cost]]</f>
        <v>24827.463400000001</v>
      </c>
      <c r="S106" s="8">
        <f>SalesData[[#This Row],[Profit]]/SalesData[[#This Row],[Net Sales]]</f>
        <v>0.38775510204081631</v>
      </c>
    </row>
    <row r="107" spans="1:19" x14ac:dyDescent="0.25">
      <c r="A107">
        <v>100105</v>
      </c>
      <c r="B107" s="1">
        <v>45345</v>
      </c>
      <c r="C107" s="2">
        <f>MONTH(SalesData[[#This Row],[order_date]])</f>
        <v>2</v>
      </c>
      <c r="D107" s="2">
        <f>YEAR(SalesData[[#This Row],[order_date]])</f>
        <v>2024</v>
      </c>
      <c r="E107" t="s">
        <v>165</v>
      </c>
      <c r="F107" t="s">
        <v>14</v>
      </c>
      <c r="G107" t="s">
        <v>15</v>
      </c>
      <c r="H107">
        <v>3</v>
      </c>
      <c r="I107">
        <v>1885.6</v>
      </c>
      <c r="J107" t="s">
        <v>35</v>
      </c>
      <c r="K107" t="s">
        <v>36</v>
      </c>
      <c r="L107">
        <f>SalesData[[#This Row],[quantity]]*SalesData[[#This Row],[price]]</f>
        <v>5656.7999999999993</v>
      </c>
      <c r="M107" s="8">
        <f>IF(SalesData[[#This Row],[quantity]]&lt;=1,2%,IF(SalesData[[#This Row],[quantity]]&lt;=2,4%,IF(SalesData[[#This Row],[quantity]]&lt;=3,6%,IF(SalesData[[#This Row],[quantity]]&gt;=4,8%,0%))))</f>
        <v>0.06</v>
      </c>
      <c r="N107" s="6">
        <f>SalesData[[#This Row],[Total Sales]]*SalesData[[#This Row],[Discount %]]</f>
        <v>339.40799999999996</v>
      </c>
      <c r="O107" s="2">
        <f>SalesData[[#This Row],[Total Sales]]-SalesData[[#This Row],[Discount Amount]]</f>
        <v>5317.3919999999989</v>
      </c>
      <c r="P107" s="2">
        <f>SalesData[[#This Row],[price]]*60%</f>
        <v>1131.3599999999999</v>
      </c>
      <c r="Q107" s="2">
        <f>SalesData[[#This Row],[Cost Price (Assumed)60%]]*SalesData[[#This Row],[quantity]]</f>
        <v>3394.08</v>
      </c>
      <c r="R107" s="2">
        <f>SalesData[[#This Row],[Net Sales]]-SalesData[[#This Row],[Total Cost]]</f>
        <v>1923.311999999999</v>
      </c>
      <c r="S107" s="8">
        <f>SalesData[[#This Row],[Profit]]/SalesData[[#This Row],[Net Sales]]</f>
        <v>0.36170212765957432</v>
      </c>
    </row>
    <row r="108" spans="1:19" x14ac:dyDescent="0.25">
      <c r="A108">
        <v>100106</v>
      </c>
      <c r="B108" s="1">
        <v>45337</v>
      </c>
      <c r="C108" s="2">
        <f>MONTH(SalesData[[#This Row],[order_date]])</f>
        <v>2</v>
      </c>
      <c r="D108" s="2">
        <f>YEAR(SalesData[[#This Row],[order_date]])</f>
        <v>2024</v>
      </c>
      <c r="E108" t="s">
        <v>166</v>
      </c>
      <c r="F108" t="s">
        <v>38</v>
      </c>
      <c r="G108" t="s">
        <v>60</v>
      </c>
      <c r="H108">
        <v>1</v>
      </c>
      <c r="I108">
        <v>409.57</v>
      </c>
      <c r="J108" t="s">
        <v>21</v>
      </c>
      <c r="K108" t="s">
        <v>17</v>
      </c>
      <c r="L108">
        <f>SalesData[[#This Row],[quantity]]*SalesData[[#This Row],[price]]</f>
        <v>409.57</v>
      </c>
      <c r="M108" s="8">
        <f>IF(SalesData[[#This Row],[quantity]]&lt;=1,2%,IF(SalesData[[#This Row],[quantity]]&lt;=2,4%,IF(SalesData[[#This Row],[quantity]]&lt;=3,6%,IF(SalesData[[#This Row],[quantity]]&gt;=4,8%,0%))))</f>
        <v>0.02</v>
      </c>
      <c r="N108" s="6">
        <f>SalesData[[#This Row],[Total Sales]]*SalesData[[#This Row],[Discount %]]</f>
        <v>8.1913999999999998</v>
      </c>
      <c r="O108" s="2">
        <f>SalesData[[#This Row],[Total Sales]]-SalesData[[#This Row],[Discount Amount]]</f>
        <v>401.37860000000001</v>
      </c>
      <c r="P108" s="2">
        <f>SalesData[[#This Row],[price]]*60%</f>
        <v>245.74199999999999</v>
      </c>
      <c r="Q108" s="2">
        <f>SalesData[[#This Row],[Cost Price (Assumed)60%]]*SalesData[[#This Row],[quantity]]</f>
        <v>245.74199999999999</v>
      </c>
      <c r="R108" s="2">
        <f>SalesData[[#This Row],[Net Sales]]-SalesData[[#This Row],[Total Cost]]</f>
        <v>155.63660000000002</v>
      </c>
      <c r="S108" s="8">
        <f>SalesData[[#This Row],[Profit]]/SalesData[[#This Row],[Net Sales]]</f>
        <v>0.38775510204081637</v>
      </c>
    </row>
    <row r="109" spans="1:19" x14ac:dyDescent="0.25">
      <c r="A109">
        <v>100107</v>
      </c>
      <c r="B109" s="1">
        <v>45340</v>
      </c>
      <c r="C109" s="2">
        <f>MONTH(SalesData[[#This Row],[order_date]])</f>
        <v>2</v>
      </c>
      <c r="D109" s="2">
        <f>YEAR(SalesData[[#This Row],[order_date]])</f>
        <v>2024</v>
      </c>
      <c r="E109" t="s">
        <v>167</v>
      </c>
      <c r="F109" t="s">
        <v>41</v>
      </c>
      <c r="G109" t="s">
        <v>66</v>
      </c>
      <c r="H109">
        <v>2</v>
      </c>
      <c r="I109">
        <v>8059.76</v>
      </c>
      <c r="J109" t="s">
        <v>54</v>
      </c>
      <c r="K109" t="s">
        <v>55</v>
      </c>
      <c r="L109">
        <f>SalesData[[#This Row],[quantity]]*SalesData[[#This Row],[price]]</f>
        <v>16119.52</v>
      </c>
      <c r="M109" s="8">
        <f>IF(SalesData[[#This Row],[quantity]]&lt;=1,2%,IF(SalesData[[#This Row],[quantity]]&lt;=2,4%,IF(SalesData[[#This Row],[quantity]]&lt;=3,6%,IF(SalesData[[#This Row],[quantity]]&gt;=4,8%,0%))))</f>
        <v>0.04</v>
      </c>
      <c r="N109" s="6">
        <f>SalesData[[#This Row],[Total Sales]]*SalesData[[#This Row],[Discount %]]</f>
        <v>644.7808</v>
      </c>
      <c r="O109" s="2">
        <f>SalesData[[#This Row],[Total Sales]]-SalesData[[#This Row],[Discount Amount]]</f>
        <v>15474.7392</v>
      </c>
      <c r="P109" s="2">
        <f>SalesData[[#This Row],[price]]*60%</f>
        <v>4835.8559999999998</v>
      </c>
      <c r="Q109" s="2">
        <f>SalesData[[#This Row],[Cost Price (Assumed)60%]]*SalesData[[#This Row],[quantity]]</f>
        <v>9671.7119999999995</v>
      </c>
      <c r="R109" s="2">
        <f>SalesData[[#This Row],[Net Sales]]-SalesData[[#This Row],[Total Cost]]</f>
        <v>5803.0272000000004</v>
      </c>
      <c r="S109" s="8">
        <f>SalesData[[#This Row],[Profit]]/SalesData[[#This Row],[Net Sales]]</f>
        <v>0.37500000000000006</v>
      </c>
    </row>
    <row r="110" spans="1:19" x14ac:dyDescent="0.25">
      <c r="A110">
        <v>100108</v>
      </c>
      <c r="B110" s="1">
        <v>45297</v>
      </c>
      <c r="C110" s="2">
        <f>MONTH(SalesData[[#This Row],[order_date]])</f>
        <v>1</v>
      </c>
      <c r="D110" s="2">
        <f>YEAR(SalesData[[#This Row],[order_date]])</f>
        <v>2024</v>
      </c>
      <c r="E110" t="s">
        <v>168</v>
      </c>
      <c r="F110" t="s">
        <v>19</v>
      </c>
      <c r="G110" t="s">
        <v>20</v>
      </c>
      <c r="H110">
        <v>2</v>
      </c>
      <c r="I110">
        <v>10450.73</v>
      </c>
      <c r="J110" t="s">
        <v>57</v>
      </c>
      <c r="K110" t="s">
        <v>58</v>
      </c>
      <c r="L110">
        <f>SalesData[[#This Row],[quantity]]*SalesData[[#This Row],[price]]</f>
        <v>20901.46</v>
      </c>
      <c r="M110" s="8">
        <f>IF(SalesData[[#This Row],[quantity]]&lt;=1,2%,IF(SalesData[[#This Row],[quantity]]&lt;=2,4%,IF(SalesData[[#This Row],[quantity]]&lt;=3,6%,IF(SalesData[[#This Row],[quantity]]&gt;=4,8%,0%))))</f>
        <v>0.04</v>
      </c>
      <c r="N110" s="6">
        <f>SalesData[[#This Row],[Total Sales]]*SalesData[[#This Row],[Discount %]]</f>
        <v>836.05840000000001</v>
      </c>
      <c r="O110" s="2">
        <f>SalesData[[#This Row],[Total Sales]]-SalesData[[#This Row],[Discount Amount]]</f>
        <v>20065.401599999997</v>
      </c>
      <c r="P110" s="2">
        <f>SalesData[[#This Row],[price]]*60%</f>
        <v>6270.4379999999992</v>
      </c>
      <c r="Q110" s="2">
        <f>SalesData[[#This Row],[Cost Price (Assumed)60%]]*SalesData[[#This Row],[quantity]]</f>
        <v>12540.875999999998</v>
      </c>
      <c r="R110" s="2">
        <f>SalesData[[#This Row],[Net Sales]]-SalesData[[#This Row],[Total Cost]]</f>
        <v>7524.525599999999</v>
      </c>
      <c r="S110" s="8">
        <f>SalesData[[#This Row],[Profit]]/SalesData[[#This Row],[Net Sales]]</f>
        <v>0.375</v>
      </c>
    </row>
    <row r="111" spans="1:19" x14ac:dyDescent="0.25">
      <c r="A111">
        <v>100109</v>
      </c>
      <c r="B111" s="1">
        <v>45221</v>
      </c>
      <c r="C111" s="2">
        <f>MONTH(SalesData[[#This Row],[order_date]])</f>
        <v>10</v>
      </c>
      <c r="D111" s="2">
        <f>YEAR(SalesData[[#This Row],[order_date]])</f>
        <v>2023</v>
      </c>
      <c r="E111" t="s">
        <v>169</v>
      </c>
      <c r="F111" t="s">
        <v>14</v>
      </c>
      <c r="G111" t="s">
        <v>170</v>
      </c>
      <c r="H111">
        <v>1</v>
      </c>
      <c r="I111">
        <v>5029.16</v>
      </c>
      <c r="J111" t="s">
        <v>16</v>
      </c>
      <c r="K111" t="s">
        <v>17</v>
      </c>
      <c r="L111">
        <f>SalesData[[#This Row],[quantity]]*SalesData[[#This Row],[price]]</f>
        <v>5029.16</v>
      </c>
      <c r="M111" s="8">
        <f>IF(SalesData[[#This Row],[quantity]]&lt;=1,2%,IF(SalesData[[#This Row],[quantity]]&lt;=2,4%,IF(SalesData[[#This Row],[quantity]]&lt;=3,6%,IF(SalesData[[#This Row],[quantity]]&gt;=4,8%,0%))))</f>
        <v>0.02</v>
      </c>
      <c r="N111" s="6">
        <f>SalesData[[#This Row],[Total Sales]]*SalesData[[#This Row],[Discount %]]</f>
        <v>100.58320000000001</v>
      </c>
      <c r="O111" s="2">
        <f>SalesData[[#This Row],[Total Sales]]-SalesData[[#This Row],[Discount Amount]]</f>
        <v>4928.5767999999998</v>
      </c>
      <c r="P111" s="2">
        <f>SalesData[[#This Row],[price]]*60%</f>
        <v>3017.4959999999996</v>
      </c>
      <c r="Q111" s="2">
        <f>SalesData[[#This Row],[Cost Price (Assumed)60%]]*SalesData[[#This Row],[quantity]]</f>
        <v>3017.4959999999996</v>
      </c>
      <c r="R111" s="2">
        <f>SalesData[[#This Row],[Net Sales]]-SalesData[[#This Row],[Total Cost]]</f>
        <v>1911.0808000000002</v>
      </c>
      <c r="S111" s="8">
        <f>SalesData[[#This Row],[Profit]]/SalesData[[#This Row],[Net Sales]]</f>
        <v>0.38775510204081637</v>
      </c>
    </row>
    <row r="112" spans="1:19" x14ac:dyDescent="0.25">
      <c r="A112">
        <v>100110</v>
      </c>
      <c r="B112" s="1">
        <v>45089</v>
      </c>
      <c r="C112" s="2">
        <f>MONTH(SalesData[[#This Row],[order_date]])</f>
        <v>6</v>
      </c>
      <c r="D112" s="2">
        <f>YEAR(SalesData[[#This Row],[order_date]])</f>
        <v>2023</v>
      </c>
      <c r="E112" t="s">
        <v>171</v>
      </c>
      <c r="F112" t="s">
        <v>14</v>
      </c>
      <c r="G112" t="s">
        <v>15</v>
      </c>
      <c r="H112">
        <v>1</v>
      </c>
      <c r="I112">
        <v>741.86</v>
      </c>
      <c r="J112" t="s">
        <v>61</v>
      </c>
      <c r="K112" t="s">
        <v>36</v>
      </c>
      <c r="L112">
        <f>SalesData[[#This Row],[quantity]]*SalesData[[#This Row],[price]]</f>
        <v>741.86</v>
      </c>
      <c r="M112" s="8">
        <f>IF(SalesData[[#This Row],[quantity]]&lt;=1,2%,IF(SalesData[[#This Row],[quantity]]&lt;=2,4%,IF(SalesData[[#This Row],[quantity]]&lt;=3,6%,IF(SalesData[[#This Row],[quantity]]&gt;=4,8%,0%))))</f>
        <v>0.02</v>
      </c>
      <c r="N112" s="6">
        <f>SalesData[[#This Row],[Total Sales]]*SalesData[[#This Row],[Discount %]]</f>
        <v>14.837200000000001</v>
      </c>
      <c r="O112" s="2">
        <f>SalesData[[#This Row],[Total Sales]]-SalesData[[#This Row],[Discount Amount]]</f>
        <v>727.02279999999996</v>
      </c>
      <c r="P112" s="2">
        <f>SalesData[[#This Row],[price]]*60%</f>
        <v>445.11599999999999</v>
      </c>
      <c r="Q112" s="2">
        <f>SalesData[[#This Row],[Cost Price (Assumed)60%]]*SalesData[[#This Row],[quantity]]</f>
        <v>445.11599999999999</v>
      </c>
      <c r="R112" s="2">
        <f>SalesData[[#This Row],[Net Sales]]-SalesData[[#This Row],[Total Cost]]</f>
        <v>281.90679999999998</v>
      </c>
      <c r="S112" s="8">
        <f>SalesData[[#This Row],[Profit]]/SalesData[[#This Row],[Net Sales]]</f>
        <v>0.38775510204081631</v>
      </c>
    </row>
    <row r="113" spans="1:19" x14ac:dyDescent="0.25">
      <c r="A113">
        <v>100111</v>
      </c>
      <c r="B113" s="1">
        <v>45047</v>
      </c>
      <c r="C113" s="2">
        <f>MONTH(SalesData[[#This Row],[order_date]])</f>
        <v>5</v>
      </c>
      <c r="D113" s="2">
        <f>YEAR(SalesData[[#This Row],[order_date]])</f>
        <v>2023</v>
      </c>
      <c r="E113" t="s">
        <v>172</v>
      </c>
      <c r="F113" t="s">
        <v>19</v>
      </c>
      <c r="G113" t="s">
        <v>115</v>
      </c>
      <c r="H113">
        <v>1</v>
      </c>
      <c r="I113">
        <v>10861.9</v>
      </c>
      <c r="J113" t="s">
        <v>28</v>
      </c>
      <c r="K113" t="s">
        <v>29</v>
      </c>
      <c r="L113">
        <f>SalesData[[#This Row],[quantity]]*SalesData[[#This Row],[price]]</f>
        <v>10861.9</v>
      </c>
      <c r="M113" s="8">
        <f>IF(SalesData[[#This Row],[quantity]]&lt;=1,2%,IF(SalesData[[#This Row],[quantity]]&lt;=2,4%,IF(SalesData[[#This Row],[quantity]]&lt;=3,6%,IF(SalesData[[#This Row],[quantity]]&gt;=4,8%,0%))))</f>
        <v>0.02</v>
      </c>
      <c r="N113" s="6">
        <f>SalesData[[#This Row],[Total Sales]]*SalesData[[#This Row],[Discount %]]</f>
        <v>217.238</v>
      </c>
      <c r="O113" s="2">
        <f>SalesData[[#This Row],[Total Sales]]-SalesData[[#This Row],[Discount Amount]]</f>
        <v>10644.662</v>
      </c>
      <c r="P113" s="2">
        <f>SalesData[[#This Row],[price]]*60%</f>
        <v>6517.1399999999994</v>
      </c>
      <c r="Q113" s="2">
        <f>SalesData[[#This Row],[Cost Price (Assumed)60%]]*SalesData[[#This Row],[quantity]]</f>
        <v>6517.1399999999994</v>
      </c>
      <c r="R113" s="2">
        <f>SalesData[[#This Row],[Net Sales]]-SalesData[[#This Row],[Total Cost]]</f>
        <v>4127.5220000000008</v>
      </c>
      <c r="S113" s="8">
        <f>SalesData[[#This Row],[Profit]]/SalesData[[#This Row],[Net Sales]]</f>
        <v>0.38775510204081642</v>
      </c>
    </row>
    <row r="114" spans="1:19" x14ac:dyDescent="0.25">
      <c r="A114">
        <v>100112</v>
      </c>
      <c r="B114" s="1">
        <v>45421</v>
      </c>
      <c r="C114" s="2">
        <f>MONTH(SalesData[[#This Row],[order_date]])</f>
        <v>5</v>
      </c>
      <c r="D114" s="2">
        <f>YEAR(SalesData[[#This Row],[order_date]])</f>
        <v>2024</v>
      </c>
      <c r="E114" t="s">
        <v>173</v>
      </c>
      <c r="F114" t="s">
        <v>41</v>
      </c>
      <c r="G114" t="s">
        <v>102</v>
      </c>
      <c r="H114">
        <v>1</v>
      </c>
      <c r="I114">
        <v>2200.14</v>
      </c>
      <c r="J114" t="s">
        <v>16</v>
      </c>
      <c r="K114" t="s">
        <v>17</v>
      </c>
      <c r="L114">
        <f>SalesData[[#This Row],[quantity]]*SalesData[[#This Row],[price]]</f>
        <v>2200.14</v>
      </c>
      <c r="M114" s="8">
        <f>IF(SalesData[[#This Row],[quantity]]&lt;=1,2%,IF(SalesData[[#This Row],[quantity]]&lt;=2,4%,IF(SalesData[[#This Row],[quantity]]&lt;=3,6%,IF(SalesData[[#This Row],[quantity]]&gt;=4,8%,0%))))</f>
        <v>0.02</v>
      </c>
      <c r="N114" s="6">
        <f>SalesData[[#This Row],[Total Sales]]*SalesData[[#This Row],[Discount %]]</f>
        <v>44.002800000000001</v>
      </c>
      <c r="O114" s="2">
        <f>SalesData[[#This Row],[Total Sales]]-SalesData[[#This Row],[Discount Amount]]</f>
        <v>2156.1371999999997</v>
      </c>
      <c r="P114" s="2">
        <f>SalesData[[#This Row],[price]]*60%</f>
        <v>1320.0839999999998</v>
      </c>
      <c r="Q114" s="2">
        <f>SalesData[[#This Row],[Cost Price (Assumed)60%]]*SalesData[[#This Row],[quantity]]</f>
        <v>1320.0839999999998</v>
      </c>
      <c r="R114" s="2">
        <f>SalesData[[#This Row],[Net Sales]]-SalesData[[#This Row],[Total Cost]]</f>
        <v>836.05319999999983</v>
      </c>
      <c r="S114" s="8">
        <f>SalesData[[#This Row],[Profit]]/SalesData[[#This Row],[Net Sales]]</f>
        <v>0.38775510204081631</v>
      </c>
    </row>
    <row r="115" spans="1:19" x14ac:dyDescent="0.25">
      <c r="A115">
        <v>100113</v>
      </c>
      <c r="B115" s="1">
        <v>45066</v>
      </c>
      <c r="C115" s="2">
        <f>MONTH(SalesData[[#This Row],[order_date]])</f>
        <v>5</v>
      </c>
      <c r="D115" s="2">
        <f>YEAR(SalesData[[#This Row],[order_date]])</f>
        <v>2023</v>
      </c>
      <c r="E115" t="s">
        <v>174</v>
      </c>
      <c r="F115" t="s">
        <v>41</v>
      </c>
      <c r="G115" t="s">
        <v>92</v>
      </c>
      <c r="H115">
        <v>2</v>
      </c>
      <c r="I115">
        <v>12241.15</v>
      </c>
      <c r="J115" t="s">
        <v>94</v>
      </c>
      <c r="K115" t="s">
        <v>95</v>
      </c>
      <c r="L115">
        <f>SalesData[[#This Row],[quantity]]*SalesData[[#This Row],[price]]</f>
        <v>24482.3</v>
      </c>
      <c r="M115" s="8">
        <f>IF(SalesData[[#This Row],[quantity]]&lt;=1,2%,IF(SalesData[[#This Row],[quantity]]&lt;=2,4%,IF(SalesData[[#This Row],[quantity]]&lt;=3,6%,IF(SalesData[[#This Row],[quantity]]&gt;=4,8%,0%))))</f>
        <v>0.04</v>
      </c>
      <c r="N115" s="6">
        <f>SalesData[[#This Row],[Total Sales]]*SalesData[[#This Row],[Discount %]]</f>
        <v>979.29200000000003</v>
      </c>
      <c r="O115" s="2">
        <f>SalesData[[#This Row],[Total Sales]]-SalesData[[#This Row],[Discount Amount]]</f>
        <v>23503.007999999998</v>
      </c>
      <c r="P115" s="2">
        <f>SalesData[[#This Row],[price]]*60%</f>
        <v>7344.69</v>
      </c>
      <c r="Q115" s="2">
        <f>SalesData[[#This Row],[Cost Price (Assumed)60%]]*SalesData[[#This Row],[quantity]]</f>
        <v>14689.38</v>
      </c>
      <c r="R115" s="2">
        <f>SalesData[[#This Row],[Net Sales]]-SalesData[[#This Row],[Total Cost]]</f>
        <v>8813.6279999999988</v>
      </c>
      <c r="S115" s="8">
        <f>SalesData[[#This Row],[Profit]]/SalesData[[#This Row],[Net Sales]]</f>
        <v>0.375</v>
      </c>
    </row>
    <row r="116" spans="1:19" x14ac:dyDescent="0.25">
      <c r="A116">
        <v>100114</v>
      </c>
      <c r="B116" s="1">
        <v>44929</v>
      </c>
      <c r="C116" s="2">
        <f>MONTH(SalesData[[#This Row],[order_date]])</f>
        <v>1</v>
      </c>
      <c r="D116" s="2">
        <f>YEAR(SalesData[[#This Row],[order_date]])</f>
        <v>2023</v>
      </c>
      <c r="E116" t="s">
        <v>175</v>
      </c>
      <c r="F116" t="s">
        <v>10</v>
      </c>
      <c r="G116" t="s">
        <v>11</v>
      </c>
      <c r="H116">
        <v>3</v>
      </c>
      <c r="I116">
        <v>43202.81</v>
      </c>
      <c r="J116" t="s">
        <v>61</v>
      </c>
      <c r="K116" t="s">
        <v>36</v>
      </c>
      <c r="L116">
        <f>SalesData[[#This Row],[quantity]]*SalesData[[#This Row],[price]]</f>
        <v>129608.43</v>
      </c>
      <c r="M116" s="8">
        <f>IF(SalesData[[#This Row],[quantity]]&lt;=1,2%,IF(SalesData[[#This Row],[quantity]]&lt;=2,4%,IF(SalesData[[#This Row],[quantity]]&lt;=3,6%,IF(SalesData[[#This Row],[quantity]]&gt;=4,8%,0%))))</f>
        <v>0.06</v>
      </c>
      <c r="N116" s="6">
        <f>SalesData[[#This Row],[Total Sales]]*SalesData[[#This Row],[Discount %]]</f>
        <v>7776.505799999999</v>
      </c>
      <c r="O116" s="2">
        <f>SalesData[[#This Row],[Total Sales]]-SalesData[[#This Row],[Discount Amount]]</f>
        <v>121831.92419999999</v>
      </c>
      <c r="P116" s="2">
        <f>SalesData[[#This Row],[price]]*60%</f>
        <v>25921.685999999998</v>
      </c>
      <c r="Q116" s="2">
        <f>SalesData[[#This Row],[Cost Price (Assumed)60%]]*SalesData[[#This Row],[quantity]]</f>
        <v>77765.05799999999</v>
      </c>
      <c r="R116" s="2">
        <f>SalesData[[#This Row],[Net Sales]]-SalesData[[#This Row],[Total Cost]]</f>
        <v>44066.866200000004</v>
      </c>
      <c r="S116" s="8">
        <f>SalesData[[#This Row],[Profit]]/SalesData[[#This Row],[Net Sales]]</f>
        <v>0.36170212765957455</v>
      </c>
    </row>
    <row r="117" spans="1:19" x14ac:dyDescent="0.25">
      <c r="A117">
        <v>100115</v>
      </c>
      <c r="B117" s="1">
        <v>45478</v>
      </c>
      <c r="C117" s="2">
        <f>MONTH(SalesData[[#This Row],[order_date]])</f>
        <v>7</v>
      </c>
      <c r="D117" s="2">
        <f>YEAR(SalesData[[#This Row],[order_date]])</f>
        <v>2024</v>
      </c>
      <c r="E117" t="s">
        <v>176</v>
      </c>
      <c r="F117" t="s">
        <v>14</v>
      </c>
      <c r="G117" t="s">
        <v>31</v>
      </c>
      <c r="H117">
        <v>1</v>
      </c>
      <c r="I117">
        <v>2769.85</v>
      </c>
      <c r="J117" t="s">
        <v>47</v>
      </c>
      <c r="K117" t="s">
        <v>48</v>
      </c>
      <c r="L117">
        <f>SalesData[[#This Row],[quantity]]*SalesData[[#This Row],[price]]</f>
        <v>2769.85</v>
      </c>
      <c r="M117" s="8">
        <f>IF(SalesData[[#This Row],[quantity]]&lt;=1,2%,IF(SalesData[[#This Row],[quantity]]&lt;=2,4%,IF(SalesData[[#This Row],[quantity]]&lt;=3,6%,IF(SalesData[[#This Row],[quantity]]&gt;=4,8%,0%))))</f>
        <v>0.02</v>
      </c>
      <c r="N117" s="6">
        <f>SalesData[[#This Row],[Total Sales]]*SalesData[[#This Row],[Discount %]]</f>
        <v>55.396999999999998</v>
      </c>
      <c r="O117" s="2">
        <f>SalesData[[#This Row],[Total Sales]]-SalesData[[#This Row],[Discount Amount]]</f>
        <v>2714.453</v>
      </c>
      <c r="P117" s="2">
        <f>SalesData[[#This Row],[price]]*60%</f>
        <v>1661.9099999999999</v>
      </c>
      <c r="Q117" s="2">
        <f>SalesData[[#This Row],[Cost Price (Assumed)60%]]*SalesData[[#This Row],[quantity]]</f>
        <v>1661.9099999999999</v>
      </c>
      <c r="R117" s="2">
        <f>SalesData[[#This Row],[Net Sales]]-SalesData[[#This Row],[Total Cost]]</f>
        <v>1052.5430000000001</v>
      </c>
      <c r="S117" s="8">
        <f>SalesData[[#This Row],[Profit]]/SalesData[[#This Row],[Net Sales]]</f>
        <v>0.38775510204081637</v>
      </c>
    </row>
    <row r="118" spans="1:19" x14ac:dyDescent="0.25">
      <c r="A118">
        <v>100116</v>
      </c>
      <c r="B118" s="1">
        <v>45120</v>
      </c>
      <c r="C118" s="2">
        <f>MONTH(SalesData[[#This Row],[order_date]])</f>
        <v>7</v>
      </c>
      <c r="D118" s="2">
        <f>YEAR(SalesData[[#This Row],[order_date]])</f>
        <v>2023</v>
      </c>
      <c r="E118" t="s">
        <v>177</v>
      </c>
      <c r="F118" t="s">
        <v>41</v>
      </c>
      <c r="G118" t="s">
        <v>102</v>
      </c>
      <c r="H118">
        <v>1</v>
      </c>
      <c r="I118">
        <v>4040.9</v>
      </c>
      <c r="J118" t="s">
        <v>107</v>
      </c>
      <c r="K118" t="s">
        <v>108</v>
      </c>
      <c r="L118">
        <f>SalesData[[#This Row],[quantity]]*SalesData[[#This Row],[price]]</f>
        <v>4040.9</v>
      </c>
      <c r="M118" s="8">
        <f>IF(SalesData[[#This Row],[quantity]]&lt;=1,2%,IF(SalesData[[#This Row],[quantity]]&lt;=2,4%,IF(SalesData[[#This Row],[quantity]]&lt;=3,6%,IF(SalesData[[#This Row],[quantity]]&gt;=4,8%,0%))))</f>
        <v>0.02</v>
      </c>
      <c r="N118" s="6">
        <f>SalesData[[#This Row],[Total Sales]]*SalesData[[#This Row],[Discount %]]</f>
        <v>80.817999999999998</v>
      </c>
      <c r="O118" s="2">
        <f>SalesData[[#This Row],[Total Sales]]-SalesData[[#This Row],[Discount Amount]]</f>
        <v>3960.0819999999999</v>
      </c>
      <c r="P118" s="2">
        <f>SalesData[[#This Row],[price]]*60%</f>
        <v>2424.54</v>
      </c>
      <c r="Q118" s="2">
        <f>SalesData[[#This Row],[Cost Price (Assumed)60%]]*SalesData[[#This Row],[quantity]]</f>
        <v>2424.54</v>
      </c>
      <c r="R118" s="2">
        <f>SalesData[[#This Row],[Net Sales]]-SalesData[[#This Row],[Total Cost]]</f>
        <v>1535.5419999999999</v>
      </c>
      <c r="S118" s="8">
        <f>SalesData[[#This Row],[Profit]]/SalesData[[#This Row],[Net Sales]]</f>
        <v>0.38775510204081631</v>
      </c>
    </row>
    <row r="119" spans="1:19" x14ac:dyDescent="0.25">
      <c r="A119">
        <v>100117</v>
      </c>
      <c r="B119" s="1">
        <v>45411</v>
      </c>
      <c r="C119" s="2">
        <f>MONTH(SalesData[[#This Row],[order_date]])</f>
        <v>4</v>
      </c>
      <c r="D119" s="2">
        <f>YEAR(SalesData[[#This Row],[order_date]])</f>
        <v>2024</v>
      </c>
      <c r="E119" t="s">
        <v>178</v>
      </c>
      <c r="F119" t="s">
        <v>19</v>
      </c>
      <c r="G119" t="s">
        <v>20</v>
      </c>
      <c r="H119">
        <v>1</v>
      </c>
      <c r="I119">
        <v>11022.79</v>
      </c>
      <c r="J119" t="s">
        <v>61</v>
      </c>
      <c r="K119" t="s">
        <v>36</v>
      </c>
      <c r="L119">
        <f>SalesData[[#This Row],[quantity]]*SalesData[[#This Row],[price]]</f>
        <v>11022.79</v>
      </c>
      <c r="M119" s="8">
        <f>IF(SalesData[[#This Row],[quantity]]&lt;=1,2%,IF(SalesData[[#This Row],[quantity]]&lt;=2,4%,IF(SalesData[[#This Row],[quantity]]&lt;=3,6%,IF(SalesData[[#This Row],[quantity]]&gt;=4,8%,0%))))</f>
        <v>0.02</v>
      </c>
      <c r="N119" s="6">
        <f>SalesData[[#This Row],[Total Sales]]*SalesData[[#This Row],[Discount %]]</f>
        <v>220.45580000000001</v>
      </c>
      <c r="O119" s="2">
        <f>SalesData[[#This Row],[Total Sales]]-SalesData[[#This Row],[Discount Amount]]</f>
        <v>10802.334200000001</v>
      </c>
      <c r="P119" s="2">
        <f>SalesData[[#This Row],[price]]*60%</f>
        <v>6613.674</v>
      </c>
      <c r="Q119" s="2">
        <f>SalesData[[#This Row],[Cost Price (Assumed)60%]]*SalesData[[#This Row],[quantity]]</f>
        <v>6613.674</v>
      </c>
      <c r="R119" s="2">
        <f>SalesData[[#This Row],[Net Sales]]-SalesData[[#This Row],[Total Cost]]</f>
        <v>4188.6602000000012</v>
      </c>
      <c r="S119" s="8">
        <f>SalesData[[#This Row],[Profit]]/SalesData[[#This Row],[Net Sales]]</f>
        <v>0.38775510204081637</v>
      </c>
    </row>
    <row r="120" spans="1:19" x14ac:dyDescent="0.25">
      <c r="A120">
        <v>100118</v>
      </c>
      <c r="B120" s="1">
        <v>44964</v>
      </c>
      <c r="C120" s="2">
        <f>MONTH(SalesData[[#This Row],[order_date]])</f>
        <v>2</v>
      </c>
      <c r="D120" s="2">
        <f>YEAR(SalesData[[#This Row],[order_date]])</f>
        <v>2023</v>
      </c>
      <c r="E120" t="s">
        <v>179</v>
      </c>
      <c r="F120" t="s">
        <v>10</v>
      </c>
      <c r="G120" t="s">
        <v>80</v>
      </c>
      <c r="H120">
        <v>1</v>
      </c>
      <c r="I120">
        <v>9241.89</v>
      </c>
      <c r="J120" t="s">
        <v>54</v>
      </c>
      <c r="K120" t="s">
        <v>55</v>
      </c>
      <c r="L120">
        <f>SalesData[[#This Row],[quantity]]*SalesData[[#This Row],[price]]</f>
        <v>9241.89</v>
      </c>
      <c r="M120" s="8">
        <f>IF(SalesData[[#This Row],[quantity]]&lt;=1,2%,IF(SalesData[[#This Row],[quantity]]&lt;=2,4%,IF(SalesData[[#This Row],[quantity]]&lt;=3,6%,IF(SalesData[[#This Row],[quantity]]&gt;=4,8%,0%))))</f>
        <v>0.02</v>
      </c>
      <c r="N120" s="6">
        <f>SalesData[[#This Row],[Total Sales]]*SalesData[[#This Row],[Discount %]]</f>
        <v>184.83779999999999</v>
      </c>
      <c r="O120" s="2">
        <f>SalesData[[#This Row],[Total Sales]]-SalesData[[#This Row],[Discount Amount]]</f>
        <v>9057.0522000000001</v>
      </c>
      <c r="P120" s="2">
        <f>SalesData[[#This Row],[price]]*60%</f>
        <v>5545.1339999999991</v>
      </c>
      <c r="Q120" s="2">
        <f>SalesData[[#This Row],[Cost Price (Assumed)60%]]*SalesData[[#This Row],[quantity]]</f>
        <v>5545.1339999999991</v>
      </c>
      <c r="R120" s="2">
        <f>SalesData[[#This Row],[Net Sales]]-SalesData[[#This Row],[Total Cost]]</f>
        <v>3511.918200000001</v>
      </c>
      <c r="S120" s="8">
        <f>SalesData[[#This Row],[Profit]]/SalesData[[#This Row],[Net Sales]]</f>
        <v>0.38775510204081642</v>
      </c>
    </row>
    <row r="121" spans="1:19" x14ac:dyDescent="0.25">
      <c r="A121">
        <v>100119</v>
      </c>
      <c r="B121" s="1">
        <v>45394</v>
      </c>
      <c r="C121" s="2">
        <f>MONTH(SalesData[[#This Row],[order_date]])</f>
        <v>4</v>
      </c>
      <c r="D121" s="2">
        <f>YEAR(SalesData[[#This Row],[order_date]])</f>
        <v>2024</v>
      </c>
      <c r="E121" t="s">
        <v>180</v>
      </c>
      <c r="F121" t="s">
        <v>10</v>
      </c>
      <c r="G121" t="s">
        <v>27</v>
      </c>
      <c r="H121">
        <v>1</v>
      </c>
      <c r="I121">
        <v>41546.15</v>
      </c>
      <c r="J121" t="s">
        <v>21</v>
      </c>
      <c r="K121" t="s">
        <v>17</v>
      </c>
      <c r="L121">
        <f>SalesData[[#This Row],[quantity]]*SalesData[[#This Row],[price]]</f>
        <v>41546.15</v>
      </c>
      <c r="M121" s="8">
        <f>IF(SalesData[[#This Row],[quantity]]&lt;=1,2%,IF(SalesData[[#This Row],[quantity]]&lt;=2,4%,IF(SalesData[[#This Row],[quantity]]&lt;=3,6%,IF(SalesData[[#This Row],[quantity]]&gt;=4,8%,0%))))</f>
        <v>0.02</v>
      </c>
      <c r="N121" s="6">
        <f>SalesData[[#This Row],[Total Sales]]*SalesData[[#This Row],[Discount %]]</f>
        <v>830.923</v>
      </c>
      <c r="O121" s="2">
        <f>SalesData[[#This Row],[Total Sales]]-SalesData[[#This Row],[Discount Amount]]</f>
        <v>40715.226999999999</v>
      </c>
      <c r="P121" s="2">
        <f>SalesData[[#This Row],[price]]*60%</f>
        <v>24927.69</v>
      </c>
      <c r="Q121" s="2">
        <f>SalesData[[#This Row],[Cost Price (Assumed)60%]]*SalesData[[#This Row],[quantity]]</f>
        <v>24927.69</v>
      </c>
      <c r="R121" s="2">
        <f>SalesData[[#This Row],[Net Sales]]-SalesData[[#This Row],[Total Cost]]</f>
        <v>15787.537</v>
      </c>
      <c r="S121" s="8">
        <f>SalesData[[#This Row],[Profit]]/SalesData[[#This Row],[Net Sales]]</f>
        <v>0.38775510204081637</v>
      </c>
    </row>
    <row r="122" spans="1:19" x14ac:dyDescent="0.25">
      <c r="A122">
        <v>100120</v>
      </c>
      <c r="B122" s="1">
        <v>45198</v>
      </c>
      <c r="C122" s="2">
        <f>MONTH(SalesData[[#This Row],[order_date]])</f>
        <v>9</v>
      </c>
      <c r="D122" s="2">
        <f>YEAR(SalesData[[#This Row],[order_date]])</f>
        <v>2023</v>
      </c>
      <c r="E122" t="s">
        <v>181</v>
      </c>
      <c r="F122" t="s">
        <v>14</v>
      </c>
      <c r="G122" t="s">
        <v>170</v>
      </c>
      <c r="H122">
        <v>2</v>
      </c>
      <c r="I122">
        <v>4740.67</v>
      </c>
      <c r="J122" t="s">
        <v>28</v>
      </c>
      <c r="K122" t="s">
        <v>29</v>
      </c>
      <c r="L122">
        <f>SalesData[[#This Row],[quantity]]*SalesData[[#This Row],[price]]</f>
        <v>9481.34</v>
      </c>
      <c r="M122" s="8">
        <f>IF(SalesData[[#This Row],[quantity]]&lt;=1,2%,IF(SalesData[[#This Row],[quantity]]&lt;=2,4%,IF(SalesData[[#This Row],[quantity]]&lt;=3,6%,IF(SalesData[[#This Row],[quantity]]&gt;=4,8%,0%))))</f>
        <v>0.04</v>
      </c>
      <c r="N122" s="6">
        <f>SalesData[[#This Row],[Total Sales]]*SalesData[[#This Row],[Discount %]]</f>
        <v>379.25360000000001</v>
      </c>
      <c r="O122" s="2">
        <f>SalesData[[#This Row],[Total Sales]]-SalesData[[#This Row],[Discount Amount]]</f>
        <v>9102.0864000000001</v>
      </c>
      <c r="P122" s="2">
        <f>SalesData[[#This Row],[price]]*60%</f>
        <v>2844.402</v>
      </c>
      <c r="Q122" s="2">
        <f>SalesData[[#This Row],[Cost Price (Assumed)60%]]*SalesData[[#This Row],[quantity]]</f>
        <v>5688.8040000000001</v>
      </c>
      <c r="R122" s="2">
        <f>SalesData[[#This Row],[Net Sales]]-SalesData[[#This Row],[Total Cost]]</f>
        <v>3413.2824000000001</v>
      </c>
      <c r="S122" s="8">
        <f>SalesData[[#This Row],[Profit]]/SalesData[[#This Row],[Net Sales]]</f>
        <v>0.375</v>
      </c>
    </row>
    <row r="123" spans="1:19" x14ac:dyDescent="0.25">
      <c r="A123">
        <v>100121</v>
      </c>
      <c r="B123" s="1">
        <v>45251</v>
      </c>
      <c r="C123" s="2">
        <f>MONTH(SalesData[[#This Row],[order_date]])</f>
        <v>11</v>
      </c>
      <c r="D123" s="2">
        <f>YEAR(SalesData[[#This Row],[order_date]])</f>
        <v>2023</v>
      </c>
      <c r="E123" t="s">
        <v>182</v>
      </c>
      <c r="F123" t="s">
        <v>19</v>
      </c>
      <c r="G123" t="s">
        <v>20</v>
      </c>
      <c r="H123">
        <v>3</v>
      </c>
      <c r="I123">
        <v>719.68</v>
      </c>
      <c r="J123" t="s">
        <v>63</v>
      </c>
      <c r="K123" t="s">
        <v>64</v>
      </c>
      <c r="L123">
        <f>SalesData[[#This Row],[quantity]]*SalesData[[#This Row],[price]]</f>
        <v>2159.04</v>
      </c>
      <c r="M123" s="8">
        <f>IF(SalesData[[#This Row],[quantity]]&lt;=1,2%,IF(SalesData[[#This Row],[quantity]]&lt;=2,4%,IF(SalesData[[#This Row],[quantity]]&lt;=3,6%,IF(SalesData[[#This Row],[quantity]]&gt;=4,8%,0%))))</f>
        <v>0.06</v>
      </c>
      <c r="N123" s="6">
        <f>SalesData[[#This Row],[Total Sales]]*SalesData[[#This Row],[Discount %]]</f>
        <v>129.54239999999999</v>
      </c>
      <c r="O123" s="2">
        <f>SalesData[[#This Row],[Total Sales]]-SalesData[[#This Row],[Discount Amount]]</f>
        <v>2029.4975999999999</v>
      </c>
      <c r="P123" s="2">
        <f>SalesData[[#This Row],[price]]*60%</f>
        <v>431.80799999999994</v>
      </c>
      <c r="Q123" s="2">
        <f>SalesData[[#This Row],[Cost Price (Assumed)60%]]*SalesData[[#This Row],[quantity]]</f>
        <v>1295.4239999999998</v>
      </c>
      <c r="R123" s="2">
        <f>SalesData[[#This Row],[Net Sales]]-SalesData[[#This Row],[Total Cost]]</f>
        <v>734.07360000000017</v>
      </c>
      <c r="S123" s="8">
        <f>SalesData[[#This Row],[Profit]]/SalesData[[#This Row],[Net Sales]]</f>
        <v>0.36170212765957455</v>
      </c>
    </row>
    <row r="124" spans="1:19" x14ac:dyDescent="0.25">
      <c r="A124">
        <v>100122</v>
      </c>
      <c r="B124" s="1">
        <v>45019</v>
      </c>
      <c r="C124" s="2">
        <f>MONTH(SalesData[[#This Row],[order_date]])</f>
        <v>4</v>
      </c>
      <c r="D124" s="2">
        <f>YEAR(SalesData[[#This Row],[order_date]])</f>
        <v>2023</v>
      </c>
      <c r="E124" t="s">
        <v>183</v>
      </c>
      <c r="F124" t="s">
        <v>14</v>
      </c>
      <c r="G124" t="s">
        <v>15</v>
      </c>
      <c r="H124">
        <v>2</v>
      </c>
      <c r="I124">
        <v>3148.9</v>
      </c>
      <c r="J124" t="s">
        <v>16</v>
      </c>
      <c r="K124" t="s">
        <v>17</v>
      </c>
      <c r="L124">
        <f>SalesData[[#This Row],[quantity]]*SalesData[[#This Row],[price]]</f>
        <v>6297.8</v>
      </c>
      <c r="M124" s="8">
        <f>IF(SalesData[[#This Row],[quantity]]&lt;=1,2%,IF(SalesData[[#This Row],[quantity]]&lt;=2,4%,IF(SalesData[[#This Row],[quantity]]&lt;=3,6%,IF(SalesData[[#This Row],[quantity]]&gt;=4,8%,0%))))</f>
        <v>0.04</v>
      </c>
      <c r="N124" s="6">
        <f>SalesData[[#This Row],[Total Sales]]*SalesData[[#This Row],[Discount %]]</f>
        <v>251.91200000000001</v>
      </c>
      <c r="O124" s="2">
        <f>SalesData[[#This Row],[Total Sales]]-SalesData[[#This Row],[Discount Amount]]</f>
        <v>6045.8879999999999</v>
      </c>
      <c r="P124" s="2">
        <f>SalesData[[#This Row],[price]]*60%</f>
        <v>1889.34</v>
      </c>
      <c r="Q124" s="2">
        <f>SalesData[[#This Row],[Cost Price (Assumed)60%]]*SalesData[[#This Row],[quantity]]</f>
        <v>3778.68</v>
      </c>
      <c r="R124" s="2">
        <f>SalesData[[#This Row],[Net Sales]]-SalesData[[#This Row],[Total Cost]]</f>
        <v>2267.2080000000001</v>
      </c>
      <c r="S124" s="8">
        <f>SalesData[[#This Row],[Profit]]/SalesData[[#This Row],[Net Sales]]</f>
        <v>0.375</v>
      </c>
    </row>
    <row r="125" spans="1:19" x14ac:dyDescent="0.25">
      <c r="A125">
        <v>100123</v>
      </c>
      <c r="B125" s="1">
        <v>45233</v>
      </c>
      <c r="C125" s="2">
        <f>MONTH(SalesData[[#This Row],[order_date]])</f>
        <v>11</v>
      </c>
      <c r="D125" s="2">
        <f>YEAR(SalesData[[#This Row],[order_date]])</f>
        <v>2023</v>
      </c>
      <c r="E125" t="s">
        <v>184</v>
      </c>
      <c r="F125" t="s">
        <v>41</v>
      </c>
      <c r="G125" t="s">
        <v>66</v>
      </c>
      <c r="H125">
        <v>1</v>
      </c>
      <c r="I125">
        <v>1076.23</v>
      </c>
      <c r="J125" t="s">
        <v>57</v>
      </c>
      <c r="K125" t="s">
        <v>58</v>
      </c>
      <c r="L125">
        <f>SalesData[[#This Row],[quantity]]*SalesData[[#This Row],[price]]</f>
        <v>1076.23</v>
      </c>
      <c r="M125" s="8">
        <f>IF(SalesData[[#This Row],[quantity]]&lt;=1,2%,IF(SalesData[[#This Row],[quantity]]&lt;=2,4%,IF(SalesData[[#This Row],[quantity]]&lt;=3,6%,IF(SalesData[[#This Row],[quantity]]&gt;=4,8%,0%))))</f>
        <v>0.02</v>
      </c>
      <c r="N125" s="6">
        <f>SalesData[[#This Row],[Total Sales]]*SalesData[[#This Row],[Discount %]]</f>
        <v>21.5246</v>
      </c>
      <c r="O125" s="2">
        <f>SalesData[[#This Row],[Total Sales]]-SalesData[[#This Row],[Discount Amount]]</f>
        <v>1054.7054000000001</v>
      </c>
      <c r="P125" s="2">
        <f>SalesData[[#This Row],[price]]*60%</f>
        <v>645.73799999999994</v>
      </c>
      <c r="Q125" s="2">
        <f>SalesData[[#This Row],[Cost Price (Assumed)60%]]*SalesData[[#This Row],[quantity]]</f>
        <v>645.73799999999994</v>
      </c>
      <c r="R125" s="2">
        <f>SalesData[[#This Row],[Net Sales]]-SalesData[[#This Row],[Total Cost]]</f>
        <v>408.96740000000011</v>
      </c>
      <c r="S125" s="8">
        <f>SalesData[[#This Row],[Profit]]/SalesData[[#This Row],[Net Sales]]</f>
        <v>0.38775510204081642</v>
      </c>
    </row>
    <row r="126" spans="1:19" x14ac:dyDescent="0.25">
      <c r="A126">
        <v>100124</v>
      </c>
      <c r="B126" s="1">
        <v>45177</v>
      </c>
      <c r="C126" s="2">
        <f>MONTH(SalesData[[#This Row],[order_date]])</f>
        <v>9</v>
      </c>
      <c r="D126" s="2">
        <f>YEAR(SalesData[[#This Row],[order_date]])</f>
        <v>2023</v>
      </c>
      <c r="E126" t="s">
        <v>185</v>
      </c>
      <c r="F126" t="s">
        <v>14</v>
      </c>
      <c r="G126" t="s">
        <v>51</v>
      </c>
      <c r="H126">
        <v>2</v>
      </c>
      <c r="I126">
        <v>959.62</v>
      </c>
      <c r="J126" t="s">
        <v>32</v>
      </c>
      <c r="K126" t="s">
        <v>33</v>
      </c>
      <c r="L126">
        <f>SalesData[[#This Row],[quantity]]*SalesData[[#This Row],[price]]</f>
        <v>1919.24</v>
      </c>
      <c r="M126" s="8">
        <f>IF(SalesData[[#This Row],[quantity]]&lt;=1,2%,IF(SalesData[[#This Row],[quantity]]&lt;=2,4%,IF(SalesData[[#This Row],[quantity]]&lt;=3,6%,IF(SalesData[[#This Row],[quantity]]&gt;=4,8%,0%))))</f>
        <v>0.04</v>
      </c>
      <c r="N126" s="6">
        <f>SalesData[[#This Row],[Total Sales]]*SalesData[[#This Row],[Discount %]]</f>
        <v>76.769599999999997</v>
      </c>
      <c r="O126" s="2">
        <f>SalesData[[#This Row],[Total Sales]]-SalesData[[#This Row],[Discount Amount]]</f>
        <v>1842.4703999999999</v>
      </c>
      <c r="P126" s="2">
        <f>SalesData[[#This Row],[price]]*60%</f>
        <v>575.77199999999993</v>
      </c>
      <c r="Q126" s="2">
        <f>SalesData[[#This Row],[Cost Price (Assumed)60%]]*SalesData[[#This Row],[quantity]]</f>
        <v>1151.5439999999999</v>
      </c>
      <c r="R126" s="2">
        <f>SalesData[[#This Row],[Net Sales]]-SalesData[[#This Row],[Total Cost]]</f>
        <v>690.92640000000006</v>
      </c>
      <c r="S126" s="8">
        <f>SalesData[[#This Row],[Profit]]/SalesData[[#This Row],[Net Sales]]</f>
        <v>0.37500000000000006</v>
      </c>
    </row>
    <row r="127" spans="1:19" x14ac:dyDescent="0.25">
      <c r="A127">
        <v>100125</v>
      </c>
      <c r="B127" s="1">
        <v>45626</v>
      </c>
      <c r="C127" s="2">
        <f>MONTH(SalesData[[#This Row],[order_date]])</f>
        <v>11</v>
      </c>
      <c r="D127" s="2">
        <f>YEAR(SalesData[[#This Row],[order_date]])</f>
        <v>2024</v>
      </c>
      <c r="E127" t="s">
        <v>186</v>
      </c>
      <c r="F127" t="s">
        <v>10</v>
      </c>
      <c r="G127" t="s">
        <v>80</v>
      </c>
      <c r="H127">
        <v>1</v>
      </c>
      <c r="I127">
        <v>30646.59</v>
      </c>
      <c r="J127" t="s">
        <v>35</v>
      </c>
      <c r="K127" t="s">
        <v>36</v>
      </c>
      <c r="L127">
        <f>SalesData[[#This Row],[quantity]]*SalesData[[#This Row],[price]]</f>
        <v>30646.59</v>
      </c>
      <c r="M127" s="8">
        <f>IF(SalesData[[#This Row],[quantity]]&lt;=1,2%,IF(SalesData[[#This Row],[quantity]]&lt;=2,4%,IF(SalesData[[#This Row],[quantity]]&lt;=3,6%,IF(SalesData[[#This Row],[quantity]]&gt;=4,8%,0%))))</f>
        <v>0.02</v>
      </c>
      <c r="N127" s="6">
        <f>SalesData[[#This Row],[Total Sales]]*SalesData[[#This Row],[Discount %]]</f>
        <v>612.93180000000007</v>
      </c>
      <c r="O127" s="2">
        <f>SalesData[[#This Row],[Total Sales]]-SalesData[[#This Row],[Discount Amount]]</f>
        <v>30033.658200000002</v>
      </c>
      <c r="P127" s="2">
        <f>SalesData[[#This Row],[price]]*60%</f>
        <v>18387.953999999998</v>
      </c>
      <c r="Q127" s="2">
        <f>SalesData[[#This Row],[Cost Price (Assumed)60%]]*SalesData[[#This Row],[quantity]]</f>
        <v>18387.953999999998</v>
      </c>
      <c r="R127" s="2">
        <f>SalesData[[#This Row],[Net Sales]]-SalesData[[#This Row],[Total Cost]]</f>
        <v>11645.704200000004</v>
      </c>
      <c r="S127" s="8">
        <f>SalesData[[#This Row],[Profit]]/SalesData[[#This Row],[Net Sales]]</f>
        <v>0.38775510204081642</v>
      </c>
    </row>
    <row r="128" spans="1:19" x14ac:dyDescent="0.25">
      <c r="A128">
        <v>100126</v>
      </c>
      <c r="B128" s="1">
        <v>44936</v>
      </c>
      <c r="C128" s="2">
        <f>MONTH(SalesData[[#This Row],[order_date]])</f>
        <v>1</v>
      </c>
      <c r="D128" s="2">
        <f>YEAR(SalesData[[#This Row],[order_date]])</f>
        <v>2023</v>
      </c>
      <c r="E128" t="s">
        <v>187</v>
      </c>
      <c r="F128" t="s">
        <v>41</v>
      </c>
      <c r="G128" t="s">
        <v>83</v>
      </c>
      <c r="H128">
        <v>4</v>
      </c>
      <c r="I128">
        <v>9207.14</v>
      </c>
      <c r="J128" t="s">
        <v>107</v>
      </c>
      <c r="K128" t="s">
        <v>108</v>
      </c>
      <c r="L128">
        <f>SalesData[[#This Row],[quantity]]*SalesData[[#This Row],[price]]</f>
        <v>36828.559999999998</v>
      </c>
      <c r="M128" s="8">
        <f>IF(SalesData[[#This Row],[quantity]]&lt;=1,2%,IF(SalesData[[#This Row],[quantity]]&lt;=2,4%,IF(SalesData[[#This Row],[quantity]]&lt;=3,6%,IF(SalesData[[#This Row],[quantity]]&gt;=4,8%,0%))))</f>
        <v>0.08</v>
      </c>
      <c r="N128" s="6">
        <f>SalesData[[#This Row],[Total Sales]]*SalesData[[#This Row],[Discount %]]</f>
        <v>2946.2847999999999</v>
      </c>
      <c r="O128" s="2">
        <f>SalesData[[#This Row],[Total Sales]]-SalesData[[#This Row],[Discount Amount]]</f>
        <v>33882.275199999996</v>
      </c>
      <c r="P128" s="2">
        <f>SalesData[[#This Row],[price]]*60%</f>
        <v>5524.2839999999997</v>
      </c>
      <c r="Q128" s="2">
        <f>SalesData[[#This Row],[Cost Price (Assumed)60%]]*SalesData[[#This Row],[quantity]]</f>
        <v>22097.135999999999</v>
      </c>
      <c r="R128" s="2">
        <f>SalesData[[#This Row],[Net Sales]]-SalesData[[#This Row],[Total Cost]]</f>
        <v>11785.139199999998</v>
      </c>
      <c r="S128" s="8">
        <f>SalesData[[#This Row],[Profit]]/SalesData[[#This Row],[Net Sales]]</f>
        <v>0.34782608695652173</v>
      </c>
    </row>
    <row r="129" spans="1:19" x14ac:dyDescent="0.25">
      <c r="A129">
        <v>100127</v>
      </c>
      <c r="B129" s="1">
        <v>45528</v>
      </c>
      <c r="C129" s="2">
        <f>MONTH(SalesData[[#This Row],[order_date]])</f>
        <v>8</v>
      </c>
      <c r="D129" s="2">
        <f>YEAR(SalesData[[#This Row],[order_date]])</f>
        <v>2024</v>
      </c>
      <c r="E129" t="s">
        <v>188</v>
      </c>
      <c r="F129" t="s">
        <v>10</v>
      </c>
      <c r="G129" t="s">
        <v>68</v>
      </c>
      <c r="H129">
        <v>2</v>
      </c>
      <c r="I129">
        <v>30846.53</v>
      </c>
      <c r="J129" t="s">
        <v>47</v>
      </c>
      <c r="K129" t="s">
        <v>48</v>
      </c>
      <c r="L129">
        <f>SalesData[[#This Row],[quantity]]*SalesData[[#This Row],[price]]</f>
        <v>61693.06</v>
      </c>
      <c r="M129" s="8">
        <f>IF(SalesData[[#This Row],[quantity]]&lt;=1,2%,IF(SalesData[[#This Row],[quantity]]&lt;=2,4%,IF(SalesData[[#This Row],[quantity]]&lt;=3,6%,IF(SalesData[[#This Row],[quantity]]&gt;=4,8%,0%))))</f>
        <v>0.04</v>
      </c>
      <c r="N129" s="6">
        <f>SalesData[[#This Row],[Total Sales]]*SalesData[[#This Row],[Discount %]]</f>
        <v>2467.7224000000001</v>
      </c>
      <c r="O129" s="2">
        <f>SalesData[[#This Row],[Total Sales]]-SalesData[[#This Row],[Discount Amount]]</f>
        <v>59225.337599999999</v>
      </c>
      <c r="P129" s="2">
        <f>SalesData[[#This Row],[price]]*60%</f>
        <v>18507.917999999998</v>
      </c>
      <c r="Q129" s="2">
        <f>SalesData[[#This Row],[Cost Price (Assumed)60%]]*SalesData[[#This Row],[quantity]]</f>
        <v>37015.835999999996</v>
      </c>
      <c r="R129" s="2">
        <f>SalesData[[#This Row],[Net Sales]]-SalesData[[#This Row],[Total Cost]]</f>
        <v>22209.501600000003</v>
      </c>
      <c r="S129" s="8">
        <f>SalesData[[#This Row],[Profit]]/SalesData[[#This Row],[Net Sales]]</f>
        <v>0.37500000000000006</v>
      </c>
    </row>
    <row r="130" spans="1:19" x14ac:dyDescent="0.25">
      <c r="A130">
        <v>100128</v>
      </c>
      <c r="B130" s="1">
        <v>45421</v>
      </c>
      <c r="C130" s="2">
        <f>MONTH(SalesData[[#This Row],[order_date]])</f>
        <v>5</v>
      </c>
      <c r="D130" s="2">
        <f>YEAR(SalesData[[#This Row],[order_date]])</f>
        <v>2024</v>
      </c>
      <c r="E130" t="s">
        <v>189</v>
      </c>
      <c r="F130" t="s">
        <v>10</v>
      </c>
      <c r="G130" t="s">
        <v>68</v>
      </c>
      <c r="H130">
        <v>1</v>
      </c>
      <c r="I130">
        <v>46916.2</v>
      </c>
      <c r="J130" t="s">
        <v>85</v>
      </c>
      <c r="K130" t="s">
        <v>29</v>
      </c>
      <c r="L130">
        <f>SalesData[[#This Row],[quantity]]*SalesData[[#This Row],[price]]</f>
        <v>46916.2</v>
      </c>
      <c r="M130" s="8">
        <f>IF(SalesData[[#This Row],[quantity]]&lt;=1,2%,IF(SalesData[[#This Row],[quantity]]&lt;=2,4%,IF(SalesData[[#This Row],[quantity]]&lt;=3,6%,IF(SalesData[[#This Row],[quantity]]&gt;=4,8%,0%))))</f>
        <v>0.02</v>
      </c>
      <c r="N130" s="6">
        <f>SalesData[[#This Row],[Total Sales]]*SalesData[[#This Row],[Discount %]]</f>
        <v>938.32399999999996</v>
      </c>
      <c r="O130" s="2">
        <f>SalesData[[#This Row],[Total Sales]]-SalesData[[#This Row],[Discount Amount]]</f>
        <v>45977.875999999997</v>
      </c>
      <c r="P130" s="2">
        <f>SalesData[[#This Row],[price]]*60%</f>
        <v>28149.719999999998</v>
      </c>
      <c r="Q130" s="2">
        <f>SalesData[[#This Row],[Cost Price (Assumed)60%]]*SalesData[[#This Row],[quantity]]</f>
        <v>28149.719999999998</v>
      </c>
      <c r="R130" s="2">
        <f>SalesData[[#This Row],[Net Sales]]-SalesData[[#This Row],[Total Cost]]</f>
        <v>17828.155999999999</v>
      </c>
      <c r="S130" s="8">
        <f>SalesData[[#This Row],[Profit]]/SalesData[[#This Row],[Net Sales]]</f>
        <v>0.38775510204081631</v>
      </c>
    </row>
    <row r="131" spans="1:19" x14ac:dyDescent="0.25">
      <c r="A131">
        <v>100129</v>
      </c>
      <c r="B131" s="1">
        <v>45601</v>
      </c>
      <c r="C131" s="2">
        <f>MONTH(SalesData[[#This Row],[order_date]])</f>
        <v>11</v>
      </c>
      <c r="D131" s="2">
        <f>YEAR(SalesData[[#This Row],[order_date]])</f>
        <v>2024</v>
      </c>
      <c r="E131" t="s">
        <v>190</v>
      </c>
      <c r="F131" t="s">
        <v>14</v>
      </c>
      <c r="G131" t="s">
        <v>15</v>
      </c>
      <c r="H131">
        <v>1</v>
      </c>
      <c r="I131">
        <v>3747.07</v>
      </c>
      <c r="J131" t="s">
        <v>43</v>
      </c>
      <c r="K131" t="s">
        <v>29</v>
      </c>
      <c r="L131">
        <f>SalesData[[#This Row],[quantity]]*SalesData[[#This Row],[price]]</f>
        <v>3747.07</v>
      </c>
      <c r="M131" s="8">
        <f>IF(SalesData[[#This Row],[quantity]]&lt;=1,2%,IF(SalesData[[#This Row],[quantity]]&lt;=2,4%,IF(SalesData[[#This Row],[quantity]]&lt;=3,6%,IF(SalesData[[#This Row],[quantity]]&gt;=4,8%,0%))))</f>
        <v>0.02</v>
      </c>
      <c r="N131" s="6">
        <f>SalesData[[#This Row],[Total Sales]]*SalesData[[#This Row],[Discount %]]</f>
        <v>74.941400000000002</v>
      </c>
      <c r="O131" s="2">
        <f>SalesData[[#This Row],[Total Sales]]-SalesData[[#This Row],[Discount Amount]]</f>
        <v>3672.1286</v>
      </c>
      <c r="P131" s="2">
        <f>SalesData[[#This Row],[price]]*60%</f>
        <v>2248.2420000000002</v>
      </c>
      <c r="Q131" s="2">
        <f>SalesData[[#This Row],[Cost Price (Assumed)60%]]*SalesData[[#This Row],[quantity]]</f>
        <v>2248.2420000000002</v>
      </c>
      <c r="R131" s="2">
        <f>SalesData[[#This Row],[Net Sales]]-SalesData[[#This Row],[Total Cost]]</f>
        <v>1423.8865999999998</v>
      </c>
      <c r="S131" s="8">
        <f>SalesData[[#This Row],[Profit]]/SalesData[[#This Row],[Net Sales]]</f>
        <v>0.38775510204081626</v>
      </c>
    </row>
    <row r="132" spans="1:19" x14ac:dyDescent="0.25">
      <c r="A132">
        <v>100130</v>
      </c>
      <c r="B132" s="1">
        <v>45547</v>
      </c>
      <c r="C132" s="2">
        <f>MONTH(SalesData[[#This Row],[order_date]])</f>
        <v>9</v>
      </c>
      <c r="D132" s="2">
        <f>YEAR(SalesData[[#This Row],[order_date]])</f>
        <v>2024</v>
      </c>
      <c r="E132" t="s">
        <v>191</v>
      </c>
      <c r="F132" t="s">
        <v>38</v>
      </c>
      <c r="G132" t="s">
        <v>53</v>
      </c>
      <c r="H132">
        <v>2</v>
      </c>
      <c r="I132">
        <v>1086.72</v>
      </c>
      <c r="J132" t="s">
        <v>35</v>
      </c>
      <c r="K132" t="s">
        <v>36</v>
      </c>
      <c r="L132">
        <f>SalesData[[#This Row],[quantity]]*SalesData[[#This Row],[price]]</f>
        <v>2173.44</v>
      </c>
      <c r="M132" s="8">
        <f>IF(SalesData[[#This Row],[quantity]]&lt;=1,2%,IF(SalesData[[#This Row],[quantity]]&lt;=2,4%,IF(SalesData[[#This Row],[quantity]]&lt;=3,6%,IF(SalesData[[#This Row],[quantity]]&gt;=4,8%,0%))))</f>
        <v>0.04</v>
      </c>
      <c r="N132" s="6">
        <f>SalesData[[#This Row],[Total Sales]]*SalesData[[#This Row],[Discount %]]</f>
        <v>86.937600000000003</v>
      </c>
      <c r="O132" s="2">
        <f>SalesData[[#This Row],[Total Sales]]-SalesData[[#This Row],[Discount Amount]]</f>
        <v>2086.5023999999999</v>
      </c>
      <c r="P132" s="2">
        <f>SalesData[[#This Row],[price]]*60%</f>
        <v>652.03200000000004</v>
      </c>
      <c r="Q132" s="2">
        <f>SalesData[[#This Row],[Cost Price (Assumed)60%]]*SalesData[[#This Row],[quantity]]</f>
        <v>1304.0640000000001</v>
      </c>
      <c r="R132" s="2">
        <f>SalesData[[#This Row],[Net Sales]]-SalesData[[#This Row],[Total Cost]]</f>
        <v>782.43839999999977</v>
      </c>
      <c r="S132" s="8">
        <f>SalesData[[#This Row],[Profit]]/SalesData[[#This Row],[Net Sales]]</f>
        <v>0.37499999999999994</v>
      </c>
    </row>
    <row r="133" spans="1:19" x14ac:dyDescent="0.25">
      <c r="A133">
        <v>100131</v>
      </c>
      <c r="B133" s="1">
        <v>45121</v>
      </c>
      <c r="C133" s="2">
        <f>MONTH(SalesData[[#This Row],[order_date]])</f>
        <v>7</v>
      </c>
      <c r="D133" s="2">
        <f>YEAR(SalesData[[#This Row],[order_date]])</f>
        <v>2023</v>
      </c>
      <c r="E133" t="s">
        <v>192</v>
      </c>
      <c r="F133" t="s">
        <v>19</v>
      </c>
      <c r="G133" t="s">
        <v>115</v>
      </c>
      <c r="H133">
        <v>2</v>
      </c>
      <c r="I133">
        <v>14175.18</v>
      </c>
      <c r="J133" t="s">
        <v>21</v>
      </c>
      <c r="K133" t="s">
        <v>17</v>
      </c>
      <c r="L133">
        <f>SalesData[[#This Row],[quantity]]*SalesData[[#This Row],[price]]</f>
        <v>28350.36</v>
      </c>
      <c r="M133" s="8">
        <f>IF(SalesData[[#This Row],[quantity]]&lt;=1,2%,IF(SalesData[[#This Row],[quantity]]&lt;=2,4%,IF(SalesData[[#This Row],[quantity]]&lt;=3,6%,IF(SalesData[[#This Row],[quantity]]&gt;=4,8%,0%))))</f>
        <v>0.04</v>
      </c>
      <c r="N133" s="6">
        <f>SalesData[[#This Row],[Total Sales]]*SalesData[[#This Row],[Discount %]]</f>
        <v>1134.0144</v>
      </c>
      <c r="O133" s="2">
        <f>SalesData[[#This Row],[Total Sales]]-SalesData[[#This Row],[Discount Amount]]</f>
        <v>27216.345600000001</v>
      </c>
      <c r="P133" s="2">
        <f>SalesData[[#This Row],[price]]*60%</f>
        <v>8505.1080000000002</v>
      </c>
      <c r="Q133" s="2">
        <f>SalesData[[#This Row],[Cost Price (Assumed)60%]]*SalesData[[#This Row],[quantity]]</f>
        <v>17010.216</v>
      </c>
      <c r="R133" s="2">
        <f>SalesData[[#This Row],[Net Sales]]-SalesData[[#This Row],[Total Cost]]</f>
        <v>10206.1296</v>
      </c>
      <c r="S133" s="8">
        <f>SalesData[[#This Row],[Profit]]/SalesData[[#This Row],[Net Sales]]</f>
        <v>0.375</v>
      </c>
    </row>
    <row r="134" spans="1:19" x14ac:dyDescent="0.25">
      <c r="A134">
        <v>100132</v>
      </c>
      <c r="B134" s="1">
        <v>45378</v>
      </c>
      <c r="C134" s="2">
        <f>MONTH(SalesData[[#This Row],[order_date]])</f>
        <v>3</v>
      </c>
      <c r="D134" s="2">
        <f>YEAR(SalesData[[#This Row],[order_date]])</f>
        <v>2024</v>
      </c>
      <c r="E134" t="s">
        <v>193</v>
      </c>
      <c r="F134" t="s">
        <v>10</v>
      </c>
      <c r="G134" t="s">
        <v>11</v>
      </c>
      <c r="H134">
        <v>2</v>
      </c>
      <c r="I134">
        <v>7202.43</v>
      </c>
      <c r="J134" t="s">
        <v>57</v>
      </c>
      <c r="K134" t="s">
        <v>58</v>
      </c>
      <c r="L134">
        <f>SalesData[[#This Row],[quantity]]*SalesData[[#This Row],[price]]</f>
        <v>14404.86</v>
      </c>
      <c r="M134" s="8">
        <f>IF(SalesData[[#This Row],[quantity]]&lt;=1,2%,IF(SalesData[[#This Row],[quantity]]&lt;=2,4%,IF(SalesData[[#This Row],[quantity]]&lt;=3,6%,IF(SalesData[[#This Row],[quantity]]&gt;=4,8%,0%))))</f>
        <v>0.04</v>
      </c>
      <c r="N134" s="6">
        <f>SalesData[[#This Row],[Total Sales]]*SalesData[[#This Row],[Discount %]]</f>
        <v>576.19440000000009</v>
      </c>
      <c r="O134" s="2">
        <f>SalesData[[#This Row],[Total Sales]]-SalesData[[#This Row],[Discount Amount]]</f>
        <v>13828.6656</v>
      </c>
      <c r="P134" s="2">
        <f>SalesData[[#This Row],[price]]*60%</f>
        <v>4321.4579999999996</v>
      </c>
      <c r="Q134" s="2">
        <f>SalesData[[#This Row],[Cost Price (Assumed)60%]]*SalesData[[#This Row],[quantity]]</f>
        <v>8642.9159999999993</v>
      </c>
      <c r="R134" s="2">
        <f>SalesData[[#This Row],[Net Sales]]-SalesData[[#This Row],[Total Cost]]</f>
        <v>5185.749600000001</v>
      </c>
      <c r="S134" s="8">
        <f>SalesData[[#This Row],[Profit]]/SalesData[[#This Row],[Net Sales]]</f>
        <v>0.37500000000000006</v>
      </c>
    </row>
    <row r="135" spans="1:19" x14ac:dyDescent="0.25">
      <c r="A135">
        <v>100133</v>
      </c>
      <c r="B135" s="1">
        <v>45132</v>
      </c>
      <c r="C135" s="2">
        <f>MONTH(SalesData[[#This Row],[order_date]])</f>
        <v>7</v>
      </c>
      <c r="D135" s="2">
        <f>YEAR(SalesData[[#This Row],[order_date]])</f>
        <v>2023</v>
      </c>
      <c r="E135" t="s">
        <v>194</v>
      </c>
      <c r="F135" t="s">
        <v>10</v>
      </c>
      <c r="G135" t="s">
        <v>80</v>
      </c>
      <c r="H135">
        <v>3</v>
      </c>
      <c r="I135">
        <v>26575.54</v>
      </c>
      <c r="J135" t="s">
        <v>47</v>
      </c>
      <c r="K135" t="s">
        <v>48</v>
      </c>
      <c r="L135">
        <f>SalesData[[#This Row],[quantity]]*SalesData[[#This Row],[price]]</f>
        <v>79726.62</v>
      </c>
      <c r="M135" s="8">
        <f>IF(SalesData[[#This Row],[quantity]]&lt;=1,2%,IF(SalesData[[#This Row],[quantity]]&lt;=2,4%,IF(SalesData[[#This Row],[quantity]]&lt;=3,6%,IF(SalesData[[#This Row],[quantity]]&gt;=4,8%,0%))))</f>
        <v>0.06</v>
      </c>
      <c r="N135" s="6">
        <f>SalesData[[#This Row],[Total Sales]]*SalesData[[#This Row],[Discount %]]</f>
        <v>4783.5971999999992</v>
      </c>
      <c r="O135" s="2">
        <f>SalesData[[#This Row],[Total Sales]]-SalesData[[#This Row],[Discount Amount]]</f>
        <v>74943.022799999992</v>
      </c>
      <c r="P135" s="2">
        <f>SalesData[[#This Row],[price]]*60%</f>
        <v>15945.324000000001</v>
      </c>
      <c r="Q135" s="2">
        <f>SalesData[[#This Row],[Cost Price (Assumed)60%]]*SalesData[[#This Row],[quantity]]</f>
        <v>47835.972000000002</v>
      </c>
      <c r="R135" s="2">
        <f>SalesData[[#This Row],[Net Sales]]-SalesData[[#This Row],[Total Cost]]</f>
        <v>27107.05079999999</v>
      </c>
      <c r="S135" s="8">
        <f>SalesData[[#This Row],[Profit]]/SalesData[[#This Row],[Net Sales]]</f>
        <v>0.36170212765957438</v>
      </c>
    </row>
    <row r="136" spans="1:19" x14ac:dyDescent="0.25">
      <c r="A136">
        <v>100134</v>
      </c>
      <c r="B136" s="1">
        <v>45095</v>
      </c>
      <c r="C136" s="2">
        <f>MONTH(SalesData[[#This Row],[order_date]])</f>
        <v>6</v>
      </c>
      <c r="D136" s="2">
        <f>YEAR(SalesData[[#This Row],[order_date]])</f>
        <v>2023</v>
      </c>
      <c r="E136" t="s">
        <v>195</v>
      </c>
      <c r="F136" t="s">
        <v>10</v>
      </c>
      <c r="G136" t="s">
        <v>68</v>
      </c>
      <c r="H136">
        <v>5</v>
      </c>
      <c r="I136">
        <v>24130.38</v>
      </c>
      <c r="J136" t="s">
        <v>61</v>
      </c>
      <c r="K136" t="s">
        <v>36</v>
      </c>
      <c r="L136">
        <f>SalesData[[#This Row],[quantity]]*SalesData[[#This Row],[price]]</f>
        <v>120651.90000000001</v>
      </c>
      <c r="M136" s="8">
        <f>IF(SalesData[[#This Row],[quantity]]&lt;=1,2%,IF(SalesData[[#This Row],[quantity]]&lt;=2,4%,IF(SalesData[[#This Row],[quantity]]&lt;=3,6%,IF(SalesData[[#This Row],[quantity]]&gt;=4,8%,0%))))</f>
        <v>0.08</v>
      </c>
      <c r="N136" s="6">
        <f>SalesData[[#This Row],[Total Sales]]*SalesData[[#This Row],[Discount %]]</f>
        <v>9652.152</v>
      </c>
      <c r="O136" s="2">
        <f>SalesData[[#This Row],[Total Sales]]-SalesData[[#This Row],[Discount Amount]]</f>
        <v>110999.74800000001</v>
      </c>
      <c r="P136" s="2">
        <f>SalesData[[#This Row],[price]]*60%</f>
        <v>14478.228000000001</v>
      </c>
      <c r="Q136" s="2">
        <f>SalesData[[#This Row],[Cost Price (Assumed)60%]]*SalesData[[#This Row],[quantity]]</f>
        <v>72391.14</v>
      </c>
      <c r="R136" s="2">
        <f>SalesData[[#This Row],[Net Sales]]-SalesData[[#This Row],[Total Cost]]</f>
        <v>38608.608000000007</v>
      </c>
      <c r="S136" s="8">
        <f>SalesData[[#This Row],[Profit]]/SalesData[[#This Row],[Net Sales]]</f>
        <v>0.34782608695652178</v>
      </c>
    </row>
    <row r="137" spans="1:19" x14ac:dyDescent="0.25">
      <c r="A137">
        <v>100135</v>
      </c>
      <c r="B137" s="1">
        <v>45004</v>
      </c>
      <c r="C137" s="2">
        <f>MONTH(SalesData[[#This Row],[order_date]])</f>
        <v>3</v>
      </c>
      <c r="D137" s="2">
        <f>YEAR(SalesData[[#This Row],[order_date]])</f>
        <v>2023</v>
      </c>
      <c r="E137" t="s">
        <v>196</v>
      </c>
      <c r="F137" t="s">
        <v>10</v>
      </c>
      <c r="G137" t="s">
        <v>27</v>
      </c>
      <c r="H137">
        <v>3</v>
      </c>
      <c r="I137">
        <v>58467.63</v>
      </c>
      <c r="J137" t="s">
        <v>12</v>
      </c>
      <c r="K137" t="s">
        <v>12</v>
      </c>
      <c r="L137">
        <f>SalesData[[#This Row],[quantity]]*SalesData[[#This Row],[price]]</f>
        <v>175402.88999999998</v>
      </c>
      <c r="M137" s="8">
        <f>IF(SalesData[[#This Row],[quantity]]&lt;=1,2%,IF(SalesData[[#This Row],[quantity]]&lt;=2,4%,IF(SalesData[[#This Row],[quantity]]&lt;=3,6%,IF(SalesData[[#This Row],[quantity]]&gt;=4,8%,0%))))</f>
        <v>0.06</v>
      </c>
      <c r="N137" s="6">
        <f>SalesData[[#This Row],[Total Sales]]*SalesData[[#This Row],[Discount %]]</f>
        <v>10524.173399999998</v>
      </c>
      <c r="O137" s="2">
        <f>SalesData[[#This Row],[Total Sales]]-SalesData[[#This Row],[Discount Amount]]</f>
        <v>164878.71659999999</v>
      </c>
      <c r="P137" s="2">
        <f>SalesData[[#This Row],[price]]*60%</f>
        <v>35080.577999999994</v>
      </c>
      <c r="Q137" s="2">
        <f>SalesData[[#This Row],[Cost Price (Assumed)60%]]*SalesData[[#This Row],[quantity]]</f>
        <v>105241.73399999998</v>
      </c>
      <c r="R137" s="2">
        <f>SalesData[[#This Row],[Net Sales]]-SalesData[[#This Row],[Total Cost]]</f>
        <v>59636.982600000003</v>
      </c>
      <c r="S137" s="8">
        <f>SalesData[[#This Row],[Profit]]/SalesData[[#This Row],[Net Sales]]</f>
        <v>0.36170212765957455</v>
      </c>
    </row>
    <row r="138" spans="1:19" x14ac:dyDescent="0.25">
      <c r="A138">
        <v>100136</v>
      </c>
      <c r="B138" s="1">
        <v>45331</v>
      </c>
      <c r="C138" s="2">
        <f>MONTH(SalesData[[#This Row],[order_date]])</f>
        <v>2</v>
      </c>
      <c r="D138" s="2">
        <f>YEAR(SalesData[[#This Row],[order_date]])</f>
        <v>2024</v>
      </c>
      <c r="E138" t="s">
        <v>197</v>
      </c>
      <c r="F138" t="s">
        <v>10</v>
      </c>
      <c r="G138" t="s">
        <v>80</v>
      </c>
      <c r="H138">
        <v>1</v>
      </c>
      <c r="I138">
        <v>28746.3</v>
      </c>
      <c r="J138" t="s">
        <v>32</v>
      </c>
      <c r="K138" t="s">
        <v>33</v>
      </c>
      <c r="L138">
        <f>SalesData[[#This Row],[quantity]]*SalesData[[#This Row],[price]]</f>
        <v>28746.3</v>
      </c>
      <c r="M138" s="8">
        <f>IF(SalesData[[#This Row],[quantity]]&lt;=1,2%,IF(SalesData[[#This Row],[quantity]]&lt;=2,4%,IF(SalesData[[#This Row],[quantity]]&lt;=3,6%,IF(SalesData[[#This Row],[quantity]]&gt;=4,8%,0%))))</f>
        <v>0.02</v>
      </c>
      <c r="N138" s="6">
        <f>SalesData[[#This Row],[Total Sales]]*SalesData[[#This Row],[Discount %]]</f>
        <v>574.92600000000004</v>
      </c>
      <c r="O138" s="2">
        <f>SalesData[[#This Row],[Total Sales]]-SalesData[[#This Row],[Discount Amount]]</f>
        <v>28171.374</v>
      </c>
      <c r="P138" s="2">
        <f>SalesData[[#This Row],[price]]*60%</f>
        <v>17247.78</v>
      </c>
      <c r="Q138" s="2">
        <f>SalesData[[#This Row],[Cost Price (Assumed)60%]]*SalesData[[#This Row],[quantity]]</f>
        <v>17247.78</v>
      </c>
      <c r="R138" s="2">
        <f>SalesData[[#This Row],[Net Sales]]-SalesData[[#This Row],[Total Cost]]</f>
        <v>10923.594000000001</v>
      </c>
      <c r="S138" s="8">
        <f>SalesData[[#This Row],[Profit]]/SalesData[[#This Row],[Net Sales]]</f>
        <v>0.38775510204081637</v>
      </c>
    </row>
    <row r="139" spans="1:19" x14ac:dyDescent="0.25">
      <c r="A139">
        <v>100137</v>
      </c>
      <c r="B139" s="1">
        <v>45317</v>
      </c>
      <c r="C139" s="2">
        <f>MONTH(SalesData[[#This Row],[order_date]])</f>
        <v>1</v>
      </c>
      <c r="D139" s="2">
        <f>YEAR(SalesData[[#This Row],[order_date]])</f>
        <v>2024</v>
      </c>
      <c r="E139" t="s">
        <v>198</v>
      </c>
      <c r="F139" t="s">
        <v>38</v>
      </c>
      <c r="G139" t="s">
        <v>53</v>
      </c>
      <c r="H139">
        <v>1</v>
      </c>
      <c r="I139">
        <v>866.86</v>
      </c>
      <c r="J139" t="s">
        <v>43</v>
      </c>
      <c r="K139" t="s">
        <v>29</v>
      </c>
      <c r="L139">
        <f>SalesData[[#This Row],[quantity]]*SalesData[[#This Row],[price]]</f>
        <v>866.86</v>
      </c>
      <c r="M139" s="8">
        <f>IF(SalesData[[#This Row],[quantity]]&lt;=1,2%,IF(SalesData[[#This Row],[quantity]]&lt;=2,4%,IF(SalesData[[#This Row],[quantity]]&lt;=3,6%,IF(SalesData[[#This Row],[quantity]]&gt;=4,8%,0%))))</f>
        <v>0.02</v>
      </c>
      <c r="N139" s="6">
        <f>SalesData[[#This Row],[Total Sales]]*SalesData[[#This Row],[Discount %]]</f>
        <v>17.337199999999999</v>
      </c>
      <c r="O139" s="2">
        <f>SalesData[[#This Row],[Total Sales]]-SalesData[[#This Row],[Discount Amount]]</f>
        <v>849.52279999999996</v>
      </c>
      <c r="P139" s="2">
        <f>SalesData[[#This Row],[price]]*60%</f>
        <v>520.11599999999999</v>
      </c>
      <c r="Q139" s="2">
        <f>SalesData[[#This Row],[Cost Price (Assumed)60%]]*SalesData[[#This Row],[quantity]]</f>
        <v>520.11599999999999</v>
      </c>
      <c r="R139" s="2">
        <f>SalesData[[#This Row],[Net Sales]]-SalesData[[#This Row],[Total Cost]]</f>
        <v>329.40679999999998</v>
      </c>
      <c r="S139" s="8">
        <f>SalesData[[#This Row],[Profit]]/SalesData[[#This Row],[Net Sales]]</f>
        <v>0.38775510204081631</v>
      </c>
    </row>
    <row r="140" spans="1:19" x14ac:dyDescent="0.25">
      <c r="A140">
        <v>100138</v>
      </c>
      <c r="B140" s="1">
        <v>45551</v>
      </c>
      <c r="C140" s="2">
        <f>MONTH(SalesData[[#This Row],[order_date]])</f>
        <v>9</v>
      </c>
      <c r="D140" s="2">
        <f>YEAR(SalesData[[#This Row],[order_date]])</f>
        <v>2024</v>
      </c>
      <c r="E140" t="s">
        <v>199</v>
      </c>
      <c r="F140" t="s">
        <v>10</v>
      </c>
      <c r="G140" t="s">
        <v>73</v>
      </c>
      <c r="H140">
        <v>2</v>
      </c>
      <c r="I140">
        <v>35311.230000000003</v>
      </c>
      <c r="J140" t="s">
        <v>12</v>
      </c>
      <c r="K140" t="s">
        <v>12</v>
      </c>
      <c r="L140">
        <f>SalesData[[#This Row],[quantity]]*SalesData[[#This Row],[price]]</f>
        <v>70622.460000000006</v>
      </c>
      <c r="M140" s="8">
        <f>IF(SalesData[[#This Row],[quantity]]&lt;=1,2%,IF(SalesData[[#This Row],[quantity]]&lt;=2,4%,IF(SalesData[[#This Row],[quantity]]&lt;=3,6%,IF(SalesData[[#This Row],[quantity]]&gt;=4,8%,0%))))</f>
        <v>0.04</v>
      </c>
      <c r="N140" s="6">
        <f>SalesData[[#This Row],[Total Sales]]*SalesData[[#This Row],[Discount %]]</f>
        <v>2824.8984000000005</v>
      </c>
      <c r="O140" s="2">
        <f>SalesData[[#This Row],[Total Sales]]-SalesData[[#This Row],[Discount Amount]]</f>
        <v>67797.561600000001</v>
      </c>
      <c r="P140" s="2">
        <f>SalesData[[#This Row],[price]]*60%</f>
        <v>21186.738000000001</v>
      </c>
      <c r="Q140" s="2">
        <f>SalesData[[#This Row],[Cost Price (Assumed)60%]]*SalesData[[#This Row],[quantity]]</f>
        <v>42373.476000000002</v>
      </c>
      <c r="R140" s="2">
        <f>SalesData[[#This Row],[Net Sales]]-SalesData[[#This Row],[Total Cost]]</f>
        <v>25424.085599999999</v>
      </c>
      <c r="S140" s="8">
        <f>SalesData[[#This Row],[Profit]]/SalesData[[#This Row],[Net Sales]]</f>
        <v>0.375</v>
      </c>
    </row>
    <row r="141" spans="1:19" x14ac:dyDescent="0.25">
      <c r="A141">
        <v>100139</v>
      </c>
      <c r="B141" s="1">
        <v>45070</v>
      </c>
      <c r="C141" s="2">
        <f>MONTH(SalesData[[#This Row],[order_date]])</f>
        <v>5</v>
      </c>
      <c r="D141" s="2">
        <f>YEAR(SalesData[[#This Row],[order_date]])</f>
        <v>2023</v>
      </c>
      <c r="E141" t="s">
        <v>200</v>
      </c>
      <c r="F141" t="s">
        <v>10</v>
      </c>
      <c r="G141" t="s">
        <v>73</v>
      </c>
      <c r="H141">
        <v>1</v>
      </c>
      <c r="I141">
        <v>30985.72</v>
      </c>
      <c r="J141" t="s">
        <v>57</v>
      </c>
      <c r="K141" t="s">
        <v>58</v>
      </c>
      <c r="L141">
        <f>SalesData[[#This Row],[quantity]]*SalesData[[#This Row],[price]]</f>
        <v>30985.72</v>
      </c>
      <c r="M141" s="8">
        <f>IF(SalesData[[#This Row],[quantity]]&lt;=1,2%,IF(SalesData[[#This Row],[quantity]]&lt;=2,4%,IF(SalesData[[#This Row],[quantity]]&lt;=3,6%,IF(SalesData[[#This Row],[quantity]]&gt;=4,8%,0%))))</f>
        <v>0.02</v>
      </c>
      <c r="N141" s="6">
        <f>SalesData[[#This Row],[Total Sales]]*SalesData[[#This Row],[Discount %]]</f>
        <v>619.71440000000007</v>
      </c>
      <c r="O141" s="2">
        <f>SalesData[[#This Row],[Total Sales]]-SalesData[[#This Row],[Discount Amount]]</f>
        <v>30366.0056</v>
      </c>
      <c r="P141" s="2">
        <f>SalesData[[#This Row],[price]]*60%</f>
        <v>18591.432000000001</v>
      </c>
      <c r="Q141" s="2">
        <f>SalesData[[#This Row],[Cost Price (Assumed)60%]]*SalesData[[#This Row],[quantity]]</f>
        <v>18591.432000000001</v>
      </c>
      <c r="R141" s="2">
        <f>SalesData[[#This Row],[Net Sales]]-SalesData[[#This Row],[Total Cost]]</f>
        <v>11774.5736</v>
      </c>
      <c r="S141" s="8">
        <f>SalesData[[#This Row],[Profit]]/SalesData[[#This Row],[Net Sales]]</f>
        <v>0.38775510204081631</v>
      </c>
    </row>
    <row r="142" spans="1:19" x14ac:dyDescent="0.25">
      <c r="A142">
        <v>100140</v>
      </c>
      <c r="B142" s="1">
        <v>45324</v>
      </c>
      <c r="C142" s="2">
        <f>MONTH(SalesData[[#This Row],[order_date]])</f>
        <v>2</v>
      </c>
      <c r="D142" s="2">
        <f>YEAR(SalesData[[#This Row],[order_date]])</f>
        <v>2024</v>
      </c>
      <c r="E142" t="s">
        <v>201</v>
      </c>
      <c r="F142" t="s">
        <v>14</v>
      </c>
      <c r="G142" t="s">
        <v>51</v>
      </c>
      <c r="H142">
        <v>1</v>
      </c>
      <c r="I142">
        <v>3372</v>
      </c>
      <c r="J142" t="s">
        <v>35</v>
      </c>
      <c r="K142" t="s">
        <v>36</v>
      </c>
      <c r="L142">
        <f>SalesData[[#This Row],[quantity]]*SalesData[[#This Row],[price]]</f>
        <v>3372</v>
      </c>
      <c r="M142" s="8">
        <f>IF(SalesData[[#This Row],[quantity]]&lt;=1,2%,IF(SalesData[[#This Row],[quantity]]&lt;=2,4%,IF(SalesData[[#This Row],[quantity]]&lt;=3,6%,IF(SalesData[[#This Row],[quantity]]&gt;=4,8%,0%))))</f>
        <v>0.02</v>
      </c>
      <c r="N142" s="6">
        <f>SalesData[[#This Row],[Total Sales]]*SalesData[[#This Row],[Discount %]]</f>
        <v>67.44</v>
      </c>
      <c r="O142" s="2">
        <f>SalesData[[#This Row],[Total Sales]]-SalesData[[#This Row],[Discount Amount]]</f>
        <v>3304.56</v>
      </c>
      <c r="P142" s="2">
        <f>SalesData[[#This Row],[price]]*60%</f>
        <v>2023.1999999999998</v>
      </c>
      <c r="Q142" s="2">
        <f>SalesData[[#This Row],[Cost Price (Assumed)60%]]*SalesData[[#This Row],[quantity]]</f>
        <v>2023.1999999999998</v>
      </c>
      <c r="R142" s="2">
        <f>SalesData[[#This Row],[Net Sales]]-SalesData[[#This Row],[Total Cost]]</f>
        <v>1281.3600000000001</v>
      </c>
      <c r="S142" s="8">
        <f>SalesData[[#This Row],[Profit]]/SalesData[[#This Row],[Net Sales]]</f>
        <v>0.38775510204081637</v>
      </c>
    </row>
    <row r="143" spans="1:19" x14ac:dyDescent="0.25">
      <c r="A143">
        <v>100141</v>
      </c>
      <c r="B143" s="1">
        <v>45028</v>
      </c>
      <c r="C143" s="2">
        <f>MONTH(SalesData[[#This Row],[order_date]])</f>
        <v>4</v>
      </c>
      <c r="D143" s="2">
        <f>YEAR(SalesData[[#This Row],[order_date]])</f>
        <v>2023</v>
      </c>
      <c r="E143" t="s">
        <v>202</v>
      </c>
      <c r="F143" t="s">
        <v>38</v>
      </c>
      <c r="G143" t="s">
        <v>60</v>
      </c>
      <c r="H143">
        <v>1</v>
      </c>
      <c r="I143">
        <v>3275.83</v>
      </c>
      <c r="J143" t="s">
        <v>63</v>
      </c>
      <c r="K143" t="s">
        <v>64</v>
      </c>
      <c r="L143">
        <f>SalesData[[#This Row],[quantity]]*SalesData[[#This Row],[price]]</f>
        <v>3275.83</v>
      </c>
      <c r="M143" s="8">
        <f>IF(SalesData[[#This Row],[quantity]]&lt;=1,2%,IF(SalesData[[#This Row],[quantity]]&lt;=2,4%,IF(SalesData[[#This Row],[quantity]]&lt;=3,6%,IF(SalesData[[#This Row],[quantity]]&gt;=4,8%,0%))))</f>
        <v>0.02</v>
      </c>
      <c r="N143" s="6">
        <f>SalesData[[#This Row],[Total Sales]]*SalesData[[#This Row],[Discount %]]</f>
        <v>65.516599999999997</v>
      </c>
      <c r="O143" s="2">
        <f>SalesData[[#This Row],[Total Sales]]-SalesData[[#This Row],[Discount Amount]]</f>
        <v>3210.3134</v>
      </c>
      <c r="P143" s="2">
        <f>SalesData[[#This Row],[price]]*60%</f>
        <v>1965.4979999999998</v>
      </c>
      <c r="Q143" s="2">
        <f>SalesData[[#This Row],[Cost Price (Assumed)60%]]*SalesData[[#This Row],[quantity]]</f>
        <v>1965.4979999999998</v>
      </c>
      <c r="R143" s="2">
        <f>SalesData[[#This Row],[Net Sales]]-SalesData[[#This Row],[Total Cost]]</f>
        <v>1244.8154000000002</v>
      </c>
      <c r="S143" s="8">
        <f>SalesData[[#This Row],[Profit]]/SalesData[[#This Row],[Net Sales]]</f>
        <v>0.38775510204081637</v>
      </c>
    </row>
    <row r="144" spans="1:19" x14ac:dyDescent="0.25">
      <c r="A144">
        <v>100142</v>
      </c>
      <c r="B144" s="1">
        <v>45381</v>
      </c>
      <c r="C144" s="2">
        <f>MONTH(SalesData[[#This Row],[order_date]])</f>
        <v>3</v>
      </c>
      <c r="D144" s="2">
        <f>YEAR(SalesData[[#This Row],[order_date]])</f>
        <v>2024</v>
      </c>
      <c r="E144" t="s">
        <v>203</v>
      </c>
      <c r="F144" t="s">
        <v>14</v>
      </c>
      <c r="G144" t="s">
        <v>46</v>
      </c>
      <c r="H144">
        <v>3</v>
      </c>
      <c r="I144">
        <v>713.55</v>
      </c>
      <c r="J144" t="s">
        <v>43</v>
      </c>
      <c r="K144" t="s">
        <v>29</v>
      </c>
      <c r="L144">
        <f>SalesData[[#This Row],[quantity]]*SalesData[[#This Row],[price]]</f>
        <v>2140.6499999999996</v>
      </c>
      <c r="M144" s="8">
        <f>IF(SalesData[[#This Row],[quantity]]&lt;=1,2%,IF(SalesData[[#This Row],[quantity]]&lt;=2,4%,IF(SalesData[[#This Row],[quantity]]&lt;=3,6%,IF(SalesData[[#This Row],[quantity]]&gt;=4,8%,0%))))</f>
        <v>0.06</v>
      </c>
      <c r="N144" s="6">
        <f>SalesData[[#This Row],[Total Sales]]*SalesData[[#This Row],[Discount %]]</f>
        <v>128.43899999999996</v>
      </c>
      <c r="O144" s="2">
        <f>SalesData[[#This Row],[Total Sales]]-SalesData[[#This Row],[Discount Amount]]</f>
        <v>2012.2109999999998</v>
      </c>
      <c r="P144" s="2">
        <f>SalesData[[#This Row],[price]]*60%</f>
        <v>428.12999999999994</v>
      </c>
      <c r="Q144" s="2">
        <f>SalesData[[#This Row],[Cost Price (Assumed)60%]]*SalesData[[#This Row],[quantity]]</f>
        <v>1284.3899999999999</v>
      </c>
      <c r="R144" s="2">
        <f>SalesData[[#This Row],[Net Sales]]-SalesData[[#This Row],[Total Cost]]</f>
        <v>727.82099999999991</v>
      </c>
      <c r="S144" s="8">
        <f>SalesData[[#This Row],[Profit]]/SalesData[[#This Row],[Net Sales]]</f>
        <v>0.36170212765957449</v>
      </c>
    </row>
    <row r="145" spans="1:19" x14ac:dyDescent="0.25">
      <c r="A145">
        <v>100143</v>
      </c>
      <c r="B145" s="1">
        <v>45587</v>
      </c>
      <c r="C145" s="2">
        <f>MONTH(SalesData[[#This Row],[order_date]])</f>
        <v>10</v>
      </c>
      <c r="D145" s="2">
        <f>YEAR(SalesData[[#This Row],[order_date]])</f>
        <v>2024</v>
      </c>
      <c r="E145" t="s">
        <v>204</v>
      </c>
      <c r="F145" t="s">
        <v>14</v>
      </c>
      <c r="G145" t="s">
        <v>170</v>
      </c>
      <c r="H145">
        <v>1</v>
      </c>
      <c r="I145">
        <v>5499.21</v>
      </c>
      <c r="J145" t="s">
        <v>12</v>
      </c>
      <c r="K145" t="s">
        <v>12</v>
      </c>
      <c r="L145">
        <f>SalesData[[#This Row],[quantity]]*SalesData[[#This Row],[price]]</f>
        <v>5499.21</v>
      </c>
      <c r="M145" s="8">
        <f>IF(SalesData[[#This Row],[quantity]]&lt;=1,2%,IF(SalesData[[#This Row],[quantity]]&lt;=2,4%,IF(SalesData[[#This Row],[quantity]]&lt;=3,6%,IF(SalesData[[#This Row],[quantity]]&gt;=4,8%,0%))))</f>
        <v>0.02</v>
      </c>
      <c r="N145" s="6">
        <f>SalesData[[#This Row],[Total Sales]]*SalesData[[#This Row],[Discount %]]</f>
        <v>109.9842</v>
      </c>
      <c r="O145" s="2">
        <f>SalesData[[#This Row],[Total Sales]]-SalesData[[#This Row],[Discount Amount]]</f>
        <v>5389.2258000000002</v>
      </c>
      <c r="P145" s="2">
        <f>SalesData[[#This Row],[price]]*60%</f>
        <v>3299.5259999999998</v>
      </c>
      <c r="Q145" s="2">
        <f>SalesData[[#This Row],[Cost Price (Assumed)60%]]*SalesData[[#This Row],[quantity]]</f>
        <v>3299.5259999999998</v>
      </c>
      <c r="R145" s="2">
        <f>SalesData[[#This Row],[Net Sales]]-SalesData[[#This Row],[Total Cost]]</f>
        <v>2089.6998000000003</v>
      </c>
      <c r="S145" s="8">
        <f>SalesData[[#This Row],[Profit]]/SalesData[[#This Row],[Net Sales]]</f>
        <v>0.38775510204081637</v>
      </c>
    </row>
    <row r="146" spans="1:19" x14ac:dyDescent="0.25">
      <c r="A146">
        <v>100144</v>
      </c>
      <c r="B146" s="1">
        <v>45605</v>
      </c>
      <c r="C146" s="2">
        <f>MONTH(SalesData[[#This Row],[order_date]])</f>
        <v>11</v>
      </c>
      <c r="D146" s="2">
        <f>YEAR(SalesData[[#This Row],[order_date]])</f>
        <v>2024</v>
      </c>
      <c r="E146" t="s">
        <v>205</v>
      </c>
      <c r="F146" t="s">
        <v>10</v>
      </c>
      <c r="G146" t="s">
        <v>80</v>
      </c>
      <c r="H146">
        <v>5</v>
      </c>
      <c r="I146">
        <v>4716.66</v>
      </c>
      <c r="J146" t="s">
        <v>21</v>
      </c>
      <c r="K146" t="s">
        <v>17</v>
      </c>
      <c r="L146">
        <f>SalesData[[#This Row],[quantity]]*SalesData[[#This Row],[price]]</f>
        <v>23583.3</v>
      </c>
      <c r="M146" s="8">
        <f>IF(SalesData[[#This Row],[quantity]]&lt;=1,2%,IF(SalesData[[#This Row],[quantity]]&lt;=2,4%,IF(SalesData[[#This Row],[quantity]]&lt;=3,6%,IF(SalesData[[#This Row],[quantity]]&gt;=4,8%,0%))))</f>
        <v>0.08</v>
      </c>
      <c r="N146" s="6">
        <f>SalesData[[#This Row],[Total Sales]]*SalesData[[#This Row],[Discount %]]</f>
        <v>1886.664</v>
      </c>
      <c r="O146" s="2">
        <f>SalesData[[#This Row],[Total Sales]]-SalesData[[#This Row],[Discount Amount]]</f>
        <v>21696.635999999999</v>
      </c>
      <c r="P146" s="2">
        <f>SalesData[[#This Row],[price]]*60%</f>
        <v>2829.9959999999996</v>
      </c>
      <c r="Q146" s="2">
        <f>SalesData[[#This Row],[Cost Price (Assumed)60%]]*SalesData[[#This Row],[quantity]]</f>
        <v>14149.979999999998</v>
      </c>
      <c r="R146" s="2">
        <f>SalesData[[#This Row],[Net Sales]]-SalesData[[#This Row],[Total Cost]]</f>
        <v>7546.6560000000009</v>
      </c>
      <c r="S146" s="8">
        <f>SalesData[[#This Row],[Profit]]/SalesData[[#This Row],[Net Sales]]</f>
        <v>0.34782608695652178</v>
      </c>
    </row>
    <row r="147" spans="1:19" x14ac:dyDescent="0.25">
      <c r="A147">
        <v>100145</v>
      </c>
      <c r="B147" s="1">
        <v>45505</v>
      </c>
      <c r="C147" s="2">
        <f>MONTH(SalesData[[#This Row],[order_date]])</f>
        <v>8</v>
      </c>
      <c r="D147" s="2">
        <f>YEAR(SalesData[[#This Row],[order_date]])</f>
        <v>2024</v>
      </c>
      <c r="E147" t="s">
        <v>206</v>
      </c>
      <c r="F147" t="s">
        <v>10</v>
      </c>
      <c r="G147" t="s">
        <v>80</v>
      </c>
      <c r="H147">
        <v>1</v>
      </c>
      <c r="I147">
        <v>18099.669999999998</v>
      </c>
      <c r="J147" t="s">
        <v>21</v>
      </c>
      <c r="K147" t="s">
        <v>17</v>
      </c>
      <c r="L147">
        <f>SalesData[[#This Row],[quantity]]*SalesData[[#This Row],[price]]</f>
        <v>18099.669999999998</v>
      </c>
      <c r="M147" s="8">
        <f>IF(SalesData[[#This Row],[quantity]]&lt;=1,2%,IF(SalesData[[#This Row],[quantity]]&lt;=2,4%,IF(SalesData[[#This Row],[quantity]]&lt;=3,6%,IF(SalesData[[#This Row],[quantity]]&gt;=4,8%,0%))))</f>
        <v>0.02</v>
      </c>
      <c r="N147" s="6">
        <f>SalesData[[#This Row],[Total Sales]]*SalesData[[#This Row],[Discount %]]</f>
        <v>361.99339999999995</v>
      </c>
      <c r="O147" s="2">
        <f>SalesData[[#This Row],[Total Sales]]-SalesData[[#This Row],[Discount Amount]]</f>
        <v>17737.676599999999</v>
      </c>
      <c r="P147" s="2">
        <f>SalesData[[#This Row],[price]]*60%</f>
        <v>10859.801999999998</v>
      </c>
      <c r="Q147" s="2">
        <f>SalesData[[#This Row],[Cost Price (Assumed)60%]]*SalesData[[#This Row],[quantity]]</f>
        <v>10859.801999999998</v>
      </c>
      <c r="R147" s="2">
        <f>SalesData[[#This Row],[Net Sales]]-SalesData[[#This Row],[Total Cost]]</f>
        <v>6877.874600000001</v>
      </c>
      <c r="S147" s="8">
        <f>SalesData[[#This Row],[Profit]]/SalesData[[#This Row],[Net Sales]]</f>
        <v>0.38775510204081642</v>
      </c>
    </row>
    <row r="148" spans="1:19" x14ac:dyDescent="0.25">
      <c r="A148">
        <v>100146</v>
      </c>
      <c r="B148" s="1">
        <v>45078</v>
      </c>
      <c r="C148" s="2">
        <f>MONTH(SalesData[[#This Row],[order_date]])</f>
        <v>6</v>
      </c>
      <c r="D148" s="2">
        <f>YEAR(SalesData[[#This Row],[order_date]])</f>
        <v>2023</v>
      </c>
      <c r="E148" t="s">
        <v>207</v>
      </c>
      <c r="F148" t="s">
        <v>38</v>
      </c>
      <c r="G148" t="s">
        <v>60</v>
      </c>
      <c r="H148">
        <v>1</v>
      </c>
      <c r="I148">
        <v>3079.38</v>
      </c>
      <c r="J148" t="s">
        <v>54</v>
      </c>
      <c r="K148" t="s">
        <v>55</v>
      </c>
      <c r="L148">
        <f>SalesData[[#This Row],[quantity]]*SalesData[[#This Row],[price]]</f>
        <v>3079.38</v>
      </c>
      <c r="M148" s="8">
        <f>IF(SalesData[[#This Row],[quantity]]&lt;=1,2%,IF(SalesData[[#This Row],[quantity]]&lt;=2,4%,IF(SalesData[[#This Row],[quantity]]&lt;=3,6%,IF(SalesData[[#This Row],[quantity]]&gt;=4,8%,0%))))</f>
        <v>0.02</v>
      </c>
      <c r="N148" s="6">
        <f>SalesData[[#This Row],[Total Sales]]*SalesData[[#This Row],[Discount %]]</f>
        <v>61.587600000000002</v>
      </c>
      <c r="O148" s="2">
        <f>SalesData[[#This Row],[Total Sales]]-SalesData[[#This Row],[Discount Amount]]</f>
        <v>3017.7924000000003</v>
      </c>
      <c r="P148" s="2">
        <f>SalesData[[#This Row],[price]]*60%</f>
        <v>1847.6279999999999</v>
      </c>
      <c r="Q148" s="2">
        <f>SalesData[[#This Row],[Cost Price (Assumed)60%]]*SalesData[[#This Row],[quantity]]</f>
        <v>1847.6279999999999</v>
      </c>
      <c r="R148" s="2">
        <f>SalesData[[#This Row],[Net Sales]]-SalesData[[#This Row],[Total Cost]]</f>
        <v>1170.1644000000003</v>
      </c>
      <c r="S148" s="8">
        <f>SalesData[[#This Row],[Profit]]/SalesData[[#This Row],[Net Sales]]</f>
        <v>0.38775510204081642</v>
      </c>
    </row>
    <row r="149" spans="1:19" x14ac:dyDescent="0.25">
      <c r="A149">
        <v>100147</v>
      </c>
      <c r="B149" s="1">
        <v>45183</v>
      </c>
      <c r="C149" s="2">
        <f>MONTH(SalesData[[#This Row],[order_date]])</f>
        <v>9</v>
      </c>
      <c r="D149" s="2">
        <f>YEAR(SalesData[[#This Row],[order_date]])</f>
        <v>2023</v>
      </c>
      <c r="E149" t="s">
        <v>208</v>
      </c>
      <c r="F149" t="s">
        <v>38</v>
      </c>
      <c r="G149" t="s">
        <v>39</v>
      </c>
      <c r="H149">
        <v>2</v>
      </c>
      <c r="I149">
        <v>170.5</v>
      </c>
      <c r="J149" t="s">
        <v>32</v>
      </c>
      <c r="K149" t="s">
        <v>33</v>
      </c>
      <c r="L149">
        <f>SalesData[[#This Row],[quantity]]*SalesData[[#This Row],[price]]</f>
        <v>341</v>
      </c>
      <c r="M149" s="8">
        <f>IF(SalesData[[#This Row],[quantity]]&lt;=1,2%,IF(SalesData[[#This Row],[quantity]]&lt;=2,4%,IF(SalesData[[#This Row],[quantity]]&lt;=3,6%,IF(SalesData[[#This Row],[quantity]]&gt;=4,8%,0%))))</f>
        <v>0.04</v>
      </c>
      <c r="N149" s="6">
        <f>SalesData[[#This Row],[Total Sales]]*SalesData[[#This Row],[Discount %]]</f>
        <v>13.64</v>
      </c>
      <c r="O149" s="2">
        <f>SalesData[[#This Row],[Total Sales]]-SalesData[[#This Row],[Discount Amount]]</f>
        <v>327.36</v>
      </c>
      <c r="P149" s="2">
        <f>SalesData[[#This Row],[price]]*60%</f>
        <v>102.3</v>
      </c>
      <c r="Q149" s="2">
        <f>SalesData[[#This Row],[Cost Price (Assumed)60%]]*SalesData[[#This Row],[quantity]]</f>
        <v>204.6</v>
      </c>
      <c r="R149" s="2">
        <f>SalesData[[#This Row],[Net Sales]]-SalesData[[#This Row],[Total Cost]]</f>
        <v>122.76000000000002</v>
      </c>
      <c r="S149" s="8">
        <f>SalesData[[#This Row],[Profit]]/SalesData[[#This Row],[Net Sales]]</f>
        <v>0.37500000000000006</v>
      </c>
    </row>
    <row r="150" spans="1:19" x14ac:dyDescent="0.25">
      <c r="A150">
        <v>100148</v>
      </c>
      <c r="B150" s="1">
        <v>45258</v>
      </c>
      <c r="C150" s="2">
        <f>MONTH(SalesData[[#This Row],[order_date]])</f>
        <v>11</v>
      </c>
      <c r="D150" s="2">
        <f>YEAR(SalesData[[#This Row],[order_date]])</f>
        <v>2023</v>
      </c>
      <c r="E150" t="s">
        <v>209</v>
      </c>
      <c r="F150" t="s">
        <v>10</v>
      </c>
      <c r="G150" t="s">
        <v>11</v>
      </c>
      <c r="H150">
        <v>1</v>
      </c>
      <c r="I150">
        <v>52717.03</v>
      </c>
      <c r="J150" t="s">
        <v>61</v>
      </c>
      <c r="K150" t="s">
        <v>36</v>
      </c>
      <c r="L150">
        <f>SalesData[[#This Row],[quantity]]*SalesData[[#This Row],[price]]</f>
        <v>52717.03</v>
      </c>
      <c r="M150" s="8">
        <f>IF(SalesData[[#This Row],[quantity]]&lt;=1,2%,IF(SalesData[[#This Row],[quantity]]&lt;=2,4%,IF(SalesData[[#This Row],[quantity]]&lt;=3,6%,IF(SalesData[[#This Row],[quantity]]&gt;=4,8%,0%))))</f>
        <v>0.02</v>
      </c>
      <c r="N150" s="6">
        <f>SalesData[[#This Row],[Total Sales]]*SalesData[[#This Row],[Discount %]]</f>
        <v>1054.3406</v>
      </c>
      <c r="O150" s="2">
        <f>SalesData[[#This Row],[Total Sales]]-SalesData[[#This Row],[Discount Amount]]</f>
        <v>51662.689399999996</v>
      </c>
      <c r="P150" s="2">
        <f>SalesData[[#This Row],[price]]*60%</f>
        <v>31630.217999999997</v>
      </c>
      <c r="Q150" s="2">
        <f>SalesData[[#This Row],[Cost Price (Assumed)60%]]*SalesData[[#This Row],[quantity]]</f>
        <v>31630.217999999997</v>
      </c>
      <c r="R150" s="2">
        <f>SalesData[[#This Row],[Net Sales]]-SalesData[[#This Row],[Total Cost]]</f>
        <v>20032.471399999999</v>
      </c>
      <c r="S150" s="8">
        <f>SalesData[[#This Row],[Profit]]/SalesData[[#This Row],[Net Sales]]</f>
        <v>0.38775510204081631</v>
      </c>
    </row>
    <row r="151" spans="1:19" x14ac:dyDescent="0.25">
      <c r="A151">
        <v>100149</v>
      </c>
      <c r="B151" s="1">
        <v>45386</v>
      </c>
      <c r="C151" s="2">
        <f>MONTH(SalesData[[#This Row],[order_date]])</f>
        <v>4</v>
      </c>
      <c r="D151" s="2">
        <f>YEAR(SalesData[[#This Row],[order_date]])</f>
        <v>2024</v>
      </c>
      <c r="E151" t="s">
        <v>210</v>
      </c>
      <c r="F151" t="s">
        <v>38</v>
      </c>
      <c r="G151" t="s">
        <v>60</v>
      </c>
      <c r="H151">
        <v>1</v>
      </c>
      <c r="I151">
        <v>1706.29</v>
      </c>
      <c r="J151" t="s">
        <v>16</v>
      </c>
      <c r="K151" t="s">
        <v>17</v>
      </c>
      <c r="L151">
        <f>SalesData[[#This Row],[quantity]]*SalesData[[#This Row],[price]]</f>
        <v>1706.29</v>
      </c>
      <c r="M151" s="8">
        <f>IF(SalesData[[#This Row],[quantity]]&lt;=1,2%,IF(SalesData[[#This Row],[quantity]]&lt;=2,4%,IF(SalesData[[#This Row],[quantity]]&lt;=3,6%,IF(SalesData[[#This Row],[quantity]]&gt;=4,8%,0%))))</f>
        <v>0.02</v>
      </c>
      <c r="N151" s="6">
        <f>SalesData[[#This Row],[Total Sales]]*SalesData[[#This Row],[Discount %]]</f>
        <v>34.125799999999998</v>
      </c>
      <c r="O151" s="2">
        <f>SalesData[[#This Row],[Total Sales]]-SalesData[[#This Row],[Discount Amount]]</f>
        <v>1672.1641999999999</v>
      </c>
      <c r="P151" s="2">
        <f>SalesData[[#This Row],[price]]*60%</f>
        <v>1023.7739999999999</v>
      </c>
      <c r="Q151" s="2">
        <f>SalesData[[#This Row],[Cost Price (Assumed)60%]]*SalesData[[#This Row],[quantity]]</f>
        <v>1023.7739999999999</v>
      </c>
      <c r="R151" s="2">
        <f>SalesData[[#This Row],[Net Sales]]-SalesData[[#This Row],[Total Cost]]</f>
        <v>648.39020000000005</v>
      </c>
      <c r="S151" s="8">
        <f>SalesData[[#This Row],[Profit]]/SalesData[[#This Row],[Net Sales]]</f>
        <v>0.38775510204081637</v>
      </c>
    </row>
    <row r="152" spans="1:19" x14ac:dyDescent="0.25">
      <c r="A152">
        <v>100150</v>
      </c>
      <c r="B152" s="1">
        <v>45601</v>
      </c>
      <c r="C152" s="2">
        <f>MONTH(SalesData[[#This Row],[order_date]])</f>
        <v>11</v>
      </c>
      <c r="D152" s="2">
        <f>YEAR(SalesData[[#This Row],[order_date]])</f>
        <v>2024</v>
      </c>
      <c r="E152" t="s">
        <v>211</v>
      </c>
      <c r="F152" t="s">
        <v>14</v>
      </c>
      <c r="G152" t="s">
        <v>170</v>
      </c>
      <c r="H152">
        <v>2</v>
      </c>
      <c r="I152">
        <v>400.65</v>
      </c>
      <c r="J152" t="s">
        <v>28</v>
      </c>
      <c r="K152" t="s">
        <v>29</v>
      </c>
      <c r="L152">
        <f>SalesData[[#This Row],[quantity]]*SalesData[[#This Row],[price]]</f>
        <v>801.3</v>
      </c>
      <c r="M152" s="8">
        <f>IF(SalesData[[#This Row],[quantity]]&lt;=1,2%,IF(SalesData[[#This Row],[quantity]]&lt;=2,4%,IF(SalesData[[#This Row],[quantity]]&lt;=3,6%,IF(SalesData[[#This Row],[quantity]]&gt;=4,8%,0%))))</f>
        <v>0.04</v>
      </c>
      <c r="N152" s="6">
        <f>SalesData[[#This Row],[Total Sales]]*SalesData[[#This Row],[Discount %]]</f>
        <v>32.052</v>
      </c>
      <c r="O152" s="2">
        <f>SalesData[[#This Row],[Total Sales]]-SalesData[[#This Row],[Discount Amount]]</f>
        <v>769.24799999999993</v>
      </c>
      <c r="P152" s="2">
        <f>SalesData[[#This Row],[price]]*60%</f>
        <v>240.39</v>
      </c>
      <c r="Q152" s="2">
        <f>SalesData[[#This Row],[Cost Price (Assumed)60%]]*SalesData[[#This Row],[quantity]]</f>
        <v>480.78</v>
      </c>
      <c r="R152" s="2">
        <f>SalesData[[#This Row],[Net Sales]]-SalesData[[#This Row],[Total Cost]]</f>
        <v>288.46799999999996</v>
      </c>
      <c r="S152" s="8">
        <f>SalesData[[#This Row],[Profit]]/SalesData[[#This Row],[Net Sales]]</f>
        <v>0.375</v>
      </c>
    </row>
    <row r="153" spans="1:19" x14ac:dyDescent="0.25">
      <c r="A153">
        <v>100151</v>
      </c>
      <c r="B153" s="1">
        <v>45629</v>
      </c>
      <c r="C153" s="2">
        <f>MONTH(SalesData[[#This Row],[order_date]])</f>
        <v>12</v>
      </c>
      <c r="D153" s="2">
        <f>YEAR(SalesData[[#This Row],[order_date]])</f>
        <v>2024</v>
      </c>
      <c r="E153" t="s">
        <v>212</v>
      </c>
      <c r="F153" t="s">
        <v>10</v>
      </c>
      <c r="G153" t="s">
        <v>68</v>
      </c>
      <c r="H153">
        <v>1</v>
      </c>
      <c r="I153">
        <v>7262.68</v>
      </c>
      <c r="J153" t="s">
        <v>57</v>
      </c>
      <c r="K153" t="s">
        <v>58</v>
      </c>
      <c r="L153">
        <f>SalesData[[#This Row],[quantity]]*SalesData[[#This Row],[price]]</f>
        <v>7262.68</v>
      </c>
      <c r="M153" s="8">
        <f>IF(SalesData[[#This Row],[quantity]]&lt;=1,2%,IF(SalesData[[#This Row],[quantity]]&lt;=2,4%,IF(SalesData[[#This Row],[quantity]]&lt;=3,6%,IF(SalesData[[#This Row],[quantity]]&gt;=4,8%,0%))))</f>
        <v>0.02</v>
      </c>
      <c r="N153" s="6">
        <f>SalesData[[#This Row],[Total Sales]]*SalesData[[#This Row],[Discount %]]</f>
        <v>145.25360000000001</v>
      </c>
      <c r="O153" s="2">
        <f>SalesData[[#This Row],[Total Sales]]-SalesData[[#This Row],[Discount Amount]]</f>
        <v>7117.4264000000003</v>
      </c>
      <c r="P153" s="2">
        <f>SalesData[[#This Row],[price]]*60%</f>
        <v>4357.6080000000002</v>
      </c>
      <c r="Q153" s="2">
        <f>SalesData[[#This Row],[Cost Price (Assumed)60%]]*SalesData[[#This Row],[quantity]]</f>
        <v>4357.6080000000002</v>
      </c>
      <c r="R153" s="2">
        <f>SalesData[[#This Row],[Net Sales]]-SalesData[[#This Row],[Total Cost]]</f>
        <v>2759.8184000000001</v>
      </c>
      <c r="S153" s="8">
        <f>SalesData[[#This Row],[Profit]]/SalesData[[#This Row],[Net Sales]]</f>
        <v>0.38775510204081631</v>
      </c>
    </row>
    <row r="154" spans="1:19" x14ac:dyDescent="0.25">
      <c r="A154">
        <v>100152</v>
      </c>
      <c r="B154" s="1">
        <v>45208</v>
      </c>
      <c r="C154" s="2">
        <f>MONTH(SalesData[[#This Row],[order_date]])</f>
        <v>10</v>
      </c>
      <c r="D154" s="2">
        <f>YEAR(SalesData[[#This Row],[order_date]])</f>
        <v>2023</v>
      </c>
      <c r="E154" t="s">
        <v>213</v>
      </c>
      <c r="F154" t="s">
        <v>19</v>
      </c>
      <c r="G154" t="s">
        <v>123</v>
      </c>
      <c r="H154">
        <v>1</v>
      </c>
      <c r="I154">
        <v>5832.93</v>
      </c>
      <c r="J154" t="s">
        <v>94</v>
      </c>
      <c r="K154" t="s">
        <v>95</v>
      </c>
      <c r="L154">
        <f>SalesData[[#This Row],[quantity]]*SalesData[[#This Row],[price]]</f>
        <v>5832.93</v>
      </c>
      <c r="M154" s="8">
        <f>IF(SalesData[[#This Row],[quantity]]&lt;=1,2%,IF(SalesData[[#This Row],[quantity]]&lt;=2,4%,IF(SalesData[[#This Row],[quantity]]&lt;=3,6%,IF(SalesData[[#This Row],[quantity]]&gt;=4,8%,0%))))</f>
        <v>0.02</v>
      </c>
      <c r="N154" s="6">
        <f>SalesData[[#This Row],[Total Sales]]*SalesData[[#This Row],[Discount %]]</f>
        <v>116.65860000000001</v>
      </c>
      <c r="O154" s="2">
        <f>SalesData[[#This Row],[Total Sales]]-SalesData[[#This Row],[Discount Amount]]</f>
        <v>5716.2714000000005</v>
      </c>
      <c r="P154" s="2">
        <f>SalesData[[#This Row],[price]]*60%</f>
        <v>3499.7580000000003</v>
      </c>
      <c r="Q154" s="2">
        <f>SalesData[[#This Row],[Cost Price (Assumed)60%]]*SalesData[[#This Row],[quantity]]</f>
        <v>3499.7580000000003</v>
      </c>
      <c r="R154" s="2">
        <f>SalesData[[#This Row],[Net Sales]]-SalesData[[#This Row],[Total Cost]]</f>
        <v>2216.5134000000003</v>
      </c>
      <c r="S154" s="8">
        <f>SalesData[[#This Row],[Profit]]/SalesData[[#This Row],[Net Sales]]</f>
        <v>0.38775510204081631</v>
      </c>
    </row>
    <row r="155" spans="1:19" x14ac:dyDescent="0.25">
      <c r="A155">
        <v>100153</v>
      </c>
      <c r="B155" s="1">
        <v>45391</v>
      </c>
      <c r="C155" s="2">
        <f>MONTH(SalesData[[#This Row],[order_date]])</f>
        <v>4</v>
      </c>
      <c r="D155" s="2">
        <f>YEAR(SalesData[[#This Row],[order_date]])</f>
        <v>2024</v>
      </c>
      <c r="E155" t="s">
        <v>214</v>
      </c>
      <c r="F155" t="s">
        <v>14</v>
      </c>
      <c r="G155" t="s">
        <v>170</v>
      </c>
      <c r="H155">
        <v>1</v>
      </c>
      <c r="I155">
        <v>3945.12</v>
      </c>
      <c r="J155" t="s">
        <v>28</v>
      </c>
      <c r="K155" t="s">
        <v>29</v>
      </c>
      <c r="L155">
        <f>SalesData[[#This Row],[quantity]]*SalesData[[#This Row],[price]]</f>
        <v>3945.12</v>
      </c>
      <c r="M155" s="8">
        <f>IF(SalesData[[#This Row],[quantity]]&lt;=1,2%,IF(SalesData[[#This Row],[quantity]]&lt;=2,4%,IF(SalesData[[#This Row],[quantity]]&lt;=3,6%,IF(SalesData[[#This Row],[quantity]]&gt;=4,8%,0%))))</f>
        <v>0.02</v>
      </c>
      <c r="N155" s="6">
        <f>SalesData[[#This Row],[Total Sales]]*SalesData[[#This Row],[Discount %]]</f>
        <v>78.9024</v>
      </c>
      <c r="O155" s="2">
        <f>SalesData[[#This Row],[Total Sales]]-SalesData[[#This Row],[Discount Amount]]</f>
        <v>3866.2175999999999</v>
      </c>
      <c r="P155" s="2">
        <f>SalesData[[#This Row],[price]]*60%</f>
        <v>2367.0719999999997</v>
      </c>
      <c r="Q155" s="2">
        <f>SalesData[[#This Row],[Cost Price (Assumed)60%]]*SalesData[[#This Row],[quantity]]</f>
        <v>2367.0719999999997</v>
      </c>
      <c r="R155" s="2">
        <f>SalesData[[#This Row],[Net Sales]]-SalesData[[#This Row],[Total Cost]]</f>
        <v>1499.1456000000003</v>
      </c>
      <c r="S155" s="8">
        <f>SalesData[[#This Row],[Profit]]/SalesData[[#This Row],[Net Sales]]</f>
        <v>0.38775510204081642</v>
      </c>
    </row>
    <row r="156" spans="1:19" x14ac:dyDescent="0.25">
      <c r="A156">
        <v>100154</v>
      </c>
      <c r="B156" s="1">
        <v>45389</v>
      </c>
      <c r="C156" s="2">
        <f>MONTH(SalesData[[#This Row],[order_date]])</f>
        <v>4</v>
      </c>
      <c r="D156" s="2">
        <f>YEAR(SalesData[[#This Row],[order_date]])</f>
        <v>2024</v>
      </c>
      <c r="E156" t="s">
        <v>215</v>
      </c>
      <c r="F156" t="s">
        <v>41</v>
      </c>
      <c r="G156" t="s">
        <v>83</v>
      </c>
      <c r="H156">
        <v>1</v>
      </c>
      <c r="I156">
        <v>6789.88</v>
      </c>
      <c r="J156" t="s">
        <v>107</v>
      </c>
      <c r="K156" t="s">
        <v>108</v>
      </c>
      <c r="L156">
        <f>SalesData[[#This Row],[quantity]]*SalesData[[#This Row],[price]]</f>
        <v>6789.88</v>
      </c>
      <c r="M156" s="8">
        <f>IF(SalesData[[#This Row],[quantity]]&lt;=1,2%,IF(SalesData[[#This Row],[quantity]]&lt;=2,4%,IF(SalesData[[#This Row],[quantity]]&lt;=3,6%,IF(SalesData[[#This Row],[quantity]]&gt;=4,8%,0%))))</f>
        <v>0.02</v>
      </c>
      <c r="N156" s="6">
        <f>SalesData[[#This Row],[Total Sales]]*SalesData[[#This Row],[Discount %]]</f>
        <v>135.79760000000002</v>
      </c>
      <c r="O156" s="2">
        <f>SalesData[[#This Row],[Total Sales]]-SalesData[[#This Row],[Discount Amount]]</f>
        <v>6654.0824000000002</v>
      </c>
      <c r="P156" s="2">
        <f>SalesData[[#This Row],[price]]*60%</f>
        <v>4073.9279999999999</v>
      </c>
      <c r="Q156" s="2">
        <f>SalesData[[#This Row],[Cost Price (Assumed)60%]]*SalesData[[#This Row],[quantity]]</f>
        <v>4073.9279999999999</v>
      </c>
      <c r="R156" s="2">
        <f>SalesData[[#This Row],[Net Sales]]-SalesData[[#This Row],[Total Cost]]</f>
        <v>2580.1544000000004</v>
      </c>
      <c r="S156" s="8">
        <f>SalesData[[#This Row],[Profit]]/SalesData[[#This Row],[Net Sales]]</f>
        <v>0.38775510204081637</v>
      </c>
    </row>
    <row r="157" spans="1:19" x14ac:dyDescent="0.25">
      <c r="A157">
        <v>100155</v>
      </c>
      <c r="B157" s="1">
        <v>45364</v>
      </c>
      <c r="C157" s="2">
        <f>MONTH(SalesData[[#This Row],[order_date]])</f>
        <v>3</v>
      </c>
      <c r="D157" s="2">
        <f>YEAR(SalesData[[#This Row],[order_date]])</f>
        <v>2024</v>
      </c>
      <c r="E157" t="s">
        <v>216</v>
      </c>
      <c r="F157" t="s">
        <v>14</v>
      </c>
      <c r="G157" t="s">
        <v>31</v>
      </c>
      <c r="H157">
        <v>1</v>
      </c>
      <c r="I157">
        <v>1049.8900000000001</v>
      </c>
      <c r="J157" t="s">
        <v>12</v>
      </c>
      <c r="K157" t="s">
        <v>12</v>
      </c>
      <c r="L157">
        <f>SalesData[[#This Row],[quantity]]*SalesData[[#This Row],[price]]</f>
        <v>1049.8900000000001</v>
      </c>
      <c r="M157" s="8">
        <f>IF(SalesData[[#This Row],[quantity]]&lt;=1,2%,IF(SalesData[[#This Row],[quantity]]&lt;=2,4%,IF(SalesData[[#This Row],[quantity]]&lt;=3,6%,IF(SalesData[[#This Row],[quantity]]&gt;=4,8%,0%))))</f>
        <v>0.02</v>
      </c>
      <c r="N157" s="6">
        <f>SalesData[[#This Row],[Total Sales]]*SalesData[[#This Row],[Discount %]]</f>
        <v>20.997800000000002</v>
      </c>
      <c r="O157" s="2">
        <f>SalesData[[#This Row],[Total Sales]]-SalesData[[#This Row],[Discount Amount]]</f>
        <v>1028.8922</v>
      </c>
      <c r="P157" s="2">
        <f>SalesData[[#This Row],[price]]*60%</f>
        <v>629.93400000000008</v>
      </c>
      <c r="Q157" s="2">
        <f>SalesData[[#This Row],[Cost Price (Assumed)60%]]*SalesData[[#This Row],[quantity]]</f>
        <v>629.93400000000008</v>
      </c>
      <c r="R157" s="2">
        <f>SalesData[[#This Row],[Net Sales]]-SalesData[[#This Row],[Total Cost]]</f>
        <v>398.95819999999992</v>
      </c>
      <c r="S157" s="8">
        <f>SalesData[[#This Row],[Profit]]/SalesData[[#This Row],[Net Sales]]</f>
        <v>0.38775510204081626</v>
      </c>
    </row>
    <row r="158" spans="1:19" x14ac:dyDescent="0.25">
      <c r="A158">
        <v>100156</v>
      </c>
      <c r="B158" s="1">
        <v>45014</v>
      </c>
      <c r="C158" s="2">
        <f>MONTH(SalesData[[#This Row],[order_date]])</f>
        <v>3</v>
      </c>
      <c r="D158" s="2">
        <f>YEAR(SalesData[[#This Row],[order_date]])</f>
        <v>2023</v>
      </c>
      <c r="E158" t="s">
        <v>217</v>
      </c>
      <c r="F158" t="s">
        <v>10</v>
      </c>
      <c r="G158" t="s">
        <v>73</v>
      </c>
      <c r="H158">
        <v>2</v>
      </c>
      <c r="I158">
        <v>24027.33</v>
      </c>
      <c r="J158" t="s">
        <v>32</v>
      </c>
      <c r="K158" t="s">
        <v>33</v>
      </c>
      <c r="L158">
        <f>SalesData[[#This Row],[quantity]]*SalesData[[#This Row],[price]]</f>
        <v>48054.66</v>
      </c>
      <c r="M158" s="8">
        <f>IF(SalesData[[#This Row],[quantity]]&lt;=1,2%,IF(SalesData[[#This Row],[quantity]]&lt;=2,4%,IF(SalesData[[#This Row],[quantity]]&lt;=3,6%,IF(SalesData[[#This Row],[quantity]]&gt;=4,8%,0%))))</f>
        <v>0.04</v>
      </c>
      <c r="N158" s="6">
        <f>SalesData[[#This Row],[Total Sales]]*SalesData[[#This Row],[Discount %]]</f>
        <v>1922.1864000000003</v>
      </c>
      <c r="O158" s="2">
        <f>SalesData[[#This Row],[Total Sales]]-SalesData[[#This Row],[Discount Amount]]</f>
        <v>46132.473600000005</v>
      </c>
      <c r="P158" s="2">
        <f>SalesData[[#This Row],[price]]*60%</f>
        <v>14416.398000000001</v>
      </c>
      <c r="Q158" s="2">
        <f>SalesData[[#This Row],[Cost Price (Assumed)60%]]*SalesData[[#This Row],[quantity]]</f>
        <v>28832.796000000002</v>
      </c>
      <c r="R158" s="2">
        <f>SalesData[[#This Row],[Net Sales]]-SalesData[[#This Row],[Total Cost]]</f>
        <v>17299.677600000003</v>
      </c>
      <c r="S158" s="8">
        <f>SalesData[[#This Row],[Profit]]/SalesData[[#This Row],[Net Sales]]</f>
        <v>0.375</v>
      </c>
    </row>
    <row r="159" spans="1:19" x14ac:dyDescent="0.25">
      <c r="A159">
        <v>100157</v>
      </c>
      <c r="B159" s="1">
        <v>45502</v>
      </c>
      <c r="C159" s="2">
        <f>MONTH(SalesData[[#This Row],[order_date]])</f>
        <v>7</v>
      </c>
      <c r="D159" s="2">
        <f>YEAR(SalesData[[#This Row],[order_date]])</f>
        <v>2024</v>
      </c>
      <c r="E159" t="s">
        <v>218</v>
      </c>
      <c r="F159" t="s">
        <v>19</v>
      </c>
      <c r="G159" t="s">
        <v>77</v>
      </c>
      <c r="H159">
        <v>1</v>
      </c>
      <c r="I159">
        <v>14880.1</v>
      </c>
      <c r="J159" t="s">
        <v>47</v>
      </c>
      <c r="K159" t="s">
        <v>48</v>
      </c>
      <c r="L159">
        <f>SalesData[[#This Row],[quantity]]*SalesData[[#This Row],[price]]</f>
        <v>14880.1</v>
      </c>
      <c r="M159" s="8">
        <f>IF(SalesData[[#This Row],[quantity]]&lt;=1,2%,IF(SalesData[[#This Row],[quantity]]&lt;=2,4%,IF(SalesData[[#This Row],[quantity]]&lt;=3,6%,IF(SalesData[[#This Row],[quantity]]&gt;=4,8%,0%))))</f>
        <v>0.02</v>
      </c>
      <c r="N159" s="6">
        <f>SalesData[[#This Row],[Total Sales]]*SalesData[[#This Row],[Discount %]]</f>
        <v>297.60200000000003</v>
      </c>
      <c r="O159" s="2">
        <f>SalesData[[#This Row],[Total Sales]]-SalesData[[#This Row],[Discount Amount]]</f>
        <v>14582.498</v>
      </c>
      <c r="P159" s="2">
        <f>SalesData[[#This Row],[price]]*60%</f>
        <v>8928.06</v>
      </c>
      <c r="Q159" s="2">
        <f>SalesData[[#This Row],[Cost Price (Assumed)60%]]*SalesData[[#This Row],[quantity]]</f>
        <v>8928.06</v>
      </c>
      <c r="R159" s="2">
        <f>SalesData[[#This Row],[Net Sales]]-SalesData[[#This Row],[Total Cost]]</f>
        <v>5654.4380000000001</v>
      </c>
      <c r="S159" s="8">
        <f>SalesData[[#This Row],[Profit]]/SalesData[[#This Row],[Net Sales]]</f>
        <v>0.38775510204081637</v>
      </c>
    </row>
    <row r="160" spans="1:19" x14ac:dyDescent="0.25">
      <c r="A160">
        <v>100158</v>
      </c>
      <c r="B160" s="1">
        <v>44979</v>
      </c>
      <c r="C160" s="2">
        <f>MONTH(SalesData[[#This Row],[order_date]])</f>
        <v>2</v>
      </c>
      <c r="D160" s="2">
        <f>YEAR(SalesData[[#This Row],[order_date]])</f>
        <v>2023</v>
      </c>
      <c r="E160" t="s">
        <v>219</v>
      </c>
      <c r="F160" t="s">
        <v>41</v>
      </c>
      <c r="G160" t="s">
        <v>42</v>
      </c>
      <c r="H160">
        <v>1</v>
      </c>
      <c r="I160">
        <v>1825.98</v>
      </c>
      <c r="J160" t="s">
        <v>35</v>
      </c>
      <c r="K160" t="s">
        <v>36</v>
      </c>
      <c r="L160">
        <f>SalesData[[#This Row],[quantity]]*SalesData[[#This Row],[price]]</f>
        <v>1825.98</v>
      </c>
      <c r="M160" s="8">
        <f>IF(SalesData[[#This Row],[quantity]]&lt;=1,2%,IF(SalesData[[#This Row],[quantity]]&lt;=2,4%,IF(SalesData[[#This Row],[quantity]]&lt;=3,6%,IF(SalesData[[#This Row],[quantity]]&gt;=4,8%,0%))))</f>
        <v>0.02</v>
      </c>
      <c r="N160" s="6">
        <f>SalesData[[#This Row],[Total Sales]]*SalesData[[#This Row],[Discount %]]</f>
        <v>36.519600000000004</v>
      </c>
      <c r="O160" s="2">
        <f>SalesData[[#This Row],[Total Sales]]-SalesData[[#This Row],[Discount Amount]]</f>
        <v>1789.4603999999999</v>
      </c>
      <c r="P160" s="2">
        <f>SalesData[[#This Row],[price]]*60%</f>
        <v>1095.588</v>
      </c>
      <c r="Q160" s="2">
        <f>SalesData[[#This Row],[Cost Price (Assumed)60%]]*SalesData[[#This Row],[quantity]]</f>
        <v>1095.588</v>
      </c>
      <c r="R160" s="2">
        <f>SalesData[[#This Row],[Net Sales]]-SalesData[[#This Row],[Total Cost]]</f>
        <v>693.87239999999997</v>
      </c>
      <c r="S160" s="8">
        <f>SalesData[[#This Row],[Profit]]/SalesData[[#This Row],[Net Sales]]</f>
        <v>0.38775510204081631</v>
      </c>
    </row>
    <row r="161" spans="1:19" x14ac:dyDescent="0.25">
      <c r="A161">
        <v>100159</v>
      </c>
      <c r="B161" s="1">
        <v>45420</v>
      </c>
      <c r="C161" s="2">
        <f>MONTH(SalesData[[#This Row],[order_date]])</f>
        <v>5</v>
      </c>
      <c r="D161" s="2">
        <f>YEAR(SalesData[[#This Row],[order_date]])</f>
        <v>2024</v>
      </c>
      <c r="E161" t="s">
        <v>106</v>
      </c>
      <c r="F161" t="s">
        <v>10</v>
      </c>
      <c r="G161" t="s">
        <v>73</v>
      </c>
      <c r="H161">
        <v>1</v>
      </c>
      <c r="I161">
        <v>35028.54</v>
      </c>
      <c r="J161" t="s">
        <v>32</v>
      </c>
      <c r="K161" t="s">
        <v>33</v>
      </c>
      <c r="L161">
        <f>SalesData[[#This Row],[quantity]]*SalesData[[#This Row],[price]]</f>
        <v>35028.54</v>
      </c>
      <c r="M161" s="8">
        <f>IF(SalesData[[#This Row],[quantity]]&lt;=1,2%,IF(SalesData[[#This Row],[quantity]]&lt;=2,4%,IF(SalesData[[#This Row],[quantity]]&lt;=3,6%,IF(SalesData[[#This Row],[quantity]]&gt;=4,8%,0%))))</f>
        <v>0.02</v>
      </c>
      <c r="N161" s="6">
        <f>SalesData[[#This Row],[Total Sales]]*SalesData[[#This Row],[Discount %]]</f>
        <v>700.57080000000008</v>
      </c>
      <c r="O161" s="2">
        <f>SalesData[[#This Row],[Total Sales]]-SalesData[[#This Row],[Discount Amount]]</f>
        <v>34327.9692</v>
      </c>
      <c r="P161" s="2">
        <f>SalesData[[#This Row],[price]]*60%</f>
        <v>21017.124</v>
      </c>
      <c r="Q161" s="2">
        <f>SalesData[[#This Row],[Cost Price (Assumed)60%]]*SalesData[[#This Row],[quantity]]</f>
        <v>21017.124</v>
      </c>
      <c r="R161" s="2">
        <f>SalesData[[#This Row],[Net Sales]]-SalesData[[#This Row],[Total Cost]]</f>
        <v>13310.8452</v>
      </c>
      <c r="S161" s="8">
        <f>SalesData[[#This Row],[Profit]]/SalesData[[#This Row],[Net Sales]]</f>
        <v>0.38775510204081631</v>
      </c>
    </row>
    <row r="162" spans="1:19" x14ac:dyDescent="0.25">
      <c r="A162">
        <v>100160</v>
      </c>
      <c r="B162" s="1">
        <v>45158</v>
      </c>
      <c r="C162" s="2">
        <f>MONTH(SalesData[[#This Row],[order_date]])</f>
        <v>8</v>
      </c>
      <c r="D162" s="2">
        <f>YEAR(SalesData[[#This Row],[order_date]])</f>
        <v>2023</v>
      </c>
      <c r="E162" t="s">
        <v>220</v>
      </c>
      <c r="F162" t="s">
        <v>38</v>
      </c>
      <c r="G162" t="s">
        <v>60</v>
      </c>
      <c r="H162">
        <v>5</v>
      </c>
      <c r="I162">
        <v>3402.99</v>
      </c>
      <c r="J162" t="s">
        <v>32</v>
      </c>
      <c r="K162" t="s">
        <v>33</v>
      </c>
      <c r="L162">
        <f>SalesData[[#This Row],[quantity]]*SalesData[[#This Row],[price]]</f>
        <v>17014.949999999997</v>
      </c>
      <c r="M162" s="8">
        <f>IF(SalesData[[#This Row],[quantity]]&lt;=1,2%,IF(SalesData[[#This Row],[quantity]]&lt;=2,4%,IF(SalesData[[#This Row],[quantity]]&lt;=3,6%,IF(SalesData[[#This Row],[quantity]]&gt;=4,8%,0%))))</f>
        <v>0.08</v>
      </c>
      <c r="N162" s="6">
        <f>SalesData[[#This Row],[Total Sales]]*SalesData[[#This Row],[Discount %]]</f>
        <v>1361.1959999999997</v>
      </c>
      <c r="O162" s="2">
        <f>SalesData[[#This Row],[Total Sales]]-SalesData[[#This Row],[Discount Amount]]</f>
        <v>15653.753999999997</v>
      </c>
      <c r="P162" s="2">
        <f>SalesData[[#This Row],[price]]*60%</f>
        <v>2041.7939999999999</v>
      </c>
      <c r="Q162" s="2">
        <f>SalesData[[#This Row],[Cost Price (Assumed)60%]]*SalesData[[#This Row],[quantity]]</f>
        <v>10208.969999999999</v>
      </c>
      <c r="R162" s="2">
        <f>SalesData[[#This Row],[Net Sales]]-SalesData[[#This Row],[Total Cost]]</f>
        <v>5444.7839999999978</v>
      </c>
      <c r="S162" s="8">
        <f>SalesData[[#This Row],[Profit]]/SalesData[[#This Row],[Net Sales]]</f>
        <v>0.34782608695652167</v>
      </c>
    </row>
    <row r="163" spans="1:19" x14ac:dyDescent="0.25">
      <c r="A163">
        <v>100161</v>
      </c>
      <c r="B163" s="1">
        <v>45600</v>
      </c>
      <c r="C163" s="2">
        <f>MONTH(SalesData[[#This Row],[order_date]])</f>
        <v>11</v>
      </c>
      <c r="D163" s="2">
        <f>YEAR(SalesData[[#This Row],[order_date]])</f>
        <v>2024</v>
      </c>
      <c r="E163" t="s">
        <v>221</v>
      </c>
      <c r="F163" t="s">
        <v>38</v>
      </c>
      <c r="G163" t="s">
        <v>53</v>
      </c>
      <c r="H163">
        <v>1</v>
      </c>
      <c r="I163">
        <v>1256.44</v>
      </c>
      <c r="J163" t="s">
        <v>107</v>
      </c>
      <c r="K163" t="s">
        <v>108</v>
      </c>
      <c r="L163">
        <f>SalesData[[#This Row],[quantity]]*SalesData[[#This Row],[price]]</f>
        <v>1256.44</v>
      </c>
      <c r="M163" s="8">
        <f>IF(SalesData[[#This Row],[quantity]]&lt;=1,2%,IF(SalesData[[#This Row],[quantity]]&lt;=2,4%,IF(SalesData[[#This Row],[quantity]]&lt;=3,6%,IF(SalesData[[#This Row],[quantity]]&gt;=4,8%,0%))))</f>
        <v>0.02</v>
      </c>
      <c r="N163" s="6">
        <f>SalesData[[#This Row],[Total Sales]]*SalesData[[#This Row],[Discount %]]</f>
        <v>25.128800000000002</v>
      </c>
      <c r="O163" s="2">
        <f>SalesData[[#This Row],[Total Sales]]-SalesData[[#This Row],[Discount Amount]]</f>
        <v>1231.3112000000001</v>
      </c>
      <c r="P163" s="2">
        <f>SalesData[[#This Row],[price]]*60%</f>
        <v>753.86400000000003</v>
      </c>
      <c r="Q163" s="2">
        <f>SalesData[[#This Row],[Cost Price (Assumed)60%]]*SalesData[[#This Row],[quantity]]</f>
        <v>753.86400000000003</v>
      </c>
      <c r="R163" s="2">
        <f>SalesData[[#This Row],[Net Sales]]-SalesData[[#This Row],[Total Cost]]</f>
        <v>477.44720000000007</v>
      </c>
      <c r="S163" s="8">
        <f>SalesData[[#This Row],[Profit]]/SalesData[[#This Row],[Net Sales]]</f>
        <v>0.38775510204081637</v>
      </c>
    </row>
    <row r="164" spans="1:19" x14ac:dyDescent="0.25">
      <c r="A164">
        <v>100162</v>
      </c>
      <c r="B164" s="1">
        <v>44933</v>
      </c>
      <c r="C164" s="2">
        <f>MONTH(SalesData[[#This Row],[order_date]])</f>
        <v>1</v>
      </c>
      <c r="D164" s="2">
        <f>YEAR(SalesData[[#This Row],[order_date]])</f>
        <v>2023</v>
      </c>
      <c r="E164" t="s">
        <v>222</v>
      </c>
      <c r="F164" t="s">
        <v>10</v>
      </c>
      <c r="G164" t="s">
        <v>27</v>
      </c>
      <c r="H164">
        <v>1</v>
      </c>
      <c r="I164">
        <v>25843.01</v>
      </c>
      <c r="J164" t="s">
        <v>12</v>
      </c>
      <c r="K164" t="s">
        <v>12</v>
      </c>
      <c r="L164">
        <f>SalesData[[#This Row],[quantity]]*SalesData[[#This Row],[price]]</f>
        <v>25843.01</v>
      </c>
      <c r="M164" s="8">
        <f>IF(SalesData[[#This Row],[quantity]]&lt;=1,2%,IF(SalesData[[#This Row],[quantity]]&lt;=2,4%,IF(SalesData[[#This Row],[quantity]]&lt;=3,6%,IF(SalesData[[#This Row],[quantity]]&gt;=4,8%,0%))))</f>
        <v>0.02</v>
      </c>
      <c r="N164" s="6">
        <f>SalesData[[#This Row],[Total Sales]]*SalesData[[#This Row],[Discount %]]</f>
        <v>516.86019999999996</v>
      </c>
      <c r="O164" s="2">
        <f>SalesData[[#This Row],[Total Sales]]-SalesData[[#This Row],[Discount Amount]]</f>
        <v>25326.149799999999</v>
      </c>
      <c r="P164" s="2">
        <f>SalesData[[#This Row],[price]]*60%</f>
        <v>15505.805999999999</v>
      </c>
      <c r="Q164" s="2">
        <f>SalesData[[#This Row],[Cost Price (Assumed)60%]]*SalesData[[#This Row],[quantity]]</f>
        <v>15505.805999999999</v>
      </c>
      <c r="R164" s="2">
        <f>SalesData[[#This Row],[Net Sales]]-SalesData[[#This Row],[Total Cost]]</f>
        <v>9820.3438000000006</v>
      </c>
      <c r="S164" s="8">
        <f>SalesData[[#This Row],[Profit]]/SalesData[[#This Row],[Net Sales]]</f>
        <v>0.38775510204081637</v>
      </c>
    </row>
    <row r="165" spans="1:19" x14ac:dyDescent="0.25">
      <c r="A165">
        <v>100163</v>
      </c>
      <c r="B165" s="1">
        <v>45470</v>
      </c>
      <c r="C165" s="2">
        <f>MONTH(SalesData[[#This Row],[order_date]])</f>
        <v>6</v>
      </c>
      <c r="D165" s="2">
        <f>YEAR(SalesData[[#This Row],[order_date]])</f>
        <v>2024</v>
      </c>
      <c r="E165" t="s">
        <v>223</v>
      </c>
      <c r="F165" t="s">
        <v>10</v>
      </c>
      <c r="G165" t="s">
        <v>68</v>
      </c>
      <c r="H165">
        <v>1</v>
      </c>
      <c r="I165">
        <v>11588.47</v>
      </c>
      <c r="J165" t="s">
        <v>21</v>
      </c>
      <c r="K165" t="s">
        <v>17</v>
      </c>
      <c r="L165">
        <f>SalesData[[#This Row],[quantity]]*SalesData[[#This Row],[price]]</f>
        <v>11588.47</v>
      </c>
      <c r="M165" s="8">
        <f>IF(SalesData[[#This Row],[quantity]]&lt;=1,2%,IF(SalesData[[#This Row],[quantity]]&lt;=2,4%,IF(SalesData[[#This Row],[quantity]]&lt;=3,6%,IF(SalesData[[#This Row],[quantity]]&gt;=4,8%,0%))))</f>
        <v>0.02</v>
      </c>
      <c r="N165" s="6">
        <f>SalesData[[#This Row],[Total Sales]]*SalesData[[#This Row],[Discount %]]</f>
        <v>231.76939999999999</v>
      </c>
      <c r="O165" s="2">
        <f>SalesData[[#This Row],[Total Sales]]-SalesData[[#This Row],[Discount Amount]]</f>
        <v>11356.7006</v>
      </c>
      <c r="P165" s="2">
        <f>SalesData[[#This Row],[price]]*60%</f>
        <v>6953.0819999999994</v>
      </c>
      <c r="Q165" s="2">
        <f>SalesData[[#This Row],[Cost Price (Assumed)60%]]*SalesData[[#This Row],[quantity]]</f>
        <v>6953.0819999999994</v>
      </c>
      <c r="R165" s="2">
        <f>SalesData[[#This Row],[Net Sales]]-SalesData[[#This Row],[Total Cost]]</f>
        <v>4403.6186000000007</v>
      </c>
      <c r="S165" s="8">
        <f>SalesData[[#This Row],[Profit]]/SalesData[[#This Row],[Net Sales]]</f>
        <v>0.38775510204081637</v>
      </c>
    </row>
    <row r="166" spans="1:19" x14ac:dyDescent="0.25">
      <c r="A166">
        <v>100164</v>
      </c>
      <c r="B166" s="1">
        <v>45508</v>
      </c>
      <c r="C166" s="2">
        <f>MONTH(SalesData[[#This Row],[order_date]])</f>
        <v>8</v>
      </c>
      <c r="D166" s="2">
        <f>YEAR(SalesData[[#This Row],[order_date]])</f>
        <v>2024</v>
      </c>
      <c r="E166" t="s">
        <v>224</v>
      </c>
      <c r="F166" t="s">
        <v>19</v>
      </c>
      <c r="G166" t="s">
        <v>77</v>
      </c>
      <c r="H166">
        <v>1</v>
      </c>
      <c r="I166">
        <v>9850.86</v>
      </c>
      <c r="J166" t="s">
        <v>94</v>
      </c>
      <c r="K166" t="s">
        <v>95</v>
      </c>
      <c r="L166">
        <f>SalesData[[#This Row],[quantity]]*SalesData[[#This Row],[price]]</f>
        <v>9850.86</v>
      </c>
      <c r="M166" s="8">
        <f>IF(SalesData[[#This Row],[quantity]]&lt;=1,2%,IF(SalesData[[#This Row],[quantity]]&lt;=2,4%,IF(SalesData[[#This Row],[quantity]]&lt;=3,6%,IF(SalesData[[#This Row],[quantity]]&gt;=4,8%,0%))))</f>
        <v>0.02</v>
      </c>
      <c r="N166" s="6">
        <f>SalesData[[#This Row],[Total Sales]]*SalesData[[#This Row],[Discount %]]</f>
        <v>197.0172</v>
      </c>
      <c r="O166" s="2">
        <f>SalesData[[#This Row],[Total Sales]]-SalesData[[#This Row],[Discount Amount]]</f>
        <v>9653.8428000000004</v>
      </c>
      <c r="P166" s="2">
        <f>SalesData[[#This Row],[price]]*60%</f>
        <v>5910.5160000000005</v>
      </c>
      <c r="Q166" s="2">
        <f>SalesData[[#This Row],[Cost Price (Assumed)60%]]*SalesData[[#This Row],[quantity]]</f>
        <v>5910.5160000000005</v>
      </c>
      <c r="R166" s="2">
        <f>SalesData[[#This Row],[Net Sales]]-SalesData[[#This Row],[Total Cost]]</f>
        <v>3743.3267999999998</v>
      </c>
      <c r="S166" s="8">
        <f>SalesData[[#This Row],[Profit]]/SalesData[[#This Row],[Net Sales]]</f>
        <v>0.38775510204081631</v>
      </c>
    </row>
    <row r="167" spans="1:19" x14ac:dyDescent="0.25">
      <c r="A167">
        <v>100165</v>
      </c>
      <c r="B167" s="1">
        <v>45380</v>
      </c>
      <c r="C167" s="2">
        <f>MONTH(SalesData[[#This Row],[order_date]])</f>
        <v>3</v>
      </c>
      <c r="D167" s="2">
        <f>YEAR(SalesData[[#This Row],[order_date]])</f>
        <v>2024</v>
      </c>
      <c r="E167" t="s">
        <v>225</v>
      </c>
      <c r="F167" t="s">
        <v>19</v>
      </c>
      <c r="G167" t="s">
        <v>20</v>
      </c>
      <c r="H167">
        <v>2</v>
      </c>
      <c r="I167">
        <v>5842.46</v>
      </c>
      <c r="J167" t="s">
        <v>12</v>
      </c>
      <c r="K167" t="s">
        <v>12</v>
      </c>
      <c r="L167">
        <f>SalesData[[#This Row],[quantity]]*SalesData[[#This Row],[price]]</f>
        <v>11684.92</v>
      </c>
      <c r="M167" s="8">
        <f>IF(SalesData[[#This Row],[quantity]]&lt;=1,2%,IF(SalesData[[#This Row],[quantity]]&lt;=2,4%,IF(SalesData[[#This Row],[quantity]]&lt;=3,6%,IF(SalesData[[#This Row],[quantity]]&gt;=4,8%,0%))))</f>
        <v>0.04</v>
      </c>
      <c r="N167" s="6">
        <f>SalesData[[#This Row],[Total Sales]]*SalesData[[#This Row],[Discount %]]</f>
        <v>467.39679999999998</v>
      </c>
      <c r="O167" s="2">
        <f>SalesData[[#This Row],[Total Sales]]-SalesData[[#This Row],[Discount Amount]]</f>
        <v>11217.5232</v>
      </c>
      <c r="P167" s="2">
        <f>SalesData[[#This Row],[price]]*60%</f>
        <v>3505.4760000000001</v>
      </c>
      <c r="Q167" s="2">
        <f>SalesData[[#This Row],[Cost Price (Assumed)60%]]*SalesData[[#This Row],[quantity]]</f>
        <v>7010.9520000000002</v>
      </c>
      <c r="R167" s="2">
        <f>SalesData[[#This Row],[Net Sales]]-SalesData[[#This Row],[Total Cost]]</f>
        <v>4206.5711999999994</v>
      </c>
      <c r="S167" s="8">
        <f>SalesData[[#This Row],[Profit]]/SalesData[[#This Row],[Net Sales]]</f>
        <v>0.37499999999999994</v>
      </c>
    </row>
    <row r="168" spans="1:19" x14ac:dyDescent="0.25">
      <c r="A168">
        <v>100166</v>
      </c>
      <c r="B168" s="1">
        <v>45280</v>
      </c>
      <c r="C168" s="2">
        <f>MONTH(SalesData[[#This Row],[order_date]])</f>
        <v>12</v>
      </c>
      <c r="D168" s="2">
        <f>YEAR(SalesData[[#This Row],[order_date]])</f>
        <v>2023</v>
      </c>
      <c r="E168" t="s">
        <v>226</v>
      </c>
      <c r="F168" t="s">
        <v>14</v>
      </c>
      <c r="G168" t="s">
        <v>31</v>
      </c>
      <c r="H168">
        <v>2</v>
      </c>
      <c r="I168">
        <v>3070.65</v>
      </c>
      <c r="J168" t="s">
        <v>85</v>
      </c>
      <c r="K168" t="s">
        <v>29</v>
      </c>
      <c r="L168">
        <f>SalesData[[#This Row],[quantity]]*SalesData[[#This Row],[price]]</f>
        <v>6141.3</v>
      </c>
      <c r="M168" s="8">
        <f>IF(SalesData[[#This Row],[quantity]]&lt;=1,2%,IF(SalesData[[#This Row],[quantity]]&lt;=2,4%,IF(SalesData[[#This Row],[quantity]]&lt;=3,6%,IF(SalesData[[#This Row],[quantity]]&gt;=4,8%,0%))))</f>
        <v>0.04</v>
      </c>
      <c r="N168" s="6">
        <f>SalesData[[#This Row],[Total Sales]]*SalesData[[#This Row],[Discount %]]</f>
        <v>245.65200000000002</v>
      </c>
      <c r="O168" s="2">
        <f>SalesData[[#This Row],[Total Sales]]-SalesData[[#This Row],[Discount Amount]]</f>
        <v>5895.6480000000001</v>
      </c>
      <c r="P168" s="2">
        <f>SalesData[[#This Row],[price]]*60%</f>
        <v>1842.3899999999999</v>
      </c>
      <c r="Q168" s="2">
        <f>SalesData[[#This Row],[Cost Price (Assumed)60%]]*SalesData[[#This Row],[quantity]]</f>
        <v>3684.7799999999997</v>
      </c>
      <c r="R168" s="2">
        <f>SalesData[[#This Row],[Net Sales]]-SalesData[[#This Row],[Total Cost]]</f>
        <v>2210.8680000000004</v>
      </c>
      <c r="S168" s="8">
        <f>SalesData[[#This Row],[Profit]]/SalesData[[#This Row],[Net Sales]]</f>
        <v>0.37500000000000006</v>
      </c>
    </row>
    <row r="169" spans="1:19" x14ac:dyDescent="0.25">
      <c r="A169">
        <v>100167</v>
      </c>
      <c r="B169" s="1">
        <v>45152</v>
      </c>
      <c r="C169" s="2">
        <f>MONTH(SalesData[[#This Row],[order_date]])</f>
        <v>8</v>
      </c>
      <c r="D169" s="2">
        <f>YEAR(SalesData[[#This Row],[order_date]])</f>
        <v>2023</v>
      </c>
      <c r="E169" t="s">
        <v>227</v>
      </c>
      <c r="F169" t="s">
        <v>14</v>
      </c>
      <c r="G169" t="s">
        <v>51</v>
      </c>
      <c r="H169">
        <v>1</v>
      </c>
      <c r="I169">
        <v>1337.91</v>
      </c>
      <c r="J169" t="s">
        <v>21</v>
      </c>
      <c r="K169" t="s">
        <v>17</v>
      </c>
      <c r="L169">
        <f>SalesData[[#This Row],[quantity]]*SalesData[[#This Row],[price]]</f>
        <v>1337.91</v>
      </c>
      <c r="M169" s="8">
        <f>IF(SalesData[[#This Row],[quantity]]&lt;=1,2%,IF(SalesData[[#This Row],[quantity]]&lt;=2,4%,IF(SalesData[[#This Row],[quantity]]&lt;=3,6%,IF(SalesData[[#This Row],[quantity]]&gt;=4,8%,0%))))</f>
        <v>0.02</v>
      </c>
      <c r="N169" s="6">
        <f>SalesData[[#This Row],[Total Sales]]*SalesData[[#This Row],[Discount %]]</f>
        <v>26.758200000000002</v>
      </c>
      <c r="O169" s="2">
        <f>SalesData[[#This Row],[Total Sales]]-SalesData[[#This Row],[Discount Amount]]</f>
        <v>1311.1518000000001</v>
      </c>
      <c r="P169" s="2">
        <f>SalesData[[#This Row],[price]]*60%</f>
        <v>802.74599999999998</v>
      </c>
      <c r="Q169" s="2">
        <f>SalesData[[#This Row],[Cost Price (Assumed)60%]]*SalesData[[#This Row],[quantity]]</f>
        <v>802.74599999999998</v>
      </c>
      <c r="R169" s="2">
        <f>SalesData[[#This Row],[Net Sales]]-SalesData[[#This Row],[Total Cost]]</f>
        <v>508.40580000000011</v>
      </c>
      <c r="S169" s="8">
        <f>SalesData[[#This Row],[Profit]]/SalesData[[#This Row],[Net Sales]]</f>
        <v>0.38775510204081637</v>
      </c>
    </row>
    <row r="170" spans="1:19" x14ac:dyDescent="0.25">
      <c r="A170">
        <v>100168</v>
      </c>
      <c r="B170" s="1">
        <v>45188</v>
      </c>
      <c r="C170" s="2">
        <f>MONTH(SalesData[[#This Row],[order_date]])</f>
        <v>9</v>
      </c>
      <c r="D170" s="2">
        <f>YEAR(SalesData[[#This Row],[order_date]])</f>
        <v>2023</v>
      </c>
      <c r="E170" t="s">
        <v>228</v>
      </c>
      <c r="F170" t="s">
        <v>10</v>
      </c>
      <c r="G170" t="s">
        <v>73</v>
      </c>
      <c r="H170">
        <v>1</v>
      </c>
      <c r="I170">
        <v>47546.080000000002</v>
      </c>
      <c r="J170" t="s">
        <v>54</v>
      </c>
      <c r="K170" t="s">
        <v>55</v>
      </c>
      <c r="L170">
        <f>SalesData[[#This Row],[quantity]]*SalesData[[#This Row],[price]]</f>
        <v>47546.080000000002</v>
      </c>
      <c r="M170" s="8">
        <f>IF(SalesData[[#This Row],[quantity]]&lt;=1,2%,IF(SalesData[[#This Row],[quantity]]&lt;=2,4%,IF(SalesData[[#This Row],[quantity]]&lt;=3,6%,IF(SalesData[[#This Row],[quantity]]&gt;=4,8%,0%))))</f>
        <v>0.02</v>
      </c>
      <c r="N170" s="6">
        <f>SalesData[[#This Row],[Total Sales]]*SalesData[[#This Row],[Discount %]]</f>
        <v>950.92160000000001</v>
      </c>
      <c r="O170" s="2">
        <f>SalesData[[#This Row],[Total Sales]]-SalesData[[#This Row],[Discount Amount]]</f>
        <v>46595.1584</v>
      </c>
      <c r="P170" s="2">
        <f>SalesData[[#This Row],[price]]*60%</f>
        <v>28527.648000000001</v>
      </c>
      <c r="Q170" s="2">
        <f>SalesData[[#This Row],[Cost Price (Assumed)60%]]*SalesData[[#This Row],[quantity]]</f>
        <v>28527.648000000001</v>
      </c>
      <c r="R170" s="2">
        <f>SalesData[[#This Row],[Net Sales]]-SalesData[[#This Row],[Total Cost]]</f>
        <v>18067.510399999999</v>
      </c>
      <c r="S170" s="8">
        <f>SalesData[[#This Row],[Profit]]/SalesData[[#This Row],[Net Sales]]</f>
        <v>0.38775510204081631</v>
      </c>
    </row>
    <row r="171" spans="1:19" x14ac:dyDescent="0.25">
      <c r="A171">
        <v>100169</v>
      </c>
      <c r="B171" s="1">
        <v>45647</v>
      </c>
      <c r="C171" s="2">
        <f>MONTH(SalesData[[#This Row],[order_date]])</f>
        <v>12</v>
      </c>
      <c r="D171" s="2">
        <f>YEAR(SalesData[[#This Row],[order_date]])</f>
        <v>2024</v>
      </c>
      <c r="E171" t="s">
        <v>229</v>
      </c>
      <c r="F171" t="s">
        <v>10</v>
      </c>
      <c r="G171" t="s">
        <v>80</v>
      </c>
      <c r="H171">
        <v>3</v>
      </c>
      <c r="I171">
        <v>49442.54</v>
      </c>
      <c r="J171" t="s">
        <v>28</v>
      </c>
      <c r="K171" t="s">
        <v>29</v>
      </c>
      <c r="L171">
        <f>SalesData[[#This Row],[quantity]]*SalesData[[#This Row],[price]]</f>
        <v>148327.62</v>
      </c>
      <c r="M171" s="8">
        <f>IF(SalesData[[#This Row],[quantity]]&lt;=1,2%,IF(SalesData[[#This Row],[quantity]]&lt;=2,4%,IF(SalesData[[#This Row],[quantity]]&lt;=3,6%,IF(SalesData[[#This Row],[quantity]]&gt;=4,8%,0%))))</f>
        <v>0.06</v>
      </c>
      <c r="N171" s="6">
        <f>SalesData[[#This Row],[Total Sales]]*SalesData[[#This Row],[Discount %]]</f>
        <v>8899.6571999999996</v>
      </c>
      <c r="O171" s="2">
        <f>SalesData[[#This Row],[Total Sales]]-SalesData[[#This Row],[Discount Amount]]</f>
        <v>139427.96280000001</v>
      </c>
      <c r="P171" s="2">
        <f>SalesData[[#This Row],[price]]*60%</f>
        <v>29665.523999999998</v>
      </c>
      <c r="Q171" s="2">
        <f>SalesData[[#This Row],[Cost Price (Assumed)60%]]*SalesData[[#This Row],[quantity]]</f>
        <v>88996.571999999986</v>
      </c>
      <c r="R171" s="2">
        <f>SalesData[[#This Row],[Net Sales]]-SalesData[[#This Row],[Total Cost]]</f>
        <v>50431.390800000023</v>
      </c>
      <c r="S171" s="8">
        <f>SalesData[[#This Row],[Profit]]/SalesData[[#This Row],[Net Sales]]</f>
        <v>0.3617021276595746</v>
      </c>
    </row>
    <row r="172" spans="1:19" x14ac:dyDescent="0.25">
      <c r="A172">
        <v>100170</v>
      </c>
      <c r="B172" s="1">
        <v>44946</v>
      </c>
      <c r="C172" s="2">
        <f>MONTH(SalesData[[#This Row],[order_date]])</f>
        <v>1</v>
      </c>
      <c r="D172" s="2">
        <f>YEAR(SalesData[[#This Row],[order_date]])</f>
        <v>2023</v>
      </c>
      <c r="E172" t="s">
        <v>230</v>
      </c>
      <c r="F172" t="s">
        <v>14</v>
      </c>
      <c r="G172" t="s">
        <v>15</v>
      </c>
      <c r="H172">
        <v>3</v>
      </c>
      <c r="I172">
        <v>3027.88</v>
      </c>
      <c r="J172" t="s">
        <v>94</v>
      </c>
      <c r="K172" t="s">
        <v>95</v>
      </c>
      <c r="L172">
        <f>SalesData[[#This Row],[quantity]]*SalesData[[#This Row],[price]]</f>
        <v>9083.64</v>
      </c>
      <c r="M172" s="8">
        <f>IF(SalesData[[#This Row],[quantity]]&lt;=1,2%,IF(SalesData[[#This Row],[quantity]]&lt;=2,4%,IF(SalesData[[#This Row],[quantity]]&lt;=3,6%,IF(SalesData[[#This Row],[quantity]]&gt;=4,8%,0%))))</f>
        <v>0.06</v>
      </c>
      <c r="N172" s="6">
        <f>SalesData[[#This Row],[Total Sales]]*SalesData[[#This Row],[Discount %]]</f>
        <v>545.01839999999993</v>
      </c>
      <c r="O172" s="2">
        <f>SalesData[[#This Row],[Total Sales]]-SalesData[[#This Row],[Discount Amount]]</f>
        <v>8538.6215999999986</v>
      </c>
      <c r="P172" s="2">
        <f>SalesData[[#This Row],[price]]*60%</f>
        <v>1816.7280000000001</v>
      </c>
      <c r="Q172" s="2">
        <f>SalesData[[#This Row],[Cost Price (Assumed)60%]]*SalesData[[#This Row],[quantity]]</f>
        <v>5450.1840000000002</v>
      </c>
      <c r="R172" s="2">
        <f>SalesData[[#This Row],[Net Sales]]-SalesData[[#This Row],[Total Cost]]</f>
        <v>3088.4375999999984</v>
      </c>
      <c r="S172" s="8">
        <f>SalesData[[#This Row],[Profit]]/SalesData[[#This Row],[Net Sales]]</f>
        <v>0.36170212765957432</v>
      </c>
    </row>
    <row r="173" spans="1:19" x14ac:dyDescent="0.25">
      <c r="A173">
        <v>100171</v>
      </c>
      <c r="B173" s="1">
        <v>45044</v>
      </c>
      <c r="C173" s="2">
        <f>MONTH(SalesData[[#This Row],[order_date]])</f>
        <v>4</v>
      </c>
      <c r="D173" s="2">
        <f>YEAR(SalesData[[#This Row],[order_date]])</f>
        <v>2023</v>
      </c>
      <c r="E173" t="s">
        <v>231</v>
      </c>
      <c r="F173" t="s">
        <v>14</v>
      </c>
      <c r="G173" t="s">
        <v>31</v>
      </c>
      <c r="H173">
        <v>1</v>
      </c>
      <c r="I173">
        <v>4690.72</v>
      </c>
      <c r="J173" t="s">
        <v>12</v>
      </c>
      <c r="K173" t="s">
        <v>12</v>
      </c>
      <c r="L173">
        <f>SalesData[[#This Row],[quantity]]*SalesData[[#This Row],[price]]</f>
        <v>4690.72</v>
      </c>
      <c r="M173" s="8">
        <f>IF(SalesData[[#This Row],[quantity]]&lt;=1,2%,IF(SalesData[[#This Row],[quantity]]&lt;=2,4%,IF(SalesData[[#This Row],[quantity]]&lt;=3,6%,IF(SalesData[[#This Row],[quantity]]&gt;=4,8%,0%))))</f>
        <v>0.02</v>
      </c>
      <c r="N173" s="6">
        <f>SalesData[[#This Row],[Total Sales]]*SalesData[[#This Row],[Discount %]]</f>
        <v>93.814400000000006</v>
      </c>
      <c r="O173" s="2">
        <f>SalesData[[#This Row],[Total Sales]]-SalesData[[#This Row],[Discount Amount]]</f>
        <v>4596.9056</v>
      </c>
      <c r="P173" s="2">
        <f>SalesData[[#This Row],[price]]*60%</f>
        <v>2814.4320000000002</v>
      </c>
      <c r="Q173" s="2">
        <f>SalesData[[#This Row],[Cost Price (Assumed)60%]]*SalesData[[#This Row],[quantity]]</f>
        <v>2814.4320000000002</v>
      </c>
      <c r="R173" s="2">
        <f>SalesData[[#This Row],[Net Sales]]-SalesData[[#This Row],[Total Cost]]</f>
        <v>1782.4735999999998</v>
      </c>
      <c r="S173" s="8">
        <f>SalesData[[#This Row],[Profit]]/SalesData[[#This Row],[Net Sales]]</f>
        <v>0.38775510204081626</v>
      </c>
    </row>
    <row r="174" spans="1:19" x14ac:dyDescent="0.25">
      <c r="A174">
        <v>100172</v>
      </c>
      <c r="B174" s="1">
        <v>45374</v>
      </c>
      <c r="C174" s="2">
        <f>MONTH(SalesData[[#This Row],[order_date]])</f>
        <v>3</v>
      </c>
      <c r="D174" s="2">
        <f>YEAR(SalesData[[#This Row],[order_date]])</f>
        <v>2024</v>
      </c>
      <c r="E174" t="s">
        <v>232</v>
      </c>
      <c r="F174" t="s">
        <v>38</v>
      </c>
      <c r="G174" t="s">
        <v>70</v>
      </c>
      <c r="H174">
        <v>1</v>
      </c>
      <c r="I174">
        <v>1450.82</v>
      </c>
      <c r="J174" t="s">
        <v>16</v>
      </c>
      <c r="K174" t="s">
        <v>17</v>
      </c>
      <c r="L174">
        <f>SalesData[[#This Row],[quantity]]*SalesData[[#This Row],[price]]</f>
        <v>1450.82</v>
      </c>
      <c r="M174" s="8">
        <f>IF(SalesData[[#This Row],[quantity]]&lt;=1,2%,IF(SalesData[[#This Row],[quantity]]&lt;=2,4%,IF(SalesData[[#This Row],[quantity]]&lt;=3,6%,IF(SalesData[[#This Row],[quantity]]&gt;=4,8%,0%))))</f>
        <v>0.02</v>
      </c>
      <c r="N174" s="6">
        <f>SalesData[[#This Row],[Total Sales]]*SalesData[[#This Row],[Discount %]]</f>
        <v>29.016400000000001</v>
      </c>
      <c r="O174" s="2">
        <f>SalesData[[#This Row],[Total Sales]]-SalesData[[#This Row],[Discount Amount]]</f>
        <v>1421.8036</v>
      </c>
      <c r="P174" s="2">
        <f>SalesData[[#This Row],[price]]*60%</f>
        <v>870.49199999999996</v>
      </c>
      <c r="Q174" s="2">
        <f>SalesData[[#This Row],[Cost Price (Assumed)60%]]*SalesData[[#This Row],[quantity]]</f>
        <v>870.49199999999996</v>
      </c>
      <c r="R174" s="2">
        <f>SalesData[[#This Row],[Net Sales]]-SalesData[[#This Row],[Total Cost]]</f>
        <v>551.3116</v>
      </c>
      <c r="S174" s="8">
        <f>SalesData[[#This Row],[Profit]]/SalesData[[#This Row],[Net Sales]]</f>
        <v>0.38775510204081631</v>
      </c>
    </row>
    <row r="175" spans="1:19" x14ac:dyDescent="0.25">
      <c r="A175">
        <v>100173</v>
      </c>
      <c r="B175" s="1">
        <v>45274</v>
      </c>
      <c r="C175" s="2">
        <f>MONTH(SalesData[[#This Row],[order_date]])</f>
        <v>12</v>
      </c>
      <c r="D175" s="2">
        <f>YEAR(SalesData[[#This Row],[order_date]])</f>
        <v>2023</v>
      </c>
      <c r="E175" t="s">
        <v>233</v>
      </c>
      <c r="F175" t="s">
        <v>10</v>
      </c>
      <c r="G175" t="s">
        <v>27</v>
      </c>
      <c r="H175">
        <v>1</v>
      </c>
      <c r="I175">
        <v>45287.92</v>
      </c>
      <c r="J175" t="s">
        <v>43</v>
      </c>
      <c r="K175" t="s">
        <v>29</v>
      </c>
      <c r="L175">
        <f>SalesData[[#This Row],[quantity]]*SalesData[[#This Row],[price]]</f>
        <v>45287.92</v>
      </c>
      <c r="M175" s="8">
        <f>IF(SalesData[[#This Row],[quantity]]&lt;=1,2%,IF(SalesData[[#This Row],[quantity]]&lt;=2,4%,IF(SalesData[[#This Row],[quantity]]&lt;=3,6%,IF(SalesData[[#This Row],[quantity]]&gt;=4,8%,0%))))</f>
        <v>0.02</v>
      </c>
      <c r="N175" s="6">
        <f>SalesData[[#This Row],[Total Sales]]*SalesData[[#This Row],[Discount %]]</f>
        <v>905.75839999999994</v>
      </c>
      <c r="O175" s="2">
        <f>SalesData[[#This Row],[Total Sales]]-SalesData[[#This Row],[Discount Amount]]</f>
        <v>44382.161599999999</v>
      </c>
      <c r="P175" s="2">
        <f>SalesData[[#This Row],[price]]*60%</f>
        <v>27172.751999999997</v>
      </c>
      <c r="Q175" s="2">
        <f>SalesData[[#This Row],[Cost Price (Assumed)60%]]*SalesData[[#This Row],[quantity]]</f>
        <v>27172.751999999997</v>
      </c>
      <c r="R175" s="2">
        <f>SalesData[[#This Row],[Net Sales]]-SalesData[[#This Row],[Total Cost]]</f>
        <v>17209.409600000003</v>
      </c>
      <c r="S175" s="8">
        <f>SalesData[[#This Row],[Profit]]/SalesData[[#This Row],[Net Sales]]</f>
        <v>0.38775510204081637</v>
      </c>
    </row>
    <row r="176" spans="1:19" x14ac:dyDescent="0.25">
      <c r="A176">
        <v>100174</v>
      </c>
      <c r="B176" s="1">
        <v>45284</v>
      </c>
      <c r="C176" s="2">
        <f>MONTH(SalesData[[#This Row],[order_date]])</f>
        <v>12</v>
      </c>
      <c r="D176" s="2">
        <f>YEAR(SalesData[[#This Row],[order_date]])</f>
        <v>2023</v>
      </c>
      <c r="E176" t="s">
        <v>234</v>
      </c>
      <c r="F176" t="s">
        <v>14</v>
      </c>
      <c r="G176" t="s">
        <v>46</v>
      </c>
      <c r="H176">
        <v>1</v>
      </c>
      <c r="I176">
        <v>820.02</v>
      </c>
      <c r="J176" t="s">
        <v>21</v>
      </c>
      <c r="K176" t="s">
        <v>17</v>
      </c>
      <c r="L176">
        <f>SalesData[[#This Row],[quantity]]*SalesData[[#This Row],[price]]</f>
        <v>820.02</v>
      </c>
      <c r="M176" s="8">
        <f>IF(SalesData[[#This Row],[quantity]]&lt;=1,2%,IF(SalesData[[#This Row],[quantity]]&lt;=2,4%,IF(SalesData[[#This Row],[quantity]]&lt;=3,6%,IF(SalesData[[#This Row],[quantity]]&gt;=4,8%,0%))))</f>
        <v>0.02</v>
      </c>
      <c r="N176" s="6">
        <f>SalesData[[#This Row],[Total Sales]]*SalesData[[#This Row],[Discount %]]</f>
        <v>16.400400000000001</v>
      </c>
      <c r="O176" s="2">
        <f>SalesData[[#This Row],[Total Sales]]-SalesData[[#This Row],[Discount Amount]]</f>
        <v>803.61959999999999</v>
      </c>
      <c r="P176" s="2">
        <f>SalesData[[#This Row],[price]]*60%</f>
        <v>492.01199999999994</v>
      </c>
      <c r="Q176" s="2">
        <f>SalesData[[#This Row],[Cost Price (Assumed)60%]]*SalesData[[#This Row],[quantity]]</f>
        <v>492.01199999999994</v>
      </c>
      <c r="R176" s="2">
        <f>SalesData[[#This Row],[Net Sales]]-SalesData[[#This Row],[Total Cost]]</f>
        <v>311.60760000000005</v>
      </c>
      <c r="S176" s="8">
        <f>SalesData[[#This Row],[Profit]]/SalesData[[#This Row],[Net Sales]]</f>
        <v>0.38775510204081637</v>
      </c>
    </row>
    <row r="177" spans="1:19" x14ac:dyDescent="0.25">
      <c r="A177">
        <v>100175</v>
      </c>
      <c r="B177" s="1">
        <v>45598</v>
      </c>
      <c r="C177" s="2">
        <f>MONTH(SalesData[[#This Row],[order_date]])</f>
        <v>11</v>
      </c>
      <c r="D177" s="2">
        <f>YEAR(SalesData[[#This Row],[order_date]])</f>
        <v>2024</v>
      </c>
      <c r="E177" t="s">
        <v>235</v>
      </c>
      <c r="F177" t="s">
        <v>10</v>
      </c>
      <c r="G177" t="s">
        <v>68</v>
      </c>
      <c r="H177">
        <v>1</v>
      </c>
      <c r="I177">
        <v>41072.26</v>
      </c>
      <c r="J177" t="s">
        <v>47</v>
      </c>
      <c r="K177" t="s">
        <v>48</v>
      </c>
      <c r="L177">
        <f>SalesData[[#This Row],[quantity]]*SalesData[[#This Row],[price]]</f>
        <v>41072.26</v>
      </c>
      <c r="M177" s="8">
        <f>IF(SalesData[[#This Row],[quantity]]&lt;=1,2%,IF(SalesData[[#This Row],[quantity]]&lt;=2,4%,IF(SalesData[[#This Row],[quantity]]&lt;=3,6%,IF(SalesData[[#This Row],[quantity]]&gt;=4,8%,0%))))</f>
        <v>0.02</v>
      </c>
      <c r="N177" s="6">
        <f>SalesData[[#This Row],[Total Sales]]*SalesData[[#This Row],[Discount %]]</f>
        <v>821.44520000000011</v>
      </c>
      <c r="O177" s="2">
        <f>SalesData[[#This Row],[Total Sales]]-SalesData[[#This Row],[Discount Amount]]</f>
        <v>40250.8148</v>
      </c>
      <c r="P177" s="2">
        <f>SalesData[[#This Row],[price]]*60%</f>
        <v>24643.356</v>
      </c>
      <c r="Q177" s="2">
        <f>SalesData[[#This Row],[Cost Price (Assumed)60%]]*SalesData[[#This Row],[quantity]]</f>
        <v>24643.356</v>
      </c>
      <c r="R177" s="2">
        <f>SalesData[[#This Row],[Net Sales]]-SalesData[[#This Row],[Total Cost]]</f>
        <v>15607.4588</v>
      </c>
      <c r="S177" s="8">
        <f>SalesData[[#This Row],[Profit]]/SalesData[[#This Row],[Net Sales]]</f>
        <v>0.38775510204081631</v>
      </c>
    </row>
    <row r="178" spans="1:19" x14ac:dyDescent="0.25">
      <c r="A178">
        <v>100176</v>
      </c>
      <c r="B178" s="1">
        <v>45569</v>
      </c>
      <c r="C178" s="2">
        <f>MONTH(SalesData[[#This Row],[order_date]])</f>
        <v>10</v>
      </c>
      <c r="D178" s="2">
        <f>YEAR(SalesData[[#This Row],[order_date]])</f>
        <v>2024</v>
      </c>
      <c r="E178" t="s">
        <v>236</v>
      </c>
      <c r="F178" t="s">
        <v>14</v>
      </c>
      <c r="G178" t="s">
        <v>170</v>
      </c>
      <c r="H178">
        <v>1</v>
      </c>
      <c r="I178">
        <v>2184.27</v>
      </c>
      <c r="J178" t="s">
        <v>32</v>
      </c>
      <c r="K178" t="s">
        <v>33</v>
      </c>
      <c r="L178">
        <f>SalesData[[#This Row],[quantity]]*SalesData[[#This Row],[price]]</f>
        <v>2184.27</v>
      </c>
      <c r="M178" s="8">
        <f>IF(SalesData[[#This Row],[quantity]]&lt;=1,2%,IF(SalesData[[#This Row],[quantity]]&lt;=2,4%,IF(SalesData[[#This Row],[quantity]]&lt;=3,6%,IF(SalesData[[#This Row],[quantity]]&gt;=4,8%,0%))))</f>
        <v>0.02</v>
      </c>
      <c r="N178" s="6">
        <f>SalesData[[#This Row],[Total Sales]]*SalesData[[#This Row],[Discount %]]</f>
        <v>43.685400000000001</v>
      </c>
      <c r="O178" s="2">
        <f>SalesData[[#This Row],[Total Sales]]-SalesData[[#This Row],[Discount Amount]]</f>
        <v>2140.5846000000001</v>
      </c>
      <c r="P178" s="2">
        <f>SalesData[[#This Row],[price]]*60%</f>
        <v>1310.5619999999999</v>
      </c>
      <c r="Q178" s="2">
        <f>SalesData[[#This Row],[Cost Price (Assumed)60%]]*SalesData[[#This Row],[quantity]]</f>
        <v>1310.5619999999999</v>
      </c>
      <c r="R178" s="2">
        <f>SalesData[[#This Row],[Net Sales]]-SalesData[[#This Row],[Total Cost]]</f>
        <v>830.02260000000024</v>
      </c>
      <c r="S178" s="8">
        <f>SalesData[[#This Row],[Profit]]/SalesData[[#This Row],[Net Sales]]</f>
        <v>0.38775510204081642</v>
      </c>
    </row>
    <row r="179" spans="1:19" x14ac:dyDescent="0.25">
      <c r="A179">
        <v>100177</v>
      </c>
      <c r="B179" s="1">
        <v>44984</v>
      </c>
      <c r="C179" s="2">
        <f>MONTH(SalesData[[#This Row],[order_date]])</f>
        <v>2</v>
      </c>
      <c r="D179" s="2">
        <f>YEAR(SalesData[[#This Row],[order_date]])</f>
        <v>2023</v>
      </c>
      <c r="E179" t="s">
        <v>237</v>
      </c>
      <c r="F179" t="s">
        <v>14</v>
      </c>
      <c r="G179" t="s">
        <v>15</v>
      </c>
      <c r="H179">
        <v>1</v>
      </c>
      <c r="I179">
        <v>2053.38</v>
      </c>
      <c r="J179" t="s">
        <v>12</v>
      </c>
      <c r="K179" t="s">
        <v>12</v>
      </c>
      <c r="L179">
        <f>SalesData[[#This Row],[quantity]]*SalesData[[#This Row],[price]]</f>
        <v>2053.38</v>
      </c>
      <c r="M179" s="8">
        <f>IF(SalesData[[#This Row],[quantity]]&lt;=1,2%,IF(SalesData[[#This Row],[quantity]]&lt;=2,4%,IF(SalesData[[#This Row],[quantity]]&lt;=3,6%,IF(SalesData[[#This Row],[quantity]]&gt;=4,8%,0%))))</f>
        <v>0.02</v>
      </c>
      <c r="N179" s="6">
        <f>SalesData[[#This Row],[Total Sales]]*SalesData[[#This Row],[Discount %]]</f>
        <v>41.067600000000006</v>
      </c>
      <c r="O179" s="2">
        <f>SalesData[[#This Row],[Total Sales]]-SalesData[[#This Row],[Discount Amount]]</f>
        <v>2012.3124</v>
      </c>
      <c r="P179" s="2">
        <f>SalesData[[#This Row],[price]]*60%</f>
        <v>1232.028</v>
      </c>
      <c r="Q179" s="2">
        <f>SalesData[[#This Row],[Cost Price (Assumed)60%]]*SalesData[[#This Row],[quantity]]</f>
        <v>1232.028</v>
      </c>
      <c r="R179" s="2">
        <f>SalesData[[#This Row],[Net Sales]]-SalesData[[#This Row],[Total Cost]]</f>
        <v>780.28440000000001</v>
      </c>
      <c r="S179" s="8">
        <f>SalesData[[#This Row],[Profit]]/SalesData[[#This Row],[Net Sales]]</f>
        <v>0.38775510204081631</v>
      </c>
    </row>
    <row r="180" spans="1:19" x14ac:dyDescent="0.25">
      <c r="A180">
        <v>100178</v>
      </c>
      <c r="B180" s="1">
        <v>45587</v>
      </c>
      <c r="C180" s="2">
        <f>MONTH(SalesData[[#This Row],[order_date]])</f>
        <v>10</v>
      </c>
      <c r="D180" s="2">
        <f>YEAR(SalesData[[#This Row],[order_date]])</f>
        <v>2024</v>
      </c>
      <c r="E180" t="s">
        <v>238</v>
      </c>
      <c r="F180" t="s">
        <v>41</v>
      </c>
      <c r="G180" t="s">
        <v>66</v>
      </c>
      <c r="H180">
        <v>2</v>
      </c>
      <c r="I180">
        <v>7666.17</v>
      </c>
      <c r="J180" t="s">
        <v>61</v>
      </c>
      <c r="K180" t="s">
        <v>36</v>
      </c>
      <c r="L180">
        <f>SalesData[[#This Row],[quantity]]*SalesData[[#This Row],[price]]</f>
        <v>15332.34</v>
      </c>
      <c r="M180" s="8">
        <f>IF(SalesData[[#This Row],[quantity]]&lt;=1,2%,IF(SalesData[[#This Row],[quantity]]&lt;=2,4%,IF(SalesData[[#This Row],[quantity]]&lt;=3,6%,IF(SalesData[[#This Row],[quantity]]&gt;=4,8%,0%))))</f>
        <v>0.04</v>
      </c>
      <c r="N180" s="6">
        <f>SalesData[[#This Row],[Total Sales]]*SalesData[[#This Row],[Discount %]]</f>
        <v>613.29359999999997</v>
      </c>
      <c r="O180" s="2">
        <f>SalesData[[#This Row],[Total Sales]]-SalesData[[#This Row],[Discount Amount]]</f>
        <v>14719.046399999999</v>
      </c>
      <c r="P180" s="2">
        <f>SalesData[[#This Row],[price]]*60%</f>
        <v>4599.7020000000002</v>
      </c>
      <c r="Q180" s="2">
        <f>SalesData[[#This Row],[Cost Price (Assumed)60%]]*SalesData[[#This Row],[quantity]]</f>
        <v>9199.4040000000005</v>
      </c>
      <c r="R180" s="2">
        <f>SalesData[[#This Row],[Net Sales]]-SalesData[[#This Row],[Total Cost]]</f>
        <v>5519.6423999999988</v>
      </c>
      <c r="S180" s="8">
        <f>SalesData[[#This Row],[Profit]]/SalesData[[#This Row],[Net Sales]]</f>
        <v>0.37499999999999994</v>
      </c>
    </row>
    <row r="181" spans="1:19" x14ac:dyDescent="0.25">
      <c r="A181">
        <v>100179</v>
      </c>
      <c r="B181" s="1">
        <v>45512</v>
      </c>
      <c r="C181" s="2">
        <f>MONTH(SalesData[[#This Row],[order_date]])</f>
        <v>8</v>
      </c>
      <c r="D181" s="2">
        <f>YEAR(SalesData[[#This Row],[order_date]])</f>
        <v>2024</v>
      </c>
      <c r="E181" t="s">
        <v>239</v>
      </c>
      <c r="F181" t="s">
        <v>19</v>
      </c>
      <c r="G181" t="s">
        <v>23</v>
      </c>
      <c r="H181">
        <v>2</v>
      </c>
      <c r="I181">
        <v>8722.2000000000007</v>
      </c>
      <c r="J181" t="s">
        <v>12</v>
      </c>
      <c r="K181" t="s">
        <v>12</v>
      </c>
      <c r="L181">
        <f>SalesData[[#This Row],[quantity]]*SalesData[[#This Row],[price]]</f>
        <v>17444.400000000001</v>
      </c>
      <c r="M181" s="8">
        <f>IF(SalesData[[#This Row],[quantity]]&lt;=1,2%,IF(SalesData[[#This Row],[quantity]]&lt;=2,4%,IF(SalesData[[#This Row],[quantity]]&lt;=3,6%,IF(SalesData[[#This Row],[quantity]]&gt;=4,8%,0%))))</f>
        <v>0.04</v>
      </c>
      <c r="N181" s="6">
        <f>SalesData[[#This Row],[Total Sales]]*SalesData[[#This Row],[Discount %]]</f>
        <v>697.77600000000007</v>
      </c>
      <c r="O181" s="2">
        <f>SalesData[[#This Row],[Total Sales]]-SalesData[[#This Row],[Discount Amount]]</f>
        <v>16746.624</v>
      </c>
      <c r="P181" s="2">
        <f>SalesData[[#This Row],[price]]*60%</f>
        <v>5233.3200000000006</v>
      </c>
      <c r="Q181" s="2">
        <f>SalesData[[#This Row],[Cost Price (Assumed)60%]]*SalesData[[#This Row],[quantity]]</f>
        <v>10466.640000000001</v>
      </c>
      <c r="R181" s="2">
        <f>SalesData[[#This Row],[Net Sales]]-SalesData[[#This Row],[Total Cost]]</f>
        <v>6279.9839999999986</v>
      </c>
      <c r="S181" s="8">
        <f>SalesData[[#This Row],[Profit]]/SalesData[[#This Row],[Net Sales]]</f>
        <v>0.37499999999999994</v>
      </c>
    </row>
    <row r="182" spans="1:19" x14ac:dyDescent="0.25">
      <c r="A182">
        <v>100180</v>
      </c>
      <c r="B182" s="1">
        <v>45278</v>
      </c>
      <c r="C182" s="2">
        <f>MONTH(SalesData[[#This Row],[order_date]])</f>
        <v>12</v>
      </c>
      <c r="D182" s="2">
        <f>YEAR(SalesData[[#This Row],[order_date]])</f>
        <v>2023</v>
      </c>
      <c r="E182" t="s">
        <v>240</v>
      </c>
      <c r="F182" t="s">
        <v>41</v>
      </c>
      <c r="G182" t="s">
        <v>66</v>
      </c>
      <c r="H182">
        <v>1</v>
      </c>
      <c r="I182">
        <v>2621.0300000000002</v>
      </c>
      <c r="J182" t="s">
        <v>61</v>
      </c>
      <c r="K182" t="s">
        <v>36</v>
      </c>
      <c r="L182">
        <f>SalesData[[#This Row],[quantity]]*SalesData[[#This Row],[price]]</f>
        <v>2621.0300000000002</v>
      </c>
      <c r="M182" s="8">
        <f>IF(SalesData[[#This Row],[quantity]]&lt;=1,2%,IF(SalesData[[#This Row],[quantity]]&lt;=2,4%,IF(SalesData[[#This Row],[quantity]]&lt;=3,6%,IF(SalesData[[#This Row],[quantity]]&gt;=4,8%,0%))))</f>
        <v>0.02</v>
      </c>
      <c r="N182" s="6">
        <f>SalesData[[#This Row],[Total Sales]]*SalesData[[#This Row],[Discount %]]</f>
        <v>52.420600000000007</v>
      </c>
      <c r="O182" s="2">
        <f>SalesData[[#This Row],[Total Sales]]-SalesData[[#This Row],[Discount Amount]]</f>
        <v>2568.6094000000003</v>
      </c>
      <c r="P182" s="2">
        <f>SalesData[[#This Row],[price]]*60%</f>
        <v>1572.6180000000002</v>
      </c>
      <c r="Q182" s="2">
        <f>SalesData[[#This Row],[Cost Price (Assumed)60%]]*SalesData[[#This Row],[quantity]]</f>
        <v>1572.6180000000002</v>
      </c>
      <c r="R182" s="2">
        <f>SalesData[[#This Row],[Net Sales]]-SalesData[[#This Row],[Total Cost]]</f>
        <v>995.99140000000011</v>
      </c>
      <c r="S182" s="8">
        <f>SalesData[[#This Row],[Profit]]/SalesData[[#This Row],[Net Sales]]</f>
        <v>0.38775510204081631</v>
      </c>
    </row>
    <row r="183" spans="1:19" x14ac:dyDescent="0.25">
      <c r="A183">
        <v>100181</v>
      </c>
      <c r="B183" s="1">
        <v>45463</v>
      </c>
      <c r="C183" s="2">
        <f>MONTH(SalesData[[#This Row],[order_date]])</f>
        <v>6</v>
      </c>
      <c r="D183" s="2">
        <f>YEAR(SalesData[[#This Row],[order_date]])</f>
        <v>2024</v>
      </c>
      <c r="E183" t="s">
        <v>241</v>
      </c>
      <c r="F183" t="s">
        <v>14</v>
      </c>
      <c r="G183" t="s">
        <v>46</v>
      </c>
      <c r="H183">
        <v>1</v>
      </c>
      <c r="I183">
        <v>4449.5600000000004</v>
      </c>
      <c r="J183" t="s">
        <v>35</v>
      </c>
      <c r="K183" t="s">
        <v>36</v>
      </c>
      <c r="L183">
        <f>SalesData[[#This Row],[quantity]]*SalesData[[#This Row],[price]]</f>
        <v>4449.5600000000004</v>
      </c>
      <c r="M183" s="8">
        <f>IF(SalesData[[#This Row],[quantity]]&lt;=1,2%,IF(SalesData[[#This Row],[quantity]]&lt;=2,4%,IF(SalesData[[#This Row],[quantity]]&lt;=3,6%,IF(SalesData[[#This Row],[quantity]]&gt;=4,8%,0%))))</f>
        <v>0.02</v>
      </c>
      <c r="N183" s="6">
        <f>SalesData[[#This Row],[Total Sales]]*SalesData[[#This Row],[Discount %]]</f>
        <v>88.991200000000006</v>
      </c>
      <c r="O183" s="2">
        <f>SalesData[[#This Row],[Total Sales]]-SalesData[[#This Row],[Discount Amount]]</f>
        <v>4360.5688</v>
      </c>
      <c r="P183" s="2">
        <f>SalesData[[#This Row],[price]]*60%</f>
        <v>2669.7360000000003</v>
      </c>
      <c r="Q183" s="2">
        <f>SalesData[[#This Row],[Cost Price (Assumed)60%]]*SalesData[[#This Row],[quantity]]</f>
        <v>2669.7360000000003</v>
      </c>
      <c r="R183" s="2">
        <f>SalesData[[#This Row],[Net Sales]]-SalesData[[#This Row],[Total Cost]]</f>
        <v>1690.8327999999997</v>
      </c>
      <c r="S183" s="8">
        <f>SalesData[[#This Row],[Profit]]/SalesData[[#This Row],[Net Sales]]</f>
        <v>0.38775510204081626</v>
      </c>
    </row>
    <row r="184" spans="1:19" x14ac:dyDescent="0.25">
      <c r="A184">
        <v>100182</v>
      </c>
      <c r="B184" s="1">
        <v>45539</v>
      </c>
      <c r="C184" s="2">
        <f>MONTH(SalesData[[#This Row],[order_date]])</f>
        <v>9</v>
      </c>
      <c r="D184" s="2">
        <f>YEAR(SalesData[[#This Row],[order_date]])</f>
        <v>2024</v>
      </c>
      <c r="E184" t="s">
        <v>242</v>
      </c>
      <c r="F184" t="s">
        <v>10</v>
      </c>
      <c r="G184" t="s">
        <v>11</v>
      </c>
      <c r="H184">
        <v>1</v>
      </c>
      <c r="I184">
        <v>8400.36</v>
      </c>
      <c r="J184" t="s">
        <v>94</v>
      </c>
      <c r="K184" t="s">
        <v>95</v>
      </c>
      <c r="L184">
        <f>SalesData[[#This Row],[quantity]]*SalesData[[#This Row],[price]]</f>
        <v>8400.36</v>
      </c>
      <c r="M184" s="8">
        <f>IF(SalesData[[#This Row],[quantity]]&lt;=1,2%,IF(SalesData[[#This Row],[quantity]]&lt;=2,4%,IF(SalesData[[#This Row],[quantity]]&lt;=3,6%,IF(SalesData[[#This Row],[quantity]]&gt;=4,8%,0%))))</f>
        <v>0.02</v>
      </c>
      <c r="N184" s="6">
        <f>SalesData[[#This Row],[Total Sales]]*SalesData[[#This Row],[Discount %]]</f>
        <v>168.00720000000001</v>
      </c>
      <c r="O184" s="2">
        <f>SalesData[[#This Row],[Total Sales]]-SalesData[[#This Row],[Discount Amount]]</f>
        <v>8232.3528000000006</v>
      </c>
      <c r="P184" s="2">
        <f>SalesData[[#This Row],[price]]*60%</f>
        <v>5040.2160000000003</v>
      </c>
      <c r="Q184" s="2">
        <f>SalesData[[#This Row],[Cost Price (Assumed)60%]]*SalesData[[#This Row],[quantity]]</f>
        <v>5040.2160000000003</v>
      </c>
      <c r="R184" s="2">
        <f>SalesData[[#This Row],[Net Sales]]-SalesData[[#This Row],[Total Cost]]</f>
        <v>3192.1368000000002</v>
      </c>
      <c r="S184" s="8">
        <f>SalesData[[#This Row],[Profit]]/SalesData[[#This Row],[Net Sales]]</f>
        <v>0.38775510204081631</v>
      </c>
    </row>
    <row r="185" spans="1:19" x14ac:dyDescent="0.25">
      <c r="A185">
        <v>100183</v>
      </c>
      <c r="B185" s="1">
        <v>45599</v>
      </c>
      <c r="C185" s="2">
        <f>MONTH(SalesData[[#This Row],[order_date]])</f>
        <v>11</v>
      </c>
      <c r="D185" s="2">
        <f>YEAR(SalesData[[#This Row],[order_date]])</f>
        <v>2024</v>
      </c>
      <c r="E185" t="s">
        <v>243</v>
      </c>
      <c r="F185" t="s">
        <v>41</v>
      </c>
      <c r="G185" t="s">
        <v>42</v>
      </c>
      <c r="H185">
        <v>3</v>
      </c>
      <c r="I185">
        <v>5328.48</v>
      </c>
      <c r="J185" t="s">
        <v>43</v>
      </c>
      <c r="K185" t="s">
        <v>29</v>
      </c>
      <c r="L185">
        <f>SalesData[[#This Row],[quantity]]*SalesData[[#This Row],[price]]</f>
        <v>15985.439999999999</v>
      </c>
      <c r="M185" s="8">
        <f>IF(SalesData[[#This Row],[quantity]]&lt;=1,2%,IF(SalesData[[#This Row],[quantity]]&lt;=2,4%,IF(SalesData[[#This Row],[quantity]]&lt;=3,6%,IF(SalesData[[#This Row],[quantity]]&gt;=4,8%,0%))))</f>
        <v>0.06</v>
      </c>
      <c r="N185" s="6">
        <f>SalesData[[#This Row],[Total Sales]]*SalesData[[#This Row],[Discount %]]</f>
        <v>959.12639999999988</v>
      </c>
      <c r="O185" s="2">
        <f>SalesData[[#This Row],[Total Sales]]-SalesData[[#This Row],[Discount Amount]]</f>
        <v>15026.313599999999</v>
      </c>
      <c r="P185" s="2">
        <f>SalesData[[#This Row],[price]]*60%</f>
        <v>3197.0879999999997</v>
      </c>
      <c r="Q185" s="2">
        <f>SalesData[[#This Row],[Cost Price (Assumed)60%]]*SalesData[[#This Row],[quantity]]</f>
        <v>9591.2639999999992</v>
      </c>
      <c r="R185" s="2">
        <f>SalesData[[#This Row],[Net Sales]]-SalesData[[#This Row],[Total Cost]]</f>
        <v>5435.0496000000003</v>
      </c>
      <c r="S185" s="8">
        <f>SalesData[[#This Row],[Profit]]/SalesData[[#This Row],[Net Sales]]</f>
        <v>0.36170212765957449</v>
      </c>
    </row>
    <row r="186" spans="1:19" x14ac:dyDescent="0.25">
      <c r="A186">
        <v>100184</v>
      </c>
      <c r="B186" s="1">
        <v>45285</v>
      </c>
      <c r="C186" s="2">
        <f>MONTH(SalesData[[#This Row],[order_date]])</f>
        <v>12</v>
      </c>
      <c r="D186" s="2">
        <f>YEAR(SalesData[[#This Row],[order_date]])</f>
        <v>2023</v>
      </c>
      <c r="E186" t="s">
        <v>244</v>
      </c>
      <c r="F186" t="s">
        <v>14</v>
      </c>
      <c r="G186" t="s">
        <v>170</v>
      </c>
      <c r="H186">
        <v>1</v>
      </c>
      <c r="I186">
        <v>3152.72</v>
      </c>
      <c r="J186" t="s">
        <v>35</v>
      </c>
      <c r="K186" t="s">
        <v>36</v>
      </c>
      <c r="L186">
        <f>SalesData[[#This Row],[quantity]]*SalesData[[#This Row],[price]]</f>
        <v>3152.72</v>
      </c>
      <c r="M186" s="8">
        <f>IF(SalesData[[#This Row],[quantity]]&lt;=1,2%,IF(SalesData[[#This Row],[quantity]]&lt;=2,4%,IF(SalesData[[#This Row],[quantity]]&lt;=3,6%,IF(SalesData[[#This Row],[quantity]]&gt;=4,8%,0%))))</f>
        <v>0.02</v>
      </c>
      <c r="N186" s="6">
        <f>SalesData[[#This Row],[Total Sales]]*SalesData[[#This Row],[Discount %]]</f>
        <v>63.054399999999994</v>
      </c>
      <c r="O186" s="2">
        <f>SalesData[[#This Row],[Total Sales]]-SalesData[[#This Row],[Discount Amount]]</f>
        <v>3089.6655999999998</v>
      </c>
      <c r="P186" s="2">
        <f>SalesData[[#This Row],[price]]*60%</f>
        <v>1891.6319999999998</v>
      </c>
      <c r="Q186" s="2">
        <f>SalesData[[#This Row],[Cost Price (Assumed)60%]]*SalesData[[#This Row],[quantity]]</f>
        <v>1891.6319999999998</v>
      </c>
      <c r="R186" s="2">
        <f>SalesData[[#This Row],[Net Sales]]-SalesData[[#This Row],[Total Cost]]</f>
        <v>1198.0336</v>
      </c>
      <c r="S186" s="8">
        <f>SalesData[[#This Row],[Profit]]/SalesData[[#This Row],[Net Sales]]</f>
        <v>0.38775510204081637</v>
      </c>
    </row>
    <row r="187" spans="1:19" x14ac:dyDescent="0.25">
      <c r="A187">
        <v>100185</v>
      </c>
      <c r="B187" s="1">
        <v>45263</v>
      </c>
      <c r="C187" s="2">
        <f>MONTH(SalesData[[#This Row],[order_date]])</f>
        <v>12</v>
      </c>
      <c r="D187" s="2">
        <f>YEAR(SalesData[[#This Row],[order_date]])</f>
        <v>2023</v>
      </c>
      <c r="E187" t="s">
        <v>245</v>
      </c>
      <c r="F187" t="s">
        <v>38</v>
      </c>
      <c r="G187" t="s">
        <v>60</v>
      </c>
      <c r="H187">
        <v>1</v>
      </c>
      <c r="I187">
        <v>2720.69</v>
      </c>
      <c r="J187" t="s">
        <v>107</v>
      </c>
      <c r="K187" t="s">
        <v>108</v>
      </c>
      <c r="L187">
        <f>SalesData[[#This Row],[quantity]]*SalesData[[#This Row],[price]]</f>
        <v>2720.69</v>
      </c>
      <c r="M187" s="8">
        <f>IF(SalesData[[#This Row],[quantity]]&lt;=1,2%,IF(SalesData[[#This Row],[quantity]]&lt;=2,4%,IF(SalesData[[#This Row],[quantity]]&lt;=3,6%,IF(SalesData[[#This Row],[quantity]]&gt;=4,8%,0%))))</f>
        <v>0.02</v>
      </c>
      <c r="N187" s="6">
        <f>SalesData[[#This Row],[Total Sales]]*SalesData[[#This Row],[Discount %]]</f>
        <v>54.413800000000002</v>
      </c>
      <c r="O187" s="2">
        <f>SalesData[[#This Row],[Total Sales]]-SalesData[[#This Row],[Discount Amount]]</f>
        <v>2666.2762000000002</v>
      </c>
      <c r="P187" s="2">
        <f>SalesData[[#This Row],[price]]*60%</f>
        <v>1632.414</v>
      </c>
      <c r="Q187" s="2">
        <f>SalesData[[#This Row],[Cost Price (Assumed)60%]]*SalesData[[#This Row],[quantity]]</f>
        <v>1632.414</v>
      </c>
      <c r="R187" s="2">
        <f>SalesData[[#This Row],[Net Sales]]-SalesData[[#This Row],[Total Cost]]</f>
        <v>1033.8622000000003</v>
      </c>
      <c r="S187" s="8">
        <f>SalesData[[#This Row],[Profit]]/SalesData[[#This Row],[Net Sales]]</f>
        <v>0.38775510204081637</v>
      </c>
    </row>
    <row r="188" spans="1:19" x14ac:dyDescent="0.25">
      <c r="A188">
        <v>100186</v>
      </c>
      <c r="B188" s="1">
        <v>45243</v>
      </c>
      <c r="C188" s="2">
        <f>MONTH(SalesData[[#This Row],[order_date]])</f>
        <v>11</v>
      </c>
      <c r="D188" s="2">
        <f>YEAR(SalesData[[#This Row],[order_date]])</f>
        <v>2023</v>
      </c>
      <c r="E188" t="s">
        <v>246</v>
      </c>
      <c r="F188" t="s">
        <v>10</v>
      </c>
      <c r="G188" t="s">
        <v>27</v>
      </c>
      <c r="H188">
        <v>1</v>
      </c>
      <c r="I188">
        <v>48993.88</v>
      </c>
      <c r="J188" t="s">
        <v>57</v>
      </c>
      <c r="K188" t="s">
        <v>58</v>
      </c>
      <c r="L188">
        <f>SalesData[[#This Row],[quantity]]*SalesData[[#This Row],[price]]</f>
        <v>48993.88</v>
      </c>
      <c r="M188" s="8">
        <f>IF(SalesData[[#This Row],[quantity]]&lt;=1,2%,IF(SalesData[[#This Row],[quantity]]&lt;=2,4%,IF(SalesData[[#This Row],[quantity]]&lt;=3,6%,IF(SalesData[[#This Row],[quantity]]&gt;=4,8%,0%))))</f>
        <v>0.02</v>
      </c>
      <c r="N188" s="6">
        <f>SalesData[[#This Row],[Total Sales]]*SalesData[[#This Row],[Discount %]]</f>
        <v>979.87759999999992</v>
      </c>
      <c r="O188" s="2">
        <f>SalesData[[#This Row],[Total Sales]]-SalesData[[#This Row],[Discount Amount]]</f>
        <v>48014.002399999998</v>
      </c>
      <c r="P188" s="2">
        <f>SalesData[[#This Row],[price]]*60%</f>
        <v>29396.327999999998</v>
      </c>
      <c r="Q188" s="2">
        <f>SalesData[[#This Row],[Cost Price (Assumed)60%]]*SalesData[[#This Row],[quantity]]</f>
        <v>29396.327999999998</v>
      </c>
      <c r="R188" s="2">
        <f>SalesData[[#This Row],[Net Sales]]-SalesData[[#This Row],[Total Cost]]</f>
        <v>18617.6744</v>
      </c>
      <c r="S188" s="8">
        <f>SalesData[[#This Row],[Profit]]/SalesData[[#This Row],[Net Sales]]</f>
        <v>0.38775510204081637</v>
      </c>
    </row>
    <row r="189" spans="1:19" x14ac:dyDescent="0.25">
      <c r="A189">
        <v>100187</v>
      </c>
      <c r="B189" s="1">
        <v>45006</v>
      </c>
      <c r="C189" s="2">
        <f>MONTH(SalesData[[#This Row],[order_date]])</f>
        <v>3</v>
      </c>
      <c r="D189" s="2">
        <f>YEAR(SalesData[[#This Row],[order_date]])</f>
        <v>2023</v>
      </c>
      <c r="E189" t="s">
        <v>247</v>
      </c>
      <c r="F189" t="s">
        <v>10</v>
      </c>
      <c r="G189" t="s">
        <v>73</v>
      </c>
      <c r="H189">
        <v>1</v>
      </c>
      <c r="I189">
        <v>41228.800000000003</v>
      </c>
      <c r="J189" t="s">
        <v>85</v>
      </c>
      <c r="K189" t="s">
        <v>29</v>
      </c>
      <c r="L189">
        <f>SalesData[[#This Row],[quantity]]*SalesData[[#This Row],[price]]</f>
        <v>41228.800000000003</v>
      </c>
      <c r="M189" s="8">
        <f>IF(SalesData[[#This Row],[quantity]]&lt;=1,2%,IF(SalesData[[#This Row],[quantity]]&lt;=2,4%,IF(SalesData[[#This Row],[quantity]]&lt;=3,6%,IF(SalesData[[#This Row],[quantity]]&gt;=4,8%,0%))))</f>
        <v>0.02</v>
      </c>
      <c r="N189" s="6">
        <f>SalesData[[#This Row],[Total Sales]]*SalesData[[#This Row],[Discount %]]</f>
        <v>824.57600000000002</v>
      </c>
      <c r="O189" s="2">
        <f>SalesData[[#This Row],[Total Sales]]-SalesData[[#This Row],[Discount Amount]]</f>
        <v>40404.224000000002</v>
      </c>
      <c r="P189" s="2">
        <f>SalesData[[#This Row],[price]]*60%</f>
        <v>24737.280000000002</v>
      </c>
      <c r="Q189" s="2">
        <f>SalesData[[#This Row],[Cost Price (Assumed)60%]]*SalesData[[#This Row],[quantity]]</f>
        <v>24737.280000000002</v>
      </c>
      <c r="R189" s="2">
        <f>SalesData[[#This Row],[Net Sales]]-SalesData[[#This Row],[Total Cost]]</f>
        <v>15666.944</v>
      </c>
      <c r="S189" s="8">
        <f>SalesData[[#This Row],[Profit]]/SalesData[[#This Row],[Net Sales]]</f>
        <v>0.38775510204081631</v>
      </c>
    </row>
    <row r="190" spans="1:19" x14ac:dyDescent="0.25">
      <c r="A190">
        <v>100188</v>
      </c>
      <c r="B190" s="1">
        <v>45604</v>
      </c>
      <c r="C190" s="2">
        <f>MONTH(SalesData[[#This Row],[order_date]])</f>
        <v>11</v>
      </c>
      <c r="D190" s="2">
        <f>YEAR(SalesData[[#This Row],[order_date]])</f>
        <v>2024</v>
      </c>
      <c r="E190" t="s">
        <v>248</v>
      </c>
      <c r="F190" t="s">
        <v>14</v>
      </c>
      <c r="G190" t="s">
        <v>51</v>
      </c>
      <c r="H190">
        <v>1</v>
      </c>
      <c r="I190">
        <v>1803.87</v>
      </c>
      <c r="J190" t="s">
        <v>16</v>
      </c>
      <c r="K190" t="s">
        <v>17</v>
      </c>
      <c r="L190">
        <f>SalesData[[#This Row],[quantity]]*SalesData[[#This Row],[price]]</f>
        <v>1803.87</v>
      </c>
      <c r="M190" s="8">
        <f>IF(SalesData[[#This Row],[quantity]]&lt;=1,2%,IF(SalesData[[#This Row],[quantity]]&lt;=2,4%,IF(SalesData[[#This Row],[quantity]]&lt;=3,6%,IF(SalesData[[#This Row],[quantity]]&gt;=4,8%,0%))))</f>
        <v>0.02</v>
      </c>
      <c r="N190" s="6">
        <f>SalesData[[#This Row],[Total Sales]]*SalesData[[#This Row],[Discount %]]</f>
        <v>36.077399999999997</v>
      </c>
      <c r="O190" s="2">
        <f>SalesData[[#This Row],[Total Sales]]-SalesData[[#This Row],[Discount Amount]]</f>
        <v>1767.7926</v>
      </c>
      <c r="P190" s="2">
        <f>SalesData[[#This Row],[price]]*60%</f>
        <v>1082.3219999999999</v>
      </c>
      <c r="Q190" s="2">
        <f>SalesData[[#This Row],[Cost Price (Assumed)60%]]*SalesData[[#This Row],[quantity]]</f>
        <v>1082.3219999999999</v>
      </c>
      <c r="R190" s="2">
        <f>SalesData[[#This Row],[Net Sales]]-SalesData[[#This Row],[Total Cost]]</f>
        <v>685.4706000000001</v>
      </c>
      <c r="S190" s="8">
        <f>SalesData[[#This Row],[Profit]]/SalesData[[#This Row],[Net Sales]]</f>
        <v>0.38775510204081637</v>
      </c>
    </row>
    <row r="191" spans="1:19" x14ac:dyDescent="0.25">
      <c r="A191">
        <v>100189</v>
      </c>
      <c r="B191" s="1">
        <v>45375</v>
      </c>
      <c r="C191" s="2">
        <f>MONTH(SalesData[[#This Row],[order_date]])</f>
        <v>3</v>
      </c>
      <c r="D191" s="2">
        <f>YEAR(SalesData[[#This Row],[order_date]])</f>
        <v>2024</v>
      </c>
      <c r="E191" t="s">
        <v>249</v>
      </c>
      <c r="F191" t="s">
        <v>10</v>
      </c>
      <c r="G191" t="s">
        <v>11</v>
      </c>
      <c r="H191">
        <v>2</v>
      </c>
      <c r="I191">
        <v>17473.330000000002</v>
      </c>
      <c r="J191" t="s">
        <v>21</v>
      </c>
      <c r="K191" t="s">
        <v>17</v>
      </c>
      <c r="L191">
        <f>SalesData[[#This Row],[quantity]]*SalesData[[#This Row],[price]]</f>
        <v>34946.660000000003</v>
      </c>
      <c r="M191" s="8">
        <f>IF(SalesData[[#This Row],[quantity]]&lt;=1,2%,IF(SalesData[[#This Row],[quantity]]&lt;=2,4%,IF(SalesData[[#This Row],[quantity]]&lt;=3,6%,IF(SalesData[[#This Row],[quantity]]&gt;=4,8%,0%))))</f>
        <v>0.04</v>
      </c>
      <c r="N191" s="6">
        <f>SalesData[[#This Row],[Total Sales]]*SalesData[[#This Row],[Discount %]]</f>
        <v>1397.8664000000001</v>
      </c>
      <c r="O191" s="2">
        <f>SalesData[[#This Row],[Total Sales]]-SalesData[[#This Row],[Discount Amount]]</f>
        <v>33548.793600000005</v>
      </c>
      <c r="P191" s="2">
        <f>SalesData[[#This Row],[price]]*60%</f>
        <v>10483.998000000001</v>
      </c>
      <c r="Q191" s="2">
        <f>SalesData[[#This Row],[Cost Price (Assumed)60%]]*SalesData[[#This Row],[quantity]]</f>
        <v>20967.996000000003</v>
      </c>
      <c r="R191" s="2">
        <f>SalesData[[#This Row],[Net Sales]]-SalesData[[#This Row],[Total Cost]]</f>
        <v>12580.797600000002</v>
      </c>
      <c r="S191" s="8">
        <f>SalesData[[#This Row],[Profit]]/SalesData[[#This Row],[Net Sales]]</f>
        <v>0.375</v>
      </c>
    </row>
    <row r="192" spans="1:19" x14ac:dyDescent="0.25">
      <c r="A192">
        <v>100190</v>
      </c>
      <c r="B192" s="1">
        <v>45386</v>
      </c>
      <c r="C192" s="2">
        <f>MONTH(SalesData[[#This Row],[order_date]])</f>
        <v>4</v>
      </c>
      <c r="D192" s="2">
        <f>YEAR(SalesData[[#This Row],[order_date]])</f>
        <v>2024</v>
      </c>
      <c r="E192" t="s">
        <v>250</v>
      </c>
      <c r="F192" t="s">
        <v>10</v>
      </c>
      <c r="G192" t="s">
        <v>27</v>
      </c>
      <c r="H192">
        <v>1</v>
      </c>
      <c r="I192">
        <v>56361.919999999998</v>
      </c>
      <c r="J192" t="s">
        <v>107</v>
      </c>
      <c r="K192" t="s">
        <v>108</v>
      </c>
      <c r="L192">
        <f>SalesData[[#This Row],[quantity]]*SalesData[[#This Row],[price]]</f>
        <v>56361.919999999998</v>
      </c>
      <c r="M192" s="8">
        <f>IF(SalesData[[#This Row],[quantity]]&lt;=1,2%,IF(SalesData[[#This Row],[quantity]]&lt;=2,4%,IF(SalesData[[#This Row],[quantity]]&lt;=3,6%,IF(SalesData[[#This Row],[quantity]]&gt;=4,8%,0%))))</f>
        <v>0.02</v>
      </c>
      <c r="N192" s="6">
        <f>SalesData[[#This Row],[Total Sales]]*SalesData[[#This Row],[Discount %]]</f>
        <v>1127.2384</v>
      </c>
      <c r="O192" s="2">
        <f>SalesData[[#This Row],[Total Sales]]-SalesData[[#This Row],[Discount Amount]]</f>
        <v>55234.681599999996</v>
      </c>
      <c r="P192" s="2">
        <f>SalesData[[#This Row],[price]]*60%</f>
        <v>33817.151999999995</v>
      </c>
      <c r="Q192" s="2">
        <f>SalesData[[#This Row],[Cost Price (Assumed)60%]]*SalesData[[#This Row],[quantity]]</f>
        <v>33817.151999999995</v>
      </c>
      <c r="R192" s="2">
        <f>SalesData[[#This Row],[Net Sales]]-SalesData[[#This Row],[Total Cost]]</f>
        <v>21417.529600000002</v>
      </c>
      <c r="S192" s="8">
        <f>SalesData[[#This Row],[Profit]]/SalesData[[#This Row],[Net Sales]]</f>
        <v>0.38775510204081637</v>
      </c>
    </row>
    <row r="193" spans="1:19" x14ac:dyDescent="0.25">
      <c r="A193">
        <v>100191</v>
      </c>
      <c r="B193" s="1">
        <v>45621</v>
      </c>
      <c r="C193" s="2">
        <f>MONTH(SalesData[[#This Row],[order_date]])</f>
        <v>11</v>
      </c>
      <c r="D193" s="2">
        <f>YEAR(SalesData[[#This Row],[order_date]])</f>
        <v>2024</v>
      </c>
      <c r="E193" t="s">
        <v>251</v>
      </c>
      <c r="F193" t="s">
        <v>41</v>
      </c>
      <c r="G193" t="s">
        <v>83</v>
      </c>
      <c r="H193">
        <v>1</v>
      </c>
      <c r="I193">
        <v>4283.66</v>
      </c>
      <c r="J193" t="s">
        <v>28</v>
      </c>
      <c r="K193" t="s">
        <v>29</v>
      </c>
      <c r="L193">
        <f>SalesData[[#This Row],[quantity]]*SalesData[[#This Row],[price]]</f>
        <v>4283.66</v>
      </c>
      <c r="M193" s="8">
        <f>IF(SalesData[[#This Row],[quantity]]&lt;=1,2%,IF(SalesData[[#This Row],[quantity]]&lt;=2,4%,IF(SalesData[[#This Row],[quantity]]&lt;=3,6%,IF(SalesData[[#This Row],[quantity]]&gt;=4,8%,0%))))</f>
        <v>0.02</v>
      </c>
      <c r="N193" s="6">
        <f>SalesData[[#This Row],[Total Sales]]*SalesData[[#This Row],[Discount %]]</f>
        <v>85.673199999999994</v>
      </c>
      <c r="O193" s="2">
        <f>SalesData[[#This Row],[Total Sales]]-SalesData[[#This Row],[Discount Amount]]</f>
        <v>4197.9867999999997</v>
      </c>
      <c r="P193" s="2">
        <f>SalesData[[#This Row],[price]]*60%</f>
        <v>2570.1959999999999</v>
      </c>
      <c r="Q193" s="2">
        <f>SalesData[[#This Row],[Cost Price (Assumed)60%]]*SalesData[[#This Row],[quantity]]</f>
        <v>2570.1959999999999</v>
      </c>
      <c r="R193" s="2">
        <f>SalesData[[#This Row],[Net Sales]]-SalesData[[#This Row],[Total Cost]]</f>
        <v>1627.7907999999998</v>
      </c>
      <c r="S193" s="8">
        <f>SalesData[[#This Row],[Profit]]/SalesData[[#This Row],[Net Sales]]</f>
        <v>0.38775510204081631</v>
      </c>
    </row>
    <row r="194" spans="1:19" x14ac:dyDescent="0.25">
      <c r="A194">
        <v>100192</v>
      </c>
      <c r="B194" s="1">
        <v>45092</v>
      </c>
      <c r="C194" s="2">
        <f>MONTH(SalesData[[#This Row],[order_date]])</f>
        <v>6</v>
      </c>
      <c r="D194" s="2">
        <f>YEAR(SalesData[[#This Row],[order_date]])</f>
        <v>2023</v>
      </c>
      <c r="E194" t="s">
        <v>252</v>
      </c>
      <c r="F194" t="s">
        <v>38</v>
      </c>
      <c r="G194" t="s">
        <v>60</v>
      </c>
      <c r="H194">
        <v>1</v>
      </c>
      <c r="I194">
        <v>1119.5</v>
      </c>
      <c r="J194" t="s">
        <v>54</v>
      </c>
      <c r="K194" t="s">
        <v>55</v>
      </c>
      <c r="L194">
        <f>SalesData[[#This Row],[quantity]]*SalesData[[#This Row],[price]]</f>
        <v>1119.5</v>
      </c>
      <c r="M194" s="8">
        <f>IF(SalesData[[#This Row],[quantity]]&lt;=1,2%,IF(SalesData[[#This Row],[quantity]]&lt;=2,4%,IF(SalesData[[#This Row],[quantity]]&lt;=3,6%,IF(SalesData[[#This Row],[quantity]]&gt;=4,8%,0%))))</f>
        <v>0.02</v>
      </c>
      <c r="N194" s="6">
        <f>SalesData[[#This Row],[Total Sales]]*SalesData[[#This Row],[Discount %]]</f>
        <v>22.39</v>
      </c>
      <c r="O194" s="2">
        <f>SalesData[[#This Row],[Total Sales]]-SalesData[[#This Row],[Discount Amount]]</f>
        <v>1097.1099999999999</v>
      </c>
      <c r="P194" s="2">
        <f>SalesData[[#This Row],[price]]*60%</f>
        <v>671.69999999999993</v>
      </c>
      <c r="Q194" s="2">
        <f>SalesData[[#This Row],[Cost Price (Assumed)60%]]*SalesData[[#This Row],[quantity]]</f>
        <v>671.69999999999993</v>
      </c>
      <c r="R194" s="2">
        <f>SalesData[[#This Row],[Net Sales]]-SalesData[[#This Row],[Total Cost]]</f>
        <v>425.40999999999997</v>
      </c>
      <c r="S194" s="8">
        <f>SalesData[[#This Row],[Profit]]/SalesData[[#This Row],[Net Sales]]</f>
        <v>0.38775510204081631</v>
      </c>
    </row>
    <row r="195" spans="1:19" x14ac:dyDescent="0.25">
      <c r="A195">
        <v>100193</v>
      </c>
      <c r="B195" s="1">
        <v>45032</v>
      </c>
      <c r="C195" s="2">
        <f>MONTH(SalesData[[#This Row],[order_date]])</f>
        <v>4</v>
      </c>
      <c r="D195" s="2">
        <f>YEAR(SalesData[[#This Row],[order_date]])</f>
        <v>2023</v>
      </c>
      <c r="E195" t="s">
        <v>253</v>
      </c>
      <c r="F195" t="s">
        <v>19</v>
      </c>
      <c r="G195" t="s">
        <v>123</v>
      </c>
      <c r="H195">
        <v>3</v>
      </c>
      <c r="I195">
        <v>4843.8</v>
      </c>
      <c r="J195" t="s">
        <v>61</v>
      </c>
      <c r="K195" t="s">
        <v>36</v>
      </c>
      <c r="L195">
        <f>SalesData[[#This Row],[quantity]]*SalesData[[#This Row],[price]]</f>
        <v>14531.400000000001</v>
      </c>
      <c r="M195" s="8">
        <f>IF(SalesData[[#This Row],[quantity]]&lt;=1,2%,IF(SalesData[[#This Row],[quantity]]&lt;=2,4%,IF(SalesData[[#This Row],[quantity]]&lt;=3,6%,IF(SalesData[[#This Row],[quantity]]&gt;=4,8%,0%))))</f>
        <v>0.06</v>
      </c>
      <c r="N195" s="6">
        <f>SalesData[[#This Row],[Total Sales]]*SalesData[[#This Row],[Discount %]]</f>
        <v>871.88400000000001</v>
      </c>
      <c r="O195" s="2">
        <f>SalesData[[#This Row],[Total Sales]]-SalesData[[#This Row],[Discount Amount]]</f>
        <v>13659.516000000001</v>
      </c>
      <c r="P195" s="2">
        <f>SalesData[[#This Row],[price]]*60%</f>
        <v>2906.28</v>
      </c>
      <c r="Q195" s="2">
        <f>SalesData[[#This Row],[Cost Price (Assumed)60%]]*SalesData[[#This Row],[quantity]]</f>
        <v>8718.84</v>
      </c>
      <c r="R195" s="2">
        <f>SalesData[[#This Row],[Net Sales]]-SalesData[[#This Row],[Total Cost]]</f>
        <v>4940.6760000000013</v>
      </c>
      <c r="S195" s="8">
        <f>SalesData[[#This Row],[Profit]]/SalesData[[#This Row],[Net Sales]]</f>
        <v>0.36170212765957455</v>
      </c>
    </row>
    <row r="196" spans="1:19" x14ac:dyDescent="0.25">
      <c r="A196">
        <v>100194</v>
      </c>
      <c r="B196" s="1">
        <v>45452</v>
      </c>
      <c r="C196" s="2">
        <f>MONTH(SalesData[[#This Row],[order_date]])</f>
        <v>6</v>
      </c>
      <c r="D196" s="2">
        <f>YEAR(SalesData[[#This Row],[order_date]])</f>
        <v>2024</v>
      </c>
      <c r="E196" t="s">
        <v>254</v>
      </c>
      <c r="F196" t="s">
        <v>10</v>
      </c>
      <c r="G196" t="s">
        <v>68</v>
      </c>
      <c r="H196">
        <v>1</v>
      </c>
      <c r="I196">
        <v>69937.899999999994</v>
      </c>
      <c r="J196" t="s">
        <v>43</v>
      </c>
      <c r="K196" t="s">
        <v>29</v>
      </c>
      <c r="L196">
        <f>SalesData[[#This Row],[quantity]]*SalesData[[#This Row],[price]]</f>
        <v>69937.899999999994</v>
      </c>
      <c r="M196" s="8">
        <f>IF(SalesData[[#This Row],[quantity]]&lt;=1,2%,IF(SalesData[[#This Row],[quantity]]&lt;=2,4%,IF(SalesData[[#This Row],[quantity]]&lt;=3,6%,IF(SalesData[[#This Row],[quantity]]&gt;=4,8%,0%))))</f>
        <v>0.02</v>
      </c>
      <c r="N196" s="6">
        <f>SalesData[[#This Row],[Total Sales]]*SalesData[[#This Row],[Discount %]]</f>
        <v>1398.7579999999998</v>
      </c>
      <c r="O196" s="2">
        <f>SalesData[[#This Row],[Total Sales]]-SalesData[[#This Row],[Discount Amount]]</f>
        <v>68539.141999999993</v>
      </c>
      <c r="P196" s="2">
        <f>SalesData[[#This Row],[price]]*60%</f>
        <v>41962.74</v>
      </c>
      <c r="Q196" s="2">
        <f>SalesData[[#This Row],[Cost Price (Assumed)60%]]*SalesData[[#This Row],[quantity]]</f>
        <v>41962.74</v>
      </c>
      <c r="R196" s="2">
        <f>SalesData[[#This Row],[Net Sales]]-SalesData[[#This Row],[Total Cost]]</f>
        <v>26576.401999999995</v>
      </c>
      <c r="S196" s="8">
        <f>SalesData[[#This Row],[Profit]]/SalesData[[#This Row],[Net Sales]]</f>
        <v>0.38775510204081631</v>
      </c>
    </row>
    <row r="197" spans="1:19" x14ac:dyDescent="0.25">
      <c r="A197">
        <v>100195</v>
      </c>
      <c r="B197" s="1">
        <v>44954</v>
      </c>
      <c r="C197" s="2">
        <f>MONTH(SalesData[[#This Row],[order_date]])</f>
        <v>1</v>
      </c>
      <c r="D197" s="2">
        <f>YEAR(SalesData[[#This Row],[order_date]])</f>
        <v>2023</v>
      </c>
      <c r="E197" t="s">
        <v>255</v>
      </c>
      <c r="F197" t="s">
        <v>14</v>
      </c>
      <c r="G197" t="s">
        <v>170</v>
      </c>
      <c r="H197">
        <v>1</v>
      </c>
      <c r="I197">
        <v>1528.15</v>
      </c>
      <c r="J197" t="s">
        <v>63</v>
      </c>
      <c r="K197" t="s">
        <v>64</v>
      </c>
      <c r="L197">
        <f>SalesData[[#This Row],[quantity]]*SalesData[[#This Row],[price]]</f>
        <v>1528.15</v>
      </c>
      <c r="M197" s="8">
        <f>IF(SalesData[[#This Row],[quantity]]&lt;=1,2%,IF(SalesData[[#This Row],[quantity]]&lt;=2,4%,IF(SalesData[[#This Row],[quantity]]&lt;=3,6%,IF(SalesData[[#This Row],[quantity]]&gt;=4,8%,0%))))</f>
        <v>0.02</v>
      </c>
      <c r="N197" s="6">
        <f>SalesData[[#This Row],[Total Sales]]*SalesData[[#This Row],[Discount %]]</f>
        <v>30.563000000000002</v>
      </c>
      <c r="O197" s="2">
        <f>SalesData[[#This Row],[Total Sales]]-SalesData[[#This Row],[Discount Amount]]</f>
        <v>1497.587</v>
      </c>
      <c r="P197" s="2">
        <f>SalesData[[#This Row],[price]]*60%</f>
        <v>916.89</v>
      </c>
      <c r="Q197" s="2">
        <f>SalesData[[#This Row],[Cost Price (Assumed)60%]]*SalesData[[#This Row],[quantity]]</f>
        <v>916.89</v>
      </c>
      <c r="R197" s="2">
        <f>SalesData[[#This Row],[Net Sales]]-SalesData[[#This Row],[Total Cost]]</f>
        <v>580.697</v>
      </c>
      <c r="S197" s="8">
        <f>SalesData[[#This Row],[Profit]]/SalesData[[#This Row],[Net Sales]]</f>
        <v>0.38775510204081631</v>
      </c>
    </row>
    <row r="198" spans="1:19" x14ac:dyDescent="0.25">
      <c r="A198">
        <v>100196</v>
      </c>
      <c r="B198" s="1">
        <v>44955</v>
      </c>
      <c r="C198" s="2">
        <f>MONTH(SalesData[[#This Row],[order_date]])</f>
        <v>1</v>
      </c>
      <c r="D198" s="2">
        <f>YEAR(SalesData[[#This Row],[order_date]])</f>
        <v>2023</v>
      </c>
      <c r="E198" t="s">
        <v>256</v>
      </c>
      <c r="F198" t="s">
        <v>14</v>
      </c>
      <c r="G198" t="s">
        <v>15</v>
      </c>
      <c r="H198">
        <v>3</v>
      </c>
      <c r="I198">
        <v>3608.92</v>
      </c>
      <c r="J198" t="s">
        <v>85</v>
      </c>
      <c r="K198" t="s">
        <v>29</v>
      </c>
      <c r="L198">
        <f>SalesData[[#This Row],[quantity]]*SalesData[[#This Row],[price]]</f>
        <v>10826.76</v>
      </c>
      <c r="M198" s="8">
        <f>IF(SalesData[[#This Row],[quantity]]&lt;=1,2%,IF(SalesData[[#This Row],[quantity]]&lt;=2,4%,IF(SalesData[[#This Row],[quantity]]&lt;=3,6%,IF(SalesData[[#This Row],[quantity]]&gt;=4,8%,0%))))</f>
        <v>0.06</v>
      </c>
      <c r="N198" s="6">
        <f>SalesData[[#This Row],[Total Sales]]*SalesData[[#This Row],[Discount %]]</f>
        <v>649.60559999999998</v>
      </c>
      <c r="O198" s="2">
        <f>SalesData[[#This Row],[Total Sales]]-SalesData[[#This Row],[Discount Amount]]</f>
        <v>10177.154399999999</v>
      </c>
      <c r="P198" s="2">
        <f>SalesData[[#This Row],[price]]*60%</f>
        <v>2165.3519999999999</v>
      </c>
      <c r="Q198" s="2">
        <f>SalesData[[#This Row],[Cost Price (Assumed)60%]]*SalesData[[#This Row],[quantity]]</f>
        <v>6496.0559999999996</v>
      </c>
      <c r="R198" s="2">
        <f>SalesData[[#This Row],[Net Sales]]-SalesData[[#This Row],[Total Cost]]</f>
        <v>3681.0983999999999</v>
      </c>
      <c r="S198" s="8">
        <f>SalesData[[#This Row],[Profit]]/SalesData[[#This Row],[Net Sales]]</f>
        <v>0.36170212765957449</v>
      </c>
    </row>
    <row r="199" spans="1:19" x14ac:dyDescent="0.25">
      <c r="A199">
        <v>100197</v>
      </c>
      <c r="B199" s="1">
        <v>45220</v>
      </c>
      <c r="C199" s="2">
        <f>MONTH(SalesData[[#This Row],[order_date]])</f>
        <v>10</v>
      </c>
      <c r="D199" s="2">
        <f>YEAR(SalesData[[#This Row],[order_date]])</f>
        <v>2023</v>
      </c>
      <c r="E199" t="s">
        <v>257</v>
      </c>
      <c r="F199" t="s">
        <v>41</v>
      </c>
      <c r="G199" t="s">
        <v>83</v>
      </c>
      <c r="H199">
        <v>2</v>
      </c>
      <c r="I199">
        <v>2483.4899999999998</v>
      </c>
      <c r="J199" t="s">
        <v>32</v>
      </c>
      <c r="K199" t="s">
        <v>33</v>
      </c>
      <c r="L199">
        <f>SalesData[[#This Row],[quantity]]*SalesData[[#This Row],[price]]</f>
        <v>4966.9799999999996</v>
      </c>
      <c r="M199" s="8">
        <f>IF(SalesData[[#This Row],[quantity]]&lt;=1,2%,IF(SalesData[[#This Row],[quantity]]&lt;=2,4%,IF(SalesData[[#This Row],[quantity]]&lt;=3,6%,IF(SalesData[[#This Row],[quantity]]&gt;=4,8%,0%))))</f>
        <v>0.04</v>
      </c>
      <c r="N199" s="6">
        <f>SalesData[[#This Row],[Total Sales]]*SalesData[[#This Row],[Discount %]]</f>
        <v>198.67919999999998</v>
      </c>
      <c r="O199" s="2">
        <f>SalesData[[#This Row],[Total Sales]]-SalesData[[#This Row],[Discount Amount]]</f>
        <v>4768.3008</v>
      </c>
      <c r="P199" s="2">
        <f>SalesData[[#This Row],[price]]*60%</f>
        <v>1490.0939999999998</v>
      </c>
      <c r="Q199" s="2">
        <f>SalesData[[#This Row],[Cost Price (Assumed)60%]]*SalesData[[#This Row],[quantity]]</f>
        <v>2980.1879999999996</v>
      </c>
      <c r="R199" s="2">
        <f>SalesData[[#This Row],[Net Sales]]-SalesData[[#This Row],[Total Cost]]</f>
        <v>1788.1128000000003</v>
      </c>
      <c r="S199" s="8">
        <f>SalesData[[#This Row],[Profit]]/SalesData[[#This Row],[Net Sales]]</f>
        <v>0.37500000000000006</v>
      </c>
    </row>
    <row r="200" spans="1:19" x14ac:dyDescent="0.25">
      <c r="A200">
        <v>100198</v>
      </c>
      <c r="B200" s="1">
        <v>44932</v>
      </c>
      <c r="C200" s="2">
        <f>MONTH(SalesData[[#This Row],[order_date]])</f>
        <v>1</v>
      </c>
      <c r="D200" s="2">
        <f>YEAR(SalesData[[#This Row],[order_date]])</f>
        <v>2023</v>
      </c>
      <c r="E200" t="s">
        <v>258</v>
      </c>
      <c r="F200" t="s">
        <v>41</v>
      </c>
      <c r="G200" t="s">
        <v>66</v>
      </c>
      <c r="H200">
        <v>1</v>
      </c>
      <c r="I200">
        <v>12757.04</v>
      </c>
      <c r="J200" t="s">
        <v>28</v>
      </c>
      <c r="K200" t="s">
        <v>29</v>
      </c>
      <c r="L200">
        <f>SalesData[[#This Row],[quantity]]*SalesData[[#This Row],[price]]</f>
        <v>12757.04</v>
      </c>
      <c r="M200" s="8">
        <f>IF(SalesData[[#This Row],[quantity]]&lt;=1,2%,IF(SalesData[[#This Row],[quantity]]&lt;=2,4%,IF(SalesData[[#This Row],[quantity]]&lt;=3,6%,IF(SalesData[[#This Row],[quantity]]&gt;=4,8%,0%))))</f>
        <v>0.02</v>
      </c>
      <c r="N200" s="6">
        <f>SalesData[[#This Row],[Total Sales]]*SalesData[[#This Row],[Discount %]]</f>
        <v>255.14080000000001</v>
      </c>
      <c r="O200" s="2">
        <f>SalesData[[#This Row],[Total Sales]]-SalesData[[#This Row],[Discount Amount]]</f>
        <v>12501.899200000002</v>
      </c>
      <c r="P200" s="2">
        <f>SalesData[[#This Row],[price]]*60%</f>
        <v>7654.2240000000002</v>
      </c>
      <c r="Q200" s="2">
        <f>SalesData[[#This Row],[Cost Price (Assumed)60%]]*SalesData[[#This Row],[quantity]]</f>
        <v>7654.2240000000002</v>
      </c>
      <c r="R200" s="2">
        <f>SalesData[[#This Row],[Net Sales]]-SalesData[[#This Row],[Total Cost]]</f>
        <v>4847.6752000000015</v>
      </c>
      <c r="S200" s="8">
        <f>SalesData[[#This Row],[Profit]]/SalesData[[#This Row],[Net Sales]]</f>
        <v>0.38775510204081637</v>
      </c>
    </row>
    <row r="201" spans="1:19" x14ac:dyDescent="0.25">
      <c r="A201">
        <v>100199</v>
      </c>
      <c r="B201" s="1">
        <v>45040</v>
      </c>
      <c r="C201" s="2">
        <f>MONTH(SalesData[[#This Row],[order_date]])</f>
        <v>4</v>
      </c>
      <c r="D201" s="2">
        <f>YEAR(SalesData[[#This Row],[order_date]])</f>
        <v>2023</v>
      </c>
      <c r="E201" t="s">
        <v>259</v>
      </c>
      <c r="F201" t="s">
        <v>38</v>
      </c>
      <c r="G201" t="s">
        <v>70</v>
      </c>
      <c r="H201">
        <v>1</v>
      </c>
      <c r="I201">
        <v>278.36</v>
      </c>
      <c r="J201" t="s">
        <v>12</v>
      </c>
      <c r="K201" t="s">
        <v>12</v>
      </c>
      <c r="L201">
        <f>SalesData[[#This Row],[quantity]]*SalesData[[#This Row],[price]]</f>
        <v>278.36</v>
      </c>
      <c r="M201" s="8">
        <f>IF(SalesData[[#This Row],[quantity]]&lt;=1,2%,IF(SalesData[[#This Row],[quantity]]&lt;=2,4%,IF(SalesData[[#This Row],[quantity]]&lt;=3,6%,IF(SalesData[[#This Row],[quantity]]&gt;=4,8%,0%))))</f>
        <v>0.02</v>
      </c>
      <c r="N201" s="6">
        <f>SalesData[[#This Row],[Total Sales]]*SalesData[[#This Row],[Discount %]]</f>
        <v>5.5672000000000006</v>
      </c>
      <c r="O201" s="2">
        <f>SalesData[[#This Row],[Total Sales]]-SalesData[[#This Row],[Discount Amount]]</f>
        <v>272.7928</v>
      </c>
      <c r="P201" s="2">
        <f>SalesData[[#This Row],[price]]*60%</f>
        <v>167.01599999999999</v>
      </c>
      <c r="Q201" s="2">
        <f>SalesData[[#This Row],[Cost Price (Assumed)60%]]*SalesData[[#This Row],[quantity]]</f>
        <v>167.01599999999999</v>
      </c>
      <c r="R201" s="2">
        <f>SalesData[[#This Row],[Net Sales]]-SalesData[[#This Row],[Total Cost]]</f>
        <v>105.77680000000001</v>
      </c>
      <c r="S201" s="8">
        <f>SalesData[[#This Row],[Profit]]/SalesData[[#This Row],[Net Sales]]</f>
        <v>0.38775510204081637</v>
      </c>
    </row>
    <row r="202" spans="1:19" x14ac:dyDescent="0.25">
      <c r="A202">
        <v>100200</v>
      </c>
      <c r="B202" s="1">
        <v>45040</v>
      </c>
      <c r="C202" s="2">
        <f>MONTH(SalesData[[#This Row],[order_date]])</f>
        <v>4</v>
      </c>
      <c r="D202" s="2">
        <f>YEAR(SalesData[[#This Row],[order_date]])</f>
        <v>2023</v>
      </c>
      <c r="E202" t="s">
        <v>260</v>
      </c>
      <c r="F202" t="s">
        <v>38</v>
      </c>
      <c r="G202" t="s">
        <v>261</v>
      </c>
      <c r="H202">
        <v>1</v>
      </c>
      <c r="I202">
        <v>163.85</v>
      </c>
      <c r="J202" t="s">
        <v>16</v>
      </c>
      <c r="K202" t="s">
        <v>17</v>
      </c>
      <c r="L202">
        <f>SalesData[[#This Row],[quantity]]*SalesData[[#This Row],[price]]</f>
        <v>163.85</v>
      </c>
      <c r="M202" s="8">
        <f>IF(SalesData[[#This Row],[quantity]]&lt;=1,2%,IF(SalesData[[#This Row],[quantity]]&lt;=2,4%,IF(SalesData[[#This Row],[quantity]]&lt;=3,6%,IF(SalesData[[#This Row],[quantity]]&gt;=4,8%,0%))))</f>
        <v>0.02</v>
      </c>
      <c r="N202" s="6">
        <f>SalesData[[#This Row],[Total Sales]]*SalesData[[#This Row],[Discount %]]</f>
        <v>3.2770000000000001</v>
      </c>
      <c r="O202" s="2">
        <f>SalesData[[#This Row],[Total Sales]]-SalesData[[#This Row],[Discount Amount]]</f>
        <v>160.57300000000001</v>
      </c>
      <c r="P202" s="2">
        <f>SalesData[[#This Row],[price]]*60%</f>
        <v>98.309999999999988</v>
      </c>
      <c r="Q202" s="2">
        <f>SalesData[[#This Row],[Cost Price (Assumed)60%]]*SalesData[[#This Row],[quantity]]</f>
        <v>98.309999999999988</v>
      </c>
      <c r="R202" s="2">
        <f>SalesData[[#This Row],[Net Sales]]-SalesData[[#This Row],[Total Cost]]</f>
        <v>62.263000000000019</v>
      </c>
      <c r="S202" s="8">
        <f>SalesData[[#This Row],[Profit]]/SalesData[[#This Row],[Net Sales]]</f>
        <v>0.38775510204081642</v>
      </c>
    </row>
    <row r="203" spans="1:19" x14ac:dyDescent="0.25">
      <c r="A203">
        <v>100201</v>
      </c>
      <c r="B203" s="1">
        <v>45074</v>
      </c>
      <c r="C203" s="2">
        <f>MONTH(SalesData[[#This Row],[order_date]])</f>
        <v>5</v>
      </c>
      <c r="D203" s="2">
        <f>YEAR(SalesData[[#This Row],[order_date]])</f>
        <v>2023</v>
      </c>
      <c r="E203" t="s">
        <v>262</v>
      </c>
      <c r="F203" t="s">
        <v>10</v>
      </c>
      <c r="G203" t="s">
        <v>73</v>
      </c>
      <c r="H203">
        <v>2</v>
      </c>
      <c r="I203">
        <v>17528.650000000001</v>
      </c>
      <c r="J203" t="s">
        <v>54</v>
      </c>
      <c r="K203" t="s">
        <v>55</v>
      </c>
      <c r="L203">
        <f>SalesData[[#This Row],[quantity]]*SalesData[[#This Row],[price]]</f>
        <v>35057.300000000003</v>
      </c>
      <c r="M203" s="8">
        <f>IF(SalesData[[#This Row],[quantity]]&lt;=1,2%,IF(SalesData[[#This Row],[quantity]]&lt;=2,4%,IF(SalesData[[#This Row],[quantity]]&lt;=3,6%,IF(SalesData[[#This Row],[quantity]]&gt;=4,8%,0%))))</f>
        <v>0.04</v>
      </c>
      <c r="N203" s="6">
        <f>SalesData[[#This Row],[Total Sales]]*SalesData[[#This Row],[Discount %]]</f>
        <v>1402.2920000000001</v>
      </c>
      <c r="O203" s="2">
        <f>SalesData[[#This Row],[Total Sales]]-SalesData[[#This Row],[Discount Amount]]</f>
        <v>33655.008000000002</v>
      </c>
      <c r="P203" s="2">
        <f>SalesData[[#This Row],[price]]*60%</f>
        <v>10517.19</v>
      </c>
      <c r="Q203" s="2">
        <f>SalesData[[#This Row],[Cost Price (Assumed)60%]]*SalesData[[#This Row],[quantity]]</f>
        <v>21034.38</v>
      </c>
      <c r="R203" s="2">
        <f>SalesData[[#This Row],[Net Sales]]-SalesData[[#This Row],[Total Cost]]</f>
        <v>12620.628000000001</v>
      </c>
      <c r="S203" s="8">
        <f>SalesData[[#This Row],[Profit]]/SalesData[[#This Row],[Net Sales]]</f>
        <v>0.375</v>
      </c>
    </row>
    <row r="204" spans="1:19" x14ac:dyDescent="0.25">
      <c r="A204">
        <v>100202</v>
      </c>
      <c r="B204" s="1">
        <v>45296</v>
      </c>
      <c r="C204" s="2">
        <f>MONTH(SalesData[[#This Row],[order_date]])</f>
        <v>1</v>
      </c>
      <c r="D204" s="2">
        <f>YEAR(SalesData[[#This Row],[order_date]])</f>
        <v>2024</v>
      </c>
      <c r="E204" t="s">
        <v>134</v>
      </c>
      <c r="F204" t="s">
        <v>10</v>
      </c>
      <c r="G204" t="s">
        <v>80</v>
      </c>
      <c r="H204">
        <v>1</v>
      </c>
      <c r="I204">
        <v>55495.87</v>
      </c>
      <c r="J204" t="s">
        <v>28</v>
      </c>
      <c r="K204" t="s">
        <v>29</v>
      </c>
      <c r="L204">
        <f>SalesData[[#This Row],[quantity]]*SalesData[[#This Row],[price]]</f>
        <v>55495.87</v>
      </c>
      <c r="M204" s="8">
        <f>IF(SalesData[[#This Row],[quantity]]&lt;=1,2%,IF(SalesData[[#This Row],[quantity]]&lt;=2,4%,IF(SalesData[[#This Row],[quantity]]&lt;=3,6%,IF(SalesData[[#This Row],[quantity]]&gt;=4,8%,0%))))</f>
        <v>0.02</v>
      </c>
      <c r="N204" s="6">
        <f>SalesData[[#This Row],[Total Sales]]*SalesData[[#This Row],[Discount %]]</f>
        <v>1109.9174</v>
      </c>
      <c r="O204" s="2">
        <f>SalesData[[#This Row],[Total Sales]]-SalesData[[#This Row],[Discount Amount]]</f>
        <v>54385.952600000004</v>
      </c>
      <c r="P204" s="2">
        <f>SalesData[[#This Row],[price]]*60%</f>
        <v>33297.521999999997</v>
      </c>
      <c r="Q204" s="2">
        <f>SalesData[[#This Row],[Cost Price (Assumed)60%]]*SalesData[[#This Row],[quantity]]</f>
        <v>33297.521999999997</v>
      </c>
      <c r="R204" s="2">
        <f>SalesData[[#This Row],[Net Sales]]-SalesData[[#This Row],[Total Cost]]</f>
        <v>21088.430600000007</v>
      </c>
      <c r="S204" s="8">
        <f>SalesData[[#This Row],[Profit]]/SalesData[[#This Row],[Net Sales]]</f>
        <v>0.38775510204081642</v>
      </c>
    </row>
    <row r="205" spans="1:19" x14ac:dyDescent="0.25">
      <c r="A205">
        <v>100203</v>
      </c>
      <c r="B205" s="1">
        <v>45408</v>
      </c>
      <c r="C205" s="2">
        <f>MONTH(SalesData[[#This Row],[order_date]])</f>
        <v>4</v>
      </c>
      <c r="D205" s="2">
        <f>YEAR(SalesData[[#This Row],[order_date]])</f>
        <v>2024</v>
      </c>
      <c r="E205" t="s">
        <v>263</v>
      </c>
      <c r="F205" t="s">
        <v>10</v>
      </c>
      <c r="G205" t="s">
        <v>68</v>
      </c>
      <c r="H205">
        <v>5</v>
      </c>
      <c r="I205">
        <v>16135.76</v>
      </c>
      <c r="J205" t="s">
        <v>107</v>
      </c>
      <c r="K205" t="s">
        <v>108</v>
      </c>
      <c r="L205">
        <f>SalesData[[#This Row],[quantity]]*SalesData[[#This Row],[price]]</f>
        <v>80678.8</v>
      </c>
      <c r="M205" s="8">
        <f>IF(SalesData[[#This Row],[quantity]]&lt;=1,2%,IF(SalesData[[#This Row],[quantity]]&lt;=2,4%,IF(SalesData[[#This Row],[quantity]]&lt;=3,6%,IF(SalesData[[#This Row],[quantity]]&gt;=4,8%,0%))))</f>
        <v>0.08</v>
      </c>
      <c r="N205" s="6">
        <f>SalesData[[#This Row],[Total Sales]]*SalesData[[#This Row],[Discount %]]</f>
        <v>6454.3040000000001</v>
      </c>
      <c r="O205" s="2">
        <f>SalesData[[#This Row],[Total Sales]]-SalesData[[#This Row],[Discount Amount]]</f>
        <v>74224.495999999999</v>
      </c>
      <c r="P205" s="2">
        <f>SalesData[[#This Row],[price]]*60%</f>
        <v>9681.4560000000001</v>
      </c>
      <c r="Q205" s="2">
        <f>SalesData[[#This Row],[Cost Price (Assumed)60%]]*SalesData[[#This Row],[quantity]]</f>
        <v>48407.28</v>
      </c>
      <c r="R205" s="2">
        <f>SalesData[[#This Row],[Net Sales]]-SalesData[[#This Row],[Total Cost]]</f>
        <v>25817.216</v>
      </c>
      <c r="S205" s="8">
        <f>SalesData[[#This Row],[Profit]]/SalesData[[#This Row],[Net Sales]]</f>
        <v>0.34782608695652173</v>
      </c>
    </row>
    <row r="206" spans="1:19" x14ac:dyDescent="0.25">
      <c r="A206">
        <v>100204</v>
      </c>
      <c r="B206" s="1">
        <v>45173</v>
      </c>
      <c r="C206" s="2">
        <f>MONTH(SalesData[[#This Row],[order_date]])</f>
        <v>9</v>
      </c>
      <c r="D206" s="2">
        <f>YEAR(SalesData[[#This Row],[order_date]])</f>
        <v>2023</v>
      </c>
      <c r="E206" t="s">
        <v>264</v>
      </c>
      <c r="F206" t="s">
        <v>38</v>
      </c>
      <c r="G206" t="s">
        <v>39</v>
      </c>
      <c r="H206">
        <v>2</v>
      </c>
      <c r="I206">
        <v>2817.19</v>
      </c>
      <c r="J206" t="s">
        <v>107</v>
      </c>
      <c r="K206" t="s">
        <v>108</v>
      </c>
      <c r="L206">
        <f>SalesData[[#This Row],[quantity]]*SalesData[[#This Row],[price]]</f>
        <v>5634.38</v>
      </c>
      <c r="M206" s="8">
        <f>IF(SalesData[[#This Row],[quantity]]&lt;=1,2%,IF(SalesData[[#This Row],[quantity]]&lt;=2,4%,IF(SalesData[[#This Row],[quantity]]&lt;=3,6%,IF(SalesData[[#This Row],[quantity]]&gt;=4,8%,0%))))</f>
        <v>0.04</v>
      </c>
      <c r="N206" s="6">
        <f>SalesData[[#This Row],[Total Sales]]*SalesData[[#This Row],[Discount %]]</f>
        <v>225.37520000000001</v>
      </c>
      <c r="O206" s="2">
        <f>SalesData[[#This Row],[Total Sales]]-SalesData[[#This Row],[Discount Amount]]</f>
        <v>5409.0047999999997</v>
      </c>
      <c r="P206" s="2">
        <f>SalesData[[#This Row],[price]]*60%</f>
        <v>1690.3140000000001</v>
      </c>
      <c r="Q206" s="2">
        <f>SalesData[[#This Row],[Cost Price (Assumed)60%]]*SalesData[[#This Row],[quantity]]</f>
        <v>3380.6280000000002</v>
      </c>
      <c r="R206" s="2">
        <f>SalesData[[#This Row],[Net Sales]]-SalesData[[#This Row],[Total Cost]]</f>
        <v>2028.3767999999995</v>
      </c>
      <c r="S206" s="8">
        <f>SalesData[[#This Row],[Profit]]/SalesData[[#This Row],[Net Sales]]</f>
        <v>0.37499999999999994</v>
      </c>
    </row>
    <row r="207" spans="1:19" x14ac:dyDescent="0.25">
      <c r="A207">
        <v>100205</v>
      </c>
      <c r="B207" s="1">
        <v>45486</v>
      </c>
      <c r="C207" s="2">
        <f>MONTH(SalesData[[#This Row],[order_date]])</f>
        <v>7</v>
      </c>
      <c r="D207" s="2">
        <f>YEAR(SalesData[[#This Row],[order_date]])</f>
        <v>2024</v>
      </c>
      <c r="E207" t="s">
        <v>265</v>
      </c>
      <c r="F207" t="s">
        <v>14</v>
      </c>
      <c r="G207" t="s">
        <v>46</v>
      </c>
      <c r="H207">
        <v>3</v>
      </c>
      <c r="I207">
        <v>3988.25</v>
      </c>
      <c r="J207" t="s">
        <v>35</v>
      </c>
      <c r="K207" t="s">
        <v>36</v>
      </c>
      <c r="L207">
        <f>SalesData[[#This Row],[quantity]]*SalesData[[#This Row],[price]]</f>
        <v>11964.75</v>
      </c>
      <c r="M207" s="8">
        <f>IF(SalesData[[#This Row],[quantity]]&lt;=1,2%,IF(SalesData[[#This Row],[quantity]]&lt;=2,4%,IF(SalesData[[#This Row],[quantity]]&lt;=3,6%,IF(SalesData[[#This Row],[quantity]]&gt;=4,8%,0%))))</f>
        <v>0.06</v>
      </c>
      <c r="N207" s="6">
        <f>SalesData[[#This Row],[Total Sales]]*SalesData[[#This Row],[Discount %]]</f>
        <v>717.88499999999999</v>
      </c>
      <c r="O207" s="2">
        <f>SalesData[[#This Row],[Total Sales]]-SalesData[[#This Row],[Discount Amount]]</f>
        <v>11246.865</v>
      </c>
      <c r="P207" s="2">
        <f>SalesData[[#This Row],[price]]*60%</f>
        <v>2392.9499999999998</v>
      </c>
      <c r="Q207" s="2">
        <f>SalesData[[#This Row],[Cost Price (Assumed)60%]]*SalesData[[#This Row],[quantity]]</f>
        <v>7178.8499999999995</v>
      </c>
      <c r="R207" s="2">
        <f>SalesData[[#This Row],[Net Sales]]-SalesData[[#This Row],[Total Cost]]</f>
        <v>4068.0150000000003</v>
      </c>
      <c r="S207" s="8">
        <f>SalesData[[#This Row],[Profit]]/SalesData[[#This Row],[Net Sales]]</f>
        <v>0.36170212765957449</v>
      </c>
    </row>
    <row r="208" spans="1:19" x14ac:dyDescent="0.25">
      <c r="A208">
        <v>100206</v>
      </c>
      <c r="B208" s="1">
        <v>45113</v>
      </c>
      <c r="C208" s="2">
        <f>MONTH(SalesData[[#This Row],[order_date]])</f>
        <v>7</v>
      </c>
      <c r="D208" s="2">
        <f>YEAR(SalesData[[#This Row],[order_date]])</f>
        <v>2023</v>
      </c>
      <c r="E208" t="s">
        <v>266</v>
      </c>
      <c r="F208" t="s">
        <v>38</v>
      </c>
      <c r="G208" t="s">
        <v>39</v>
      </c>
      <c r="H208">
        <v>2</v>
      </c>
      <c r="I208">
        <v>3254.13</v>
      </c>
      <c r="J208" t="s">
        <v>85</v>
      </c>
      <c r="K208" t="s">
        <v>29</v>
      </c>
      <c r="L208">
        <f>SalesData[[#This Row],[quantity]]*SalesData[[#This Row],[price]]</f>
        <v>6508.26</v>
      </c>
      <c r="M208" s="8">
        <f>IF(SalesData[[#This Row],[quantity]]&lt;=1,2%,IF(SalesData[[#This Row],[quantity]]&lt;=2,4%,IF(SalesData[[#This Row],[quantity]]&lt;=3,6%,IF(SalesData[[#This Row],[quantity]]&gt;=4,8%,0%))))</f>
        <v>0.04</v>
      </c>
      <c r="N208" s="6">
        <f>SalesData[[#This Row],[Total Sales]]*SalesData[[#This Row],[Discount %]]</f>
        <v>260.3304</v>
      </c>
      <c r="O208" s="2">
        <f>SalesData[[#This Row],[Total Sales]]-SalesData[[#This Row],[Discount Amount]]</f>
        <v>6247.9296000000004</v>
      </c>
      <c r="P208" s="2">
        <f>SalesData[[#This Row],[price]]*60%</f>
        <v>1952.4780000000001</v>
      </c>
      <c r="Q208" s="2">
        <f>SalesData[[#This Row],[Cost Price (Assumed)60%]]*SalesData[[#This Row],[quantity]]</f>
        <v>3904.9560000000001</v>
      </c>
      <c r="R208" s="2">
        <f>SalesData[[#This Row],[Net Sales]]-SalesData[[#This Row],[Total Cost]]</f>
        <v>2342.9736000000003</v>
      </c>
      <c r="S208" s="8">
        <f>SalesData[[#This Row],[Profit]]/SalesData[[#This Row],[Net Sales]]</f>
        <v>0.375</v>
      </c>
    </row>
    <row r="209" spans="1:19" x14ac:dyDescent="0.25">
      <c r="A209">
        <v>100207</v>
      </c>
      <c r="B209" s="1">
        <v>45131</v>
      </c>
      <c r="C209" s="2">
        <f>MONTH(SalesData[[#This Row],[order_date]])</f>
        <v>7</v>
      </c>
      <c r="D209" s="2">
        <f>YEAR(SalesData[[#This Row],[order_date]])</f>
        <v>2023</v>
      </c>
      <c r="E209" t="s">
        <v>267</v>
      </c>
      <c r="F209" t="s">
        <v>41</v>
      </c>
      <c r="G209" t="s">
        <v>92</v>
      </c>
      <c r="H209">
        <v>4</v>
      </c>
      <c r="I209">
        <v>9030.7099999999991</v>
      </c>
      <c r="J209" t="s">
        <v>61</v>
      </c>
      <c r="K209" t="s">
        <v>36</v>
      </c>
      <c r="L209">
        <f>SalesData[[#This Row],[quantity]]*SalesData[[#This Row],[price]]</f>
        <v>36122.839999999997</v>
      </c>
      <c r="M209" s="8">
        <f>IF(SalesData[[#This Row],[quantity]]&lt;=1,2%,IF(SalesData[[#This Row],[quantity]]&lt;=2,4%,IF(SalesData[[#This Row],[quantity]]&lt;=3,6%,IF(SalesData[[#This Row],[quantity]]&gt;=4,8%,0%))))</f>
        <v>0.08</v>
      </c>
      <c r="N209" s="6">
        <f>SalesData[[#This Row],[Total Sales]]*SalesData[[#This Row],[Discount %]]</f>
        <v>2889.8271999999997</v>
      </c>
      <c r="O209" s="2">
        <f>SalesData[[#This Row],[Total Sales]]-SalesData[[#This Row],[Discount Amount]]</f>
        <v>33233.012799999997</v>
      </c>
      <c r="P209" s="2">
        <f>SalesData[[#This Row],[price]]*60%</f>
        <v>5418.4259999999995</v>
      </c>
      <c r="Q209" s="2">
        <f>SalesData[[#This Row],[Cost Price (Assumed)60%]]*SalesData[[#This Row],[quantity]]</f>
        <v>21673.703999999998</v>
      </c>
      <c r="R209" s="2">
        <f>SalesData[[#This Row],[Net Sales]]-SalesData[[#This Row],[Total Cost]]</f>
        <v>11559.308799999999</v>
      </c>
      <c r="S209" s="8">
        <f>SalesData[[#This Row],[Profit]]/SalesData[[#This Row],[Net Sales]]</f>
        <v>0.34782608695652173</v>
      </c>
    </row>
    <row r="210" spans="1:19" x14ac:dyDescent="0.25">
      <c r="A210">
        <v>100208</v>
      </c>
      <c r="B210" s="1">
        <v>45186</v>
      </c>
      <c r="C210" s="2">
        <f>MONTH(SalesData[[#This Row],[order_date]])</f>
        <v>9</v>
      </c>
      <c r="D210" s="2">
        <f>YEAR(SalesData[[#This Row],[order_date]])</f>
        <v>2023</v>
      </c>
      <c r="E210" t="s">
        <v>268</v>
      </c>
      <c r="F210" t="s">
        <v>10</v>
      </c>
      <c r="G210" t="s">
        <v>27</v>
      </c>
      <c r="H210">
        <v>1</v>
      </c>
      <c r="I210">
        <v>52341.47</v>
      </c>
      <c r="J210" t="s">
        <v>94</v>
      </c>
      <c r="K210" t="s">
        <v>95</v>
      </c>
      <c r="L210">
        <f>SalesData[[#This Row],[quantity]]*SalesData[[#This Row],[price]]</f>
        <v>52341.47</v>
      </c>
      <c r="M210" s="8">
        <f>IF(SalesData[[#This Row],[quantity]]&lt;=1,2%,IF(SalesData[[#This Row],[quantity]]&lt;=2,4%,IF(SalesData[[#This Row],[quantity]]&lt;=3,6%,IF(SalesData[[#This Row],[quantity]]&gt;=4,8%,0%))))</f>
        <v>0.02</v>
      </c>
      <c r="N210" s="6">
        <f>SalesData[[#This Row],[Total Sales]]*SalesData[[#This Row],[Discount %]]</f>
        <v>1046.8294000000001</v>
      </c>
      <c r="O210" s="2">
        <f>SalesData[[#This Row],[Total Sales]]-SalesData[[#This Row],[Discount Amount]]</f>
        <v>51294.640599999999</v>
      </c>
      <c r="P210" s="2">
        <f>SalesData[[#This Row],[price]]*60%</f>
        <v>31404.881999999998</v>
      </c>
      <c r="Q210" s="2">
        <f>SalesData[[#This Row],[Cost Price (Assumed)60%]]*SalesData[[#This Row],[quantity]]</f>
        <v>31404.881999999998</v>
      </c>
      <c r="R210" s="2">
        <f>SalesData[[#This Row],[Net Sales]]-SalesData[[#This Row],[Total Cost]]</f>
        <v>19889.758600000001</v>
      </c>
      <c r="S210" s="8">
        <f>SalesData[[#This Row],[Profit]]/SalesData[[#This Row],[Net Sales]]</f>
        <v>0.38775510204081637</v>
      </c>
    </row>
    <row r="211" spans="1:19" x14ac:dyDescent="0.25">
      <c r="A211">
        <v>100209</v>
      </c>
      <c r="B211" s="1">
        <v>45054</v>
      </c>
      <c r="C211" s="2">
        <f>MONTH(SalesData[[#This Row],[order_date]])</f>
        <v>5</v>
      </c>
      <c r="D211" s="2">
        <f>YEAR(SalesData[[#This Row],[order_date]])</f>
        <v>2023</v>
      </c>
      <c r="E211" t="s">
        <v>269</v>
      </c>
      <c r="F211" t="s">
        <v>38</v>
      </c>
      <c r="G211" t="s">
        <v>261</v>
      </c>
      <c r="H211">
        <v>3</v>
      </c>
      <c r="I211">
        <v>3352.83</v>
      </c>
      <c r="J211" t="s">
        <v>107</v>
      </c>
      <c r="K211" t="s">
        <v>108</v>
      </c>
      <c r="L211">
        <f>SalesData[[#This Row],[quantity]]*SalesData[[#This Row],[price]]</f>
        <v>10058.49</v>
      </c>
      <c r="M211" s="8">
        <f>IF(SalesData[[#This Row],[quantity]]&lt;=1,2%,IF(SalesData[[#This Row],[quantity]]&lt;=2,4%,IF(SalesData[[#This Row],[quantity]]&lt;=3,6%,IF(SalesData[[#This Row],[quantity]]&gt;=4,8%,0%))))</f>
        <v>0.06</v>
      </c>
      <c r="N211" s="6">
        <f>SalesData[[#This Row],[Total Sales]]*SalesData[[#This Row],[Discount %]]</f>
        <v>603.50939999999991</v>
      </c>
      <c r="O211" s="2">
        <f>SalesData[[#This Row],[Total Sales]]-SalesData[[#This Row],[Discount Amount]]</f>
        <v>9454.980599999999</v>
      </c>
      <c r="P211" s="2">
        <f>SalesData[[#This Row],[price]]*60%</f>
        <v>2011.6979999999999</v>
      </c>
      <c r="Q211" s="2">
        <f>SalesData[[#This Row],[Cost Price (Assumed)60%]]*SalesData[[#This Row],[quantity]]</f>
        <v>6035.0939999999991</v>
      </c>
      <c r="R211" s="2">
        <f>SalesData[[#This Row],[Net Sales]]-SalesData[[#This Row],[Total Cost]]</f>
        <v>3419.8865999999998</v>
      </c>
      <c r="S211" s="8">
        <f>SalesData[[#This Row],[Profit]]/SalesData[[#This Row],[Net Sales]]</f>
        <v>0.36170212765957449</v>
      </c>
    </row>
    <row r="212" spans="1:19" x14ac:dyDescent="0.25">
      <c r="A212">
        <v>100210</v>
      </c>
      <c r="B212" s="1">
        <v>45118</v>
      </c>
      <c r="C212" s="2">
        <f>MONTH(SalesData[[#This Row],[order_date]])</f>
        <v>7</v>
      </c>
      <c r="D212" s="2">
        <f>YEAR(SalesData[[#This Row],[order_date]])</f>
        <v>2023</v>
      </c>
      <c r="E212" t="s">
        <v>270</v>
      </c>
      <c r="F212" t="s">
        <v>14</v>
      </c>
      <c r="G212" t="s">
        <v>170</v>
      </c>
      <c r="H212">
        <v>1</v>
      </c>
      <c r="I212">
        <v>3744.25</v>
      </c>
      <c r="J212" t="s">
        <v>16</v>
      </c>
      <c r="K212" t="s">
        <v>17</v>
      </c>
      <c r="L212">
        <f>SalesData[[#This Row],[quantity]]*SalesData[[#This Row],[price]]</f>
        <v>3744.25</v>
      </c>
      <c r="M212" s="8">
        <f>IF(SalesData[[#This Row],[quantity]]&lt;=1,2%,IF(SalesData[[#This Row],[quantity]]&lt;=2,4%,IF(SalesData[[#This Row],[quantity]]&lt;=3,6%,IF(SalesData[[#This Row],[quantity]]&gt;=4,8%,0%))))</f>
        <v>0.02</v>
      </c>
      <c r="N212" s="6">
        <f>SalesData[[#This Row],[Total Sales]]*SalesData[[#This Row],[Discount %]]</f>
        <v>74.885000000000005</v>
      </c>
      <c r="O212" s="2">
        <f>SalesData[[#This Row],[Total Sales]]-SalesData[[#This Row],[Discount Amount]]</f>
        <v>3669.3649999999998</v>
      </c>
      <c r="P212" s="2">
        <f>SalesData[[#This Row],[price]]*60%</f>
        <v>2246.5499999999997</v>
      </c>
      <c r="Q212" s="2">
        <f>SalesData[[#This Row],[Cost Price (Assumed)60%]]*SalesData[[#This Row],[quantity]]</f>
        <v>2246.5499999999997</v>
      </c>
      <c r="R212" s="2">
        <f>SalesData[[#This Row],[Net Sales]]-SalesData[[#This Row],[Total Cost]]</f>
        <v>1422.8150000000001</v>
      </c>
      <c r="S212" s="8">
        <f>SalesData[[#This Row],[Profit]]/SalesData[[#This Row],[Net Sales]]</f>
        <v>0.38775510204081637</v>
      </c>
    </row>
    <row r="213" spans="1:19" x14ac:dyDescent="0.25">
      <c r="A213">
        <v>100211</v>
      </c>
      <c r="B213" s="1">
        <v>45361</v>
      </c>
      <c r="C213" s="2">
        <f>MONTH(SalesData[[#This Row],[order_date]])</f>
        <v>3</v>
      </c>
      <c r="D213" s="2">
        <f>YEAR(SalesData[[#This Row],[order_date]])</f>
        <v>2024</v>
      </c>
      <c r="E213" t="s">
        <v>271</v>
      </c>
      <c r="F213" t="s">
        <v>10</v>
      </c>
      <c r="G213" t="s">
        <v>80</v>
      </c>
      <c r="H213">
        <v>5</v>
      </c>
      <c r="I213">
        <v>13003.67</v>
      </c>
      <c r="J213" t="s">
        <v>12</v>
      </c>
      <c r="K213" t="s">
        <v>12</v>
      </c>
      <c r="L213">
        <f>SalesData[[#This Row],[quantity]]*SalesData[[#This Row],[price]]</f>
        <v>65018.35</v>
      </c>
      <c r="M213" s="8">
        <f>IF(SalesData[[#This Row],[quantity]]&lt;=1,2%,IF(SalesData[[#This Row],[quantity]]&lt;=2,4%,IF(SalesData[[#This Row],[quantity]]&lt;=3,6%,IF(SalesData[[#This Row],[quantity]]&gt;=4,8%,0%))))</f>
        <v>0.08</v>
      </c>
      <c r="N213" s="6">
        <f>SalesData[[#This Row],[Total Sales]]*SalesData[[#This Row],[Discount %]]</f>
        <v>5201.4679999999998</v>
      </c>
      <c r="O213" s="2">
        <f>SalesData[[#This Row],[Total Sales]]-SalesData[[#This Row],[Discount Amount]]</f>
        <v>59816.881999999998</v>
      </c>
      <c r="P213" s="2">
        <f>SalesData[[#This Row],[price]]*60%</f>
        <v>7802.2019999999993</v>
      </c>
      <c r="Q213" s="2">
        <f>SalesData[[#This Row],[Cost Price (Assumed)60%]]*SalesData[[#This Row],[quantity]]</f>
        <v>39011.009999999995</v>
      </c>
      <c r="R213" s="2">
        <f>SalesData[[#This Row],[Net Sales]]-SalesData[[#This Row],[Total Cost]]</f>
        <v>20805.872000000003</v>
      </c>
      <c r="S213" s="8">
        <f>SalesData[[#This Row],[Profit]]/SalesData[[#This Row],[Net Sales]]</f>
        <v>0.34782608695652178</v>
      </c>
    </row>
    <row r="214" spans="1:19" x14ac:dyDescent="0.25">
      <c r="A214">
        <v>100212</v>
      </c>
      <c r="B214" s="1">
        <v>45262</v>
      </c>
      <c r="C214" s="2">
        <f>MONTH(SalesData[[#This Row],[order_date]])</f>
        <v>12</v>
      </c>
      <c r="D214" s="2">
        <f>YEAR(SalesData[[#This Row],[order_date]])</f>
        <v>2023</v>
      </c>
      <c r="E214" t="s">
        <v>272</v>
      </c>
      <c r="F214" t="s">
        <v>19</v>
      </c>
      <c r="G214" t="s">
        <v>23</v>
      </c>
      <c r="H214">
        <v>1</v>
      </c>
      <c r="I214">
        <v>9763.7000000000007</v>
      </c>
      <c r="J214" t="s">
        <v>107</v>
      </c>
      <c r="K214" t="s">
        <v>108</v>
      </c>
      <c r="L214">
        <f>SalesData[[#This Row],[quantity]]*SalesData[[#This Row],[price]]</f>
        <v>9763.7000000000007</v>
      </c>
      <c r="M214" s="8">
        <f>IF(SalesData[[#This Row],[quantity]]&lt;=1,2%,IF(SalesData[[#This Row],[quantity]]&lt;=2,4%,IF(SalesData[[#This Row],[quantity]]&lt;=3,6%,IF(SalesData[[#This Row],[quantity]]&gt;=4,8%,0%))))</f>
        <v>0.02</v>
      </c>
      <c r="N214" s="6">
        <f>SalesData[[#This Row],[Total Sales]]*SalesData[[#This Row],[Discount %]]</f>
        <v>195.27400000000003</v>
      </c>
      <c r="O214" s="2">
        <f>SalesData[[#This Row],[Total Sales]]-SalesData[[#This Row],[Discount Amount]]</f>
        <v>9568.4260000000013</v>
      </c>
      <c r="P214" s="2">
        <f>SalesData[[#This Row],[price]]*60%</f>
        <v>5858.22</v>
      </c>
      <c r="Q214" s="2">
        <f>SalesData[[#This Row],[Cost Price (Assumed)60%]]*SalesData[[#This Row],[quantity]]</f>
        <v>5858.22</v>
      </c>
      <c r="R214" s="2">
        <f>SalesData[[#This Row],[Net Sales]]-SalesData[[#This Row],[Total Cost]]</f>
        <v>3710.206000000001</v>
      </c>
      <c r="S214" s="8">
        <f>SalesData[[#This Row],[Profit]]/SalesData[[#This Row],[Net Sales]]</f>
        <v>0.38775510204081637</v>
      </c>
    </row>
    <row r="215" spans="1:19" x14ac:dyDescent="0.25">
      <c r="A215">
        <v>100213</v>
      </c>
      <c r="B215" s="1">
        <v>45384</v>
      </c>
      <c r="C215" s="2">
        <f>MONTH(SalesData[[#This Row],[order_date]])</f>
        <v>4</v>
      </c>
      <c r="D215" s="2">
        <f>YEAR(SalesData[[#This Row],[order_date]])</f>
        <v>2024</v>
      </c>
      <c r="E215" t="s">
        <v>273</v>
      </c>
      <c r="F215" t="s">
        <v>10</v>
      </c>
      <c r="G215" t="s">
        <v>11</v>
      </c>
      <c r="H215">
        <v>2</v>
      </c>
      <c r="I215">
        <v>32602.76</v>
      </c>
      <c r="J215" t="s">
        <v>12</v>
      </c>
      <c r="K215" t="s">
        <v>12</v>
      </c>
      <c r="L215">
        <f>SalesData[[#This Row],[quantity]]*SalesData[[#This Row],[price]]</f>
        <v>65205.52</v>
      </c>
      <c r="M215" s="8">
        <f>IF(SalesData[[#This Row],[quantity]]&lt;=1,2%,IF(SalesData[[#This Row],[quantity]]&lt;=2,4%,IF(SalesData[[#This Row],[quantity]]&lt;=3,6%,IF(SalesData[[#This Row],[quantity]]&gt;=4,8%,0%))))</f>
        <v>0.04</v>
      </c>
      <c r="N215" s="6">
        <f>SalesData[[#This Row],[Total Sales]]*SalesData[[#This Row],[Discount %]]</f>
        <v>2608.2208000000001</v>
      </c>
      <c r="O215" s="2">
        <f>SalesData[[#This Row],[Total Sales]]-SalesData[[#This Row],[Discount Amount]]</f>
        <v>62597.299199999994</v>
      </c>
      <c r="P215" s="2">
        <f>SalesData[[#This Row],[price]]*60%</f>
        <v>19561.655999999999</v>
      </c>
      <c r="Q215" s="2">
        <f>SalesData[[#This Row],[Cost Price (Assumed)60%]]*SalesData[[#This Row],[quantity]]</f>
        <v>39123.311999999998</v>
      </c>
      <c r="R215" s="2">
        <f>SalesData[[#This Row],[Net Sales]]-SalesData[[#This Row],[Total Cost]]</f>
        <v>23473.987199999996</v>
      </c>
      <c r="S215" s="8">
        <f>SalesData[[#This Row],[Profit]]/SalesData[[#This Row],[Net Sales]]</f>
        <v>0.37499999999999994</v>
      </c>
    </row>
    <row r="216" spans="1:19" x14ac:dyDescent="0.25">
      <c r="A216">
        <v>100214</v>
      </c>
      <c r="B216" s="1">
        <v>45614</v>
      </c>
      <c r="C216" s="2">
        <f>MONTH(SalesData[[#This Row],[order_date]])</f>
        <v>11</v>
      </c>
      <c r="D216" s="2">
        <f>YEAR(SalesData[[#This Row],[order_date]])</f>
        <v>2024</v>
      </c>
      <c r="E216" t="s">
        <v>274</v>
      </c>
      <c r="F216" t="s">
        <v>19</v>
      </c>
      <c r="G216" t="s">
        <v>23</v>
      </c>
      <c r="H216">
        <v>1</v>
      </c>
      <c r="I216">
        <v>10167.56</v>
      </c>
      <c r="J216" t="s">
        <v>57</v>
      </c>
      <c r="K216" t="s">
        <v>58</v>
      </c>
      <c r="L216">
        <f>SalesData[[#This Row],[quantity]]*SalesData[[#This Row],[price]]</f>
        <v>10167.56</v>
      </c>
      <c r="M216" s="8">
        <f>IF(SalesData[[#This Row],[quantity]]&lt;=1,2%,IF(SalesData[[#This Row],[quantity]]&lt;=2,4%,IF(SalesData[[#This Row],[quantity]]&lt;=3,6%,IF(SalesData[[#This Row],[quantity]]&gt;=4,8%,0%))))</f>
        <v>0.02</v>
      </c>
      <c r="N216" s="6">
        <f>SalesData[[#This Row],[Total Sales]]*SalesData[[#This Row],[Discount %]]</f>
        <v>203.35120000000001</v>
      </c>
      <c r="O216" s="2">
        <f>SalesData[[#This Row],[Total Sales]]-SalesData[[#This Row],[Discount Amount]]</f>
        <v>9964.2088000000003</v>
      </c>
      <c r="P216" s="2">
        <f>SalesData[[#This Row],[price]]*60%</f>
        <v>6100.5359999999991</v>
      </c>
      <c r="Q216" s="2">
        <f>SalesData[[#This Row],[Cost Price (Assumed)60%]]*SalesData[[#This Row],[quantity]]</f>
        <v>6100.5359999999991</v>
      </c>
      <c r="R216" s="2">
        <f>SalesData[[#This Row],[Net Sales]]-SalesData[[#This Row],[Total Cost]]</f>
        <v>3863.6728000000012</v>
      </c>
      <c r="S216" s="8">
        <f>SalesData[[#This Row],[Profit]]/SalesData[[#This Row],[Net Sales]]</f>
        <v>0.38775510204081642</v>
      </c>
    </row>
    <row r="217" spans="1:19" x14ac:dyDescent="0.25">
      <c r="A217">
        <v>100215</v>
      </c>
      <c r="B217" s="1">
        <v>45549</v>
      </c>
      <c r="C217" s="2">
        <f>MONTH(SalesData[[#This Row],[order_date]])</f>
        <v>9</v>
      </c>
      <c r="D217" s="2">
        <f>YEAR(SalesData[[#This Row],[order_date]])</f>
        <v>2024</v>
      </c>
      <c r="E217" t="s">
        <v>275</v>
      </c>
      <c r="F217" t="s">
        <v>19</v>
      </c>
      <c r="G217" t="s">
        <v>20</v>
      </c>
      <c r="H217">
        <v>1</v>
      </c>
      <c r="I217">
        <v>1394.89</v>
      </c>
      <c r="J217" t="s">
        <v>107</v>
      </c>
      <c r="K217" t="s">
        <v>108</v>
      </c>
      <c r="L217">
        <f>SalesData[[#This Row],[quantity]]*SalesData[[#This Row],[price]]</f>
        <v>1394.89</v>
      </c>
      <c r="M217" s="8">
        <f>IF(SalesData[[#This Row],[quantity]]&lt;=1,2%,IF(SalesData[[#This Row],[quantity]]&lt;=2,4%,IF(SalesData[[#This Row],[quantity]]&lt;=3,6%,IF(SalesData[[#This Row],[quantity]]&gt;=4,8%,0%))))</f>
        <v>0.02</v>
      </c>
      <c r="N217" s="6">
        <f>SalesData[[#This Row],[Total Sales]]*SalesData[[#This Row],[Discount %]]</f>
        <v>27.897800000000004</v>
      </c>
      <c r="O217" s="2">
        <f>SalesData[[#This Row],[Total Sales]]-SalesData[[#This Row],[Discount Amount]]</f>
        <v>1366.9922000000001</v>
      </c>
      <c r="P217" s="2">
        <f>SalesData[[#This Row],[price]]*60%</f>
        <v>836.93400000000008</v>
      </c>
      <c r="Q217" s="2">
        <f>SalesData[[#This Row],[Cost Price (Assumed)60%]]*SalesData[[#This Row],[quantity]]</f>
        <v>836.93400000000008</v>
      </c>
      <c r="R217" s="2">
        <f>SalesData[[#This Row],[Net Sales]]-SalesData[[#This Row],[Total Cost]]</f>
        <v>530.05820000000006</v>
      </c>
      <c r="S217" s="8">
        <f>SalesData[[#This Row],[Profit]]/SalesData[[#This Row],[Net Sales]]</f>
        <v>0.38775510204081631</v>
      </c>
    </row>
    <row r="218" spans="1:19" x14ac:dyDescent="0.25">
      <c r="A218">
        <v>100216</v>
      </c>
      <c r="B218" s="1">
        <v>45319</v>
      </c>
      <c r="C218" s="2">
        <f>MONTH(SalesData[[#This Row],[order_date]])</f>
        <v>1</v>
      </c>
      <c r="D218" s="2">
        <f>YEAR(SalesData[[#This Row],[order_date]])</f>
        <v>2024</v>
      </c>
      <c r="E218" t="s">
        <v>276</v>
      </c>
      <c r="F218" t="s">
        <v>41</v>
      </c>
      <c r="G218" t="s">
        <v>66</v>
      </c>
      <c r="H218">
        <v>2</v>
      </c>
      <c r="I218">
        <v>11665.54</v>
      </c>
      <c r="J218" t="s">
        <v>61</v>
      </c>
      <c r="K218" t="s">
        <v>36</v>
      </c>
      <c r="L218">
        <f>SalesData[[#This Row],[quantity]]*SalesData[[#This Row],[price]]</f>
        <v>23331.08</v>
      </c>
      <c r="M218" s="8">
        <f>IF(SalesData[[#This Row],[quantity]]&lt;=1,2%,IF(SalesData[[#This Row],[quantity]]&lt;=2,4%,IF(SalesData[[#This Row],[quantity]]&lt;=3,6%,IF(SalesData[[#This Row],[quantity]]&gt;=4,8%,0%))))</f>
        <v>0.04</v>
      </c>
      <c r="N218" s="6">
        <f>SalesData[[#This Row],[Total Sales]]*SalesData[[#This Row],[Discount %]]</f>
        <v>933.24320000000012</v>
      </c>
      <c r="O218" s="2">
        <f>SalesData[[#This Row],[Total Sales]]-SalesData[[#This Row],[Discount Amount]]</f>
        <v>22397.836800000001</v>
      </c>
      <c r="P218" s="2">
        <f>SalesData[[#This Row],[price]]*60%</f>
        <v>6999.3240000000005</v>
      </c>
      <c r="Q218" s="2">
        <f>SalesData[[#This Row],[Cost Price (Assumed)60%]]*SalesData[[#This Row],[quantity]]</f>
        <v>13998.648000000001</v>
      </c>
      <c r="R218" s="2">
        <f>SalesData[[#This Row],[Net Sales]]-SalesData[[#This Row],[Total Cost]]</f>
        <v>8399.1887999999999</v>
      </c>
      <c r="S218" s="8">
        <f>SalesData[[#This Row],[Profit]]/SalesData[[#This Row],[Net Sales]]</f>
        <v>0.375</v>
      </c>
    </row>
    <row r="219" spans="1:19" x14ac:dyDescent="0.25">
      <c r="A219">
        <v>100217</v>
      </c>
      <c r="B219" s="1">
        <v>45005</v>
      </c>
      <c r="C219" s="2">
        <f>MONTH(SalesData[[#This Row],[order_date]])</f>
        <v>3</v>
      </c>
      <c r="D219" s="2">
        <f>YEAR(SalesData[[#This Row],[order_date]])</f>
        <v>2023</v>
      </c>
      <c r="E219" t="s">
        <v>171</v>
      </c>
      <c r="F219" t="s">
        <v>19</v>
      </c>
      <c r="G219" t="s">
        <v>123</v>
      </c>
      <c r="H219">
        <v>1</v>
      </c>
      <c r="I219">
        <v>4593.78</v>
      </c>
      <c r="J219" t="s">
        <v>85</v>
      </c>
      <c r="K219" t="s">
        <v>29</v>
      </c>
      <c r="L219">
        <f>SalesData[[#This Row],[quantity]]*SalesData[[#This Row],[price]]</f>
        <v>4593.78</v>
      </c>
      <c r="M219" s="8">
        <f>IF(SalesData[[#This Row],[quantity]]&lt;=1,2%,IF(SalesData[[#This Row],[quantity]]&lt;=2,4%,IF(SalesData[[#This Row],[quantity]]&lt;=3,6%,IF(SalesData[[#This Row],[quantity]]&gt;=4,8%,0%))))</f>
        <v>0.02</v>
      </c>
      <c r="N219" s="6">
        <f>SalesData[[#This Row],[Total Sales]]*SalesData[[#This Row],[Discount %]]</f>
        <v>91.875599999999991</v>
      </c>
      <c r="O219" s="2">
        <f>SalesData[[#This Row],[Total Sales]]-SalesData[[#This Row],[Discount Amount]]</f>
        <v>4501.9043999999994</v>
      </c>
      <c r="P219" s="2">
        <f>SalesData[[#This Row],[price]]*60%</f>
        <v>2756.2679999999996</v>
      </c>
      <c r="Q219" s="2">
        <f>SalesData[[#This Row],[Cost Price (Assumed)60%]]*SalesData[[#This Row],[quantity]]</f>
        <v>2756.2679999999996</v>
      </c>
      <c r="R219" s="2">
        <f>SalesData[[#This Row],[Net Sales]]-SalesData[[#This Row],[Total Cost]]</f>
        <v>1745.6363999999999</v>
      </c>
      <c r="S219" s="8">
        <f>SalesData[[#This Row],[Profit]]/SalesData[[#This Row],[Net Sales]]</f>
        <v>0.38775510204081637</v>
      </c>
    </row>
    <row r="220" spans="1:19" x14ac:dyDescent="0.25">
      <c r="A220">
        <v>100218</v>
      </c>
      <c r="B220" s="1">
        <v>45117</v>
      </c>
      <c r="C220" s="2">
        <f>MONTH(SalesData[[#This Row],[order_date]])</f>
        <v>7</v>
      </c>
      <c r="D220" s="2">
        <f>YEAR(SalesData[[#This Row],[order_date]])</f>
        <v>2023</v>
      </c>
      <c r="E220" t="s">
        <v>277</v>
      </c>
      <c r="F220" t="s">
        <v>14</v>
      </c>
      <c r="G220" t="s">
        <v>170</v>
      </c>
      <c r="H220">
        <v>4</v>
      </c>
      <c r="I220">
        <v>827.29</v>
      </c>
      <c r="J220" t="s">
        <v>63</v>
      </c>
      <c r="K220" t="s">
        <v>64</v>
      </c>
      <c r="L220">
        <f>SalesData[[#This Row],[quantity]]*SalesData[[#This Row],[price]]</f>
        <v>3309.16</v>
      </c>
      <c r="M220" s="8">
        <f>IF(SalesData[[#This Row],[quantity]]&lt;=1,2%,IF(SalesData[[#This Row],[quantity]]&lt;=2,4%,IF(SalesData[[#This Row],[quantity]]&lt;=3,6%,IF(SalesData[[#This Row],[quantity]]&gt;=4,8%,0%))))</f>
        <v>0.08</v>
      </c>
      <c r="N220" s="6">
        <f>SalesData[[#This Row],[Total Sales]]*SalesData[[#This Row],[Discount %]]</f>
        <v>264.7328</v>
      </c>
      <c r="O220" s="2">
        <f>SalesData[[#This Row],[Total Sales]]-SalesData[[#This Row],[Discount Amount]]</f>
        <v>3044.4272000000001</v>
      </c>
      <c r="P220" s="2">
        <f>SalesData[[#This Row],[price]]*60%</f>
        <v>496.37399999999997</v>
      </c>
      <c r="Q220" s="2">
        <f>SalesData[[#This Row],[Cost Price (Assumed)60%]]*SalesData[[#This Row],[quantity]]</f>
        <v>1985.4959999999999</v>
      </c>
      <c r="R220" s="2">
        <f>SalesData[[#This Row],[Net Sales]]-SalesData[[#This Row],[Total Cost]]</f>
        <v>1058.9312000000002</v>
      </c>
      <c r="S220" s="8">
        <f>SalesData[[#This Row],[Profit]]/SalesData[[#This Row],[Net Sales]]</f>
        <v>0.34782608695652178</v>
      </c>
    </row>
    <row r="221" spans="1:19" x14ac:dyDescent="0.25">
      <c r="A221">
        <v>100219</v>
      </c>
      <c r="B221" s="1">
        <v>45553</v>
      </c>
      <c r="C221" s="2">
        <f>MONTH(SalesData[[#This Row],[order_date]])</f>
        <v>9</v>
      </c>
      <c r="D221" s="2">
        <f>YEAR(SalesData[[#This Row],[order_date]])</f>
        <v>2024</v>
      </c>
      <c r="E221" t="s">
        <v>278</v>
      </c>
      <c r="F221" t="s">
        <v>10</v>
      </c>
      <c r="G221" t="s">
        <v>68</v>
      </c>
      <c r="H221">
        <v>1</v>
      </c>
      <c r="I221">
        <v>9417.66</v>
      </c>
      <c r="J221" t="s">
        <v>43</v>
      </c>
      <c r="K221" t="s">
        <v>29</v>
      </c>
      <c r="L221">
        <f>SalesData[[#This Row],[quantity]]*SalesData[[#This Row],[price]]</f>
        <v>9417.66</v>
      </c>
      <c r="M221" s="8">
        <f>IF(SalesData[[#This Row],[quantity]]&lt;=1,2%,IF(SalesData[[#This Row],[quantity]]&lt;=2,4%,IF(SalesData[[#This Row],[quantity]]&lt;=3,6%,IF(SalesData[[#This Row],[quantity]]&gt;=4,8%,0%))))</f>
        <v>0.02</v>
      </c>
      <c r="N221" s="6">
        <f>SalesData[[#This Row],[Total Sales]]*SalesData[[#This Row],[Discount %]]</f>
        <v>188.35319999999999</v>
      </c>
      <c r="O221" s="2">
        <f>SalesData[[#This Row],[Total Sales]]-SalesData[[#This Row],[Discount Amount]]</f>
        <v>9229.3068000000003</v>
      </c>
      <c r="P221" s="2">
        <f>SalesData[[#This Row],[price]]*60%</f>
        <v>5650.5959999999995</v>
      </c>
      <c r="Q221" s="2">
        <f>SalesData[[#This Row],[Cost Price (Assumed)60%]]*SalesData[[#This Row],[quantity]]</f>
        <v>5650.5959999999995</v>
      </c>
      <c r="R221" s="2">
        <f>SalesData[[#This Row],[Net Sales]]-SalesData[[#This Row],[Total Cost]]</f>
        <v>3578.7108000000007</v>
      </c>
      <c r="S221" s="8">
        <f>SalesData[[#This Row],[Profit]]/SalesData[[#This Row],[Net Sales]]</f>
        <v>0.38775510204081637</v>
      </c>
    </row>
    <row r="222" spans="1:19" x14ac:dyDescent="0.25">
      <c r="A222">
        <v>100220</v>
      </c>
      <c r="B222" s="1">
        <v>45657</v>
      </c>
      <c r="C222" s="2">
        <f>MONTH(SalesData[[#This Row],[order_date]])</f>
        <v>12</v>
      </c>
      <c r="D222" s="2">
        <f>YEAR(SalesData[[#This Row],[order_date]])</f>
        <v>2024</v>
      </c>
      <c r="E222" t="s">
        <v>279</v>
      </c>
      <c r="F222" t="s">
        <v>14</v>
      </c>
      <c r="G222" t="s">
        <v>15</v>
      </c>
      <c r="H222">
        <v>3</v>
      </c>
      <c r="I222">
        <v>5550.28</v>
      </c>
      <c r="J222" t="s">
        <v>16</v>
      </c>
      <c r="K222" t="s">
        <v>17</v>
      </c>
      <c r="L222">
        <f>SalesData[[#This Row],[quantity]]*SalesData[[#This Row],[price]]</f>
        <v>16650.84</v>
      </c>
      <c r="M222" s="8">
        <f>IF(SalesData[[#This Row],[quantity]]&lt;=1,2%,IF(SalesData[[#This Row],[quantity]]&lt;=2,4%,IF(SalesData[[#This Row],[quantity]]&lt;=3,6%,IF(SalesData[[#This Row],[quantity]]&gt;=4,8%,0%))))</f>
        <v>0.06</v>
      </c>
      <c r="N222" s="6">
        <f>SalesData[[#This Row],[Total Sales]]*SalesData[[#This Row],[Discount %]]</f>
        <v>999.05039999999997</v>
      </c>
      <c r="O222" s="2">
        <f>SalesData[[#This Row],[Total Sales]]-SalesData[[#This Row],[Discount Amount]]</f>
        <v>15651.7896</v>
      </c>
      <c r="P222" s="2">
        <f>SalesData[[#This Row],[price]]*60%</f>
        <v>3330.1679999999997</v>
      </c>
      <c r="Q222" s="2">
        <f>SalesData[[#This Row],[Cost Price (Assumed)60%]]*SalesData[[#This Row],[quantity]]</f>
        <v>9990.503999999999</v>
      </c>
      <c r="R222" s="2">
        <f>SalesData[[#This Row],[Net Sales]]-SalesData[[#This Row],[Total Cost]]</f>
        <v>5661.2856000000011</v>
      </c>
      <c r="S222" s="8">
        <f>SalesData[[#This Row],[Profit]]/SalesData[[#This Row],[Net Sales]]</f>
        <v>0.36170212765957455</v>
      </c>
    </row>
    <row r="223" spans="1:19" x14ac:dyDescent="0.25">
      <c r="A223">
        <v>100221</v>
      </c>
      <c r="B223" s="1">
        <v>44993</v>
      </c>
      <c r="C223" s="2">
        <f>MONTH(SalesData[[#This Row],[order_date]])</f>
        <v>3</v>
      </c>
      <c r="D223" s="2">
        <f>YEAR(SalesData[[#This Row],[order_date]])</f>
        <v>2023</v>
      </c>
      <c r="E223" t="s">
        <v>280</v>
      </c>
      <c r="F223" t="s">
        <v>14</v>
      </c>
      <c r="G223" t="s">
        <v>31</v>
      </c>
      <c r="H223">
        <v>3</v>
      </c>
      <c r="I223">
        <v>4557.8500000000004</v>
      </c>
      <c r="J223" t="s">
        <v>21</v>
      </c>
      <c r="K223" t="s">
        <v>17</v>
      </c>
      <c r="L223">
        <f>SalesData[[#This Row],[quantity]]*SalesData[[#This Row],[price]]</f>
        <v>13673.550000000001</v>
      </c>
      <c r="M223" s="8">
        <f>IF(SalesData[[#This Row],[quantity]]&lt;=1,2%,IF(SalesData[[#This Row],[quantity]]&lt;=2,4%,IF(SalesData[[#This Row],[quantity]]&lt;=3,6%,IF(SalesData[[#This Row],[quantity]]&gt;=4,8%,0%))))</f>
        <v>0.06</v>
      </c>
      <c r="N223" s="6">
        <f>SalesData[[#This Row],[Total Sales]]*SalesData[[#This Row],[Discount %]]</f>
        <v>820.41300000000001</v>
      </c>
      <c r="O223" s="2">
        <f>SalesData[[#This Row],[Total Sales]]-SalesData[[#This Row],[Discount Amount]]</f>
        <v>12853.137000000001</v>
      </c>
      <c r="P223" s="2">
        <f>SalesData[[#This Row],[price]]*60%</f>
        <v>2734.71</v>
      </c>
      <c r="Q223" s="2">
        <f>SalesData[[#This Row],[Cost Price (Assumed)60%]]*SalesData[[#This Row],[quantity]]</f>
        <v>8204.130000000001</v>
      </c>
      <c r="R223" s="2">
        <f>SalesData[[#This Row],[Net Sales]]-SalesData[[#This Row],[Total Cost]]</f>
        <v>4649.0069999999996</v>
      </c>
      <c r="S223" s="8">
        <f>SalesData[[#This Row],[Profit]]/SalesData[[#This Row],[Net Sales]]</f>
        <v>0.36170212765957444</v>
      </c>
    </row>
    <row r="224" spans="1:19" x14ac:dyDescent="0.25">
      <c r="A224">
        <v>100222</v>
      </c>
      <c r="B224" s="1">
        <v>45297</v>
      </c>
      <c r="C224" s="2">
        <f>MONTH(SalesData[[#This Row],[order_date]])</f>
        <v>1</v>
      </c>
      <c r="D224" s="2">
        <f>YEAR(SalesData[[#This Row],[order_date]])</f>
        <v>2024</v>
      </c>
      <c r="E224" t="s">
        <v>281</v>
      </c>
      <c r="F224" t="s">
        <v>14</v>
      </c>
      <c r="G224" t="s">
        <v>15</v>
      </c>
      <c r="H224">
        <v>5</v>
      </c>
      <c r="I224">
        <v>3684.93</v>
      </c>
      <c r="J224" t="s">
        <v>85</v>
      </c>
      <c r="K224" t="s">
        <v>29</v>
      </c>
      <c r="L224">
        <f>SalesData[[#This Row],[quantity]]*SalesData[[#This Row],[price]]</f>
        <v>18424.649999999998</v>
      </c>
      <c r="M224" s="8">
        <f>IF(SalesData[[#This Row],[quantity]]&lt;=1,2%,IF(SalesData[[#This Row],[quantity]]&lt;=2,4%,IF(SalesData[[#This Row],[quantity]]&lt;=3,6%,IF(SalesData[[#This Row],[quantity]]&gt;=4,8%,0%))))</f>
        <v>0.08</v>
      </c>
      <c r="N224" s="6">
        <f>SalesData[[#This Row],[Total Sales]]*SalesData[[#This Row],[Discount %]]</f>
        <v>1473.9719999999998</v>
      </c>
      <c r="O224" s="2">
        <f>SalesData[[#This Row],[Total Sales]]-SalesData[[#This Row],[Discount Amount]]</f>
        <v>16950.678</v>
      </c>
      <c r="P224" s="2">
        <f>SalesData[[#This Row],[price]]*60%</f>
        <v>2210.9579999999996</v>
      </c>
      <c r="Q224" s="2">
        <f>SalesData[[#This Row],[Cost Price (Assumed)60%]]*SalesData[[#This Row],[quantity]]</f>
        <v>11054.789999999997</v>
      </c>
      <c r="R224" s="2">
        <f>SalesData[[#This Row],[Net Sales]]-SalesData[[#This Row],[Total Cost]]</f>
        <v>5895.8880000000026</v>
      </c>
      <c r="S224" s="8">
        <f>SalesData[[#This Row],[Profit]]/SalesData[[#This Row],[Net Sales]]</f>
        <v>0.3478260869565219</v>
      </c>
    </row>
    <row r="225" spans="1:19" x14ac:dyDescent="0.25">
      <c r="A225">
        <v>100223</v>
      </c>
      <c r="B225" s="1">
        <v>45296</v>
      </c>
      <c r="C225" s="2">
        <f>MONTH(SalesData[[#This Row],[order_date]])</f>
        <v>1</v>
      </c>
      <c r="D225" s="2">
        <f>YEAR(SalesData[[#This Row],[order_date]])</f>
        <v>2024</v>
      </c>
      <c r="E225" t="s">
        <v>282</v>
      </c>
      <c r="F225" t="s">
        <v>19</v>
      </c>
      <c r="G225" t="s">
        <v>23</v>
      </c>
      <c r="H225">
        <v>1</v>
      </c>
      <c r="I225">
        <v>13111.1</v>
      </c>
      <c r="J225" t="s">
        <v>12</v>
      </c>
      <c r="K225" t="s">
        <v>12</v>
      </c>
      <c r="L225">
        <f>SalesData[[#This Row],[quantity]]*SalesData[[#This Row],[price]]</f>
        <v>13111.1</v>
      </c>
      <c r="M225" s="8">
        <f>IF(SalesData[[#This Row],[quantity]]&lt;=1,2%,IF(SalesData[[#This Row],[quantity]]&lt;=2,4%,IF(SalesData[[#This Row],[quantity]]&lt;=3,6%,IF(SalesData[[#This Row],[quantity]]&gt;=4,8%,0%))))</f>
        <v>0.02</v>
      </c>
      <c r="N225" s="6">
        <f>SalesData[[#This Row],[Total Sales]]*SalesData[[#This Row],[Discount %]]</f>
        <v>262.22200000000004</v>
      </c>
      <c r="O225" s="2">
        <f>SalesData[[#This Row],[Total Sales]]-SalesData[[#This Row],[Discount Amount]]</f>
        <v>12848.878000000001</v>
      </c>
      <c r="P225" s="2">
        <f>SalesData[[#This Row],[price]]*60%</f>
        <v>7866.66</v>
      </c>
      <c r="Q225" s="2">
        <f>SalesData[[#This Row],[Cost Price (Assumed)60%]]*SalesData[[#This Row],[quantity]]</f>
        <v>7866.66</v>
      </c>
      <c r="R225" s="2">
        <f>SalesData[[#This Row],[Net Sales]]-SalesData[[#This Row],[Total Cost]]</f>
        <v>4982.2180000000008</v>
      </c>
      <c r="S225" s="8">
        <f>SalesData[[#This Row],[Profit]]/SalesData[[#This Row],[Net Sales]]</f>
        <v>0.38775510204081637</v>
      </c>
    </row>
    <row r="226" spans="1:19" x14ac:dyDescent="0.25">
      <c r="A226">
        <v>100224</v>
      </c>
      <c r="B226" s="1">
        <v>45243</v>
      </c>
      <c r="C226" s="2">
        <f>MONTH(SalesData[[#This Row],[order_date]])</f>
        <v>11</v>
      </c>
      <c r="D226" s="2">
        <f>YEAR(SalesData[[#This Row],[order_date]])</f>
        <v>2023</v>
      </c>
      <c r="E226" t="s">
        <v>283</v>
      </c>
      <c r="F226" t="s">
        <v>14</v>
      </c>
      <c r="G226" t="s">
        <v>170</v>
      </c>
      <c r="H226">
        <v>1</v>
      </c>
      <c r="I226">
        <v>4268.42</v>
      </c>
      <c r="J226" t="s">
        <v>57</v>
      </c>
      <c r="K226" t="s">
        <v>58</v>
      </c>
      <c r="L226">
        <f>SalesData[[#This Row],[quantity]]*SalesData[[#This Row],[price]]</f>
        <v>4268.42</v>
      </c>
      <c r="M226" s="8">
        <f>IF(SalesData[[#This Row],[quantity]]&lt;=1,2%,IF(SalesData[[#This Row],[quantity]]&lt;=2,4%,IF(SalesData[[#This Row],[quantity]]&lt;=3,6%,IF(SalesData[[#This Row],[quantity]]&gt;=4,8%,0%))))</f>
        <v>0.02</v>
      </c>
      <c r="N226" s="6">
        <f>SalesData[[#This Row],[Total Sales]]*SalesData[[#This Row],[Discount %]]</f>
        <v>85.368400000000008</v>
      </c>
      <c r="O226" s="2">
        <f>SalesData[[#This Row],[Total Sales]]-SalesData[[#This Row],[Discount Amount]]</f>
        <v>4183.0515999999998</v>
      </c>
      <c r="P226" s="2">
        <f>SalesData[[#This Row],[price]]*60%</f>
        <v>2561.0520000000001</v>
      </c>
      <c r="Q226" s="2">
        <f>SalesData[[#This Row],[Cost Price (Assumed)60%]]*SalesData[[#This Row],[quantity]]</f>
        <v>2561.0520000000001</v>
      </c>
      <c r="R226" s="2">
        <f>SalesData[[#This Row],[Net Sales]]-SalesData[[#This Row],[Total Cost]]</f>
        <v>1621.9995999999996</v>
      </c>
      <c r="S226" s="8">
        <f>SalesData[[#This Row],[Profit]]/SalesData[[#This Row],[Net Sales]]</f>
        <v>0.38775510204081626</v>
      </c>
    </row>
    <row r="227" spans="1:19" x14ac:dyDescent="0.25">
      <c r="A227">
        <v>100225</v>
      </c>
      <c r="B227" s="1">
        <v>45251</v>
      </c>
      <c r="C227" s="2">
        <f>MONTH(SalesData[[#This Row],[order_date]])</f>
        <v>11</v>
      </c>
      <c r="D227" s="2">
        <f>YEAR(SalesData[[#This Row],[order_date]])</f>
        <v>2023</v>
      </c>
      <c r="E227" t="s">
        <v>284</v>
      </c>
      <c r="F227" t="s">
        <v>19</v>
      </c>
      <c r="G227" t="s">
        <v>20</v>
      </c>
      <c r="H227">
        <v>1</v>
      </c>
      <c r="I227">
        <v>7022.88</v>
      </c>
      <c r="J227" t="s">
        <v>21</v>
      </c>
      <c r="K227" t="s">
        <v>17</v>
      </c>
      <c r="L227">
        <f>SalesData[[#This Row],[quantity]]*SalesData[[#This Row],[price]]</f>
        <v>7022.88</v>
      </c>
      <c r="M227" s="8">
        <f>IF(SalesData[[#This Row],[quantity]]&lt;=1,2%,IF(SalesData[[#This Row],[quantity]]&lt;=2,4%,IF(SalesData[[#This Row],[quantity]]&lt;=3,6%,IF(SalesData[[#This Row],[quantity]]&gt;=4,8%,0%))))</f>
        <v>0.02</v>
      </c>
      <c r="N227" s="6">
        <f>SalesData[[#This Row],[Total Sales]]*SalesData[[#This Row],[Discount %]]</f>
        <v>140.45760000000001</v>
      </c>
      <c r="O227" s="2">
        <f>SalesData[[#This Row],[Total Sales]]-SalesData[[#This Row],[Discount Amount]]</f>
        <v>6882.4224000000004</v>
      </c>
      <c r="P227" s="2">
        <f>SalesData[[#This Row],[price]]*60%</f>
        <v>4213.7280000000001</v>
      </c>
      <c r="Q227" s="2">
        <f>SalesData[[#This Row],[Cost Price (Assumed)60%]]*SalesData[[#This Row],[quantity]]</f>
        <v>4213.7280000000001</v>
      </c>
      <c r="R227" s="2">
        <f>SalesData[[#This Row],[Net Sales]]-SalesData[[#This Row],[Total Cost]]</f>
        <v>2668.6944000000003</v>
      </c>
      <c r="S227" s="8">
        <f>SalesData[[#This Row],[Profit]]/SalesData[[#This Row],[Net Sales]]</f>
        <v>0.38775510204081637</v>
      </c>
    </row>
    <row r="228" spans="1:19" x14ac:dyDescent="0.25">
      <c r="A228">
        <v>100226</v>
      </c>
      <c r="B228" s="1">
        <v>45059</v>
      </c>
      <c r="C228" s="2">
        <f>MONTH(SalesData[[#This Row],[order_date]])</f>
        <v>5</v>
      </c>
      <c r="D228" s="2">
        <f>YEAR(SalesData[[#This Row],[order_date]])</f>
        <v>2023</v>
      </c>
      <c r="E228" t="s">
        <v>285</v>
      </c>
      <c r="F228" t="s">
        <v>14</v>
      </c>
      <c r="G228" t="s">
        <v>15</v>
      </c>
      <c r="H228">
        <v>3</v>
      </c>
      <c r="I228">
        <v>2528.06</v>
      </c>
      <c r="J228" t="s">
        <v>107</v>
      </c>
      <c r="K228" t="s">
        <v>108</v>
      </c>
      <c r="L228">
        <f>SalesData[[#This Row],[quantity]]*SalesData[[#This Row],[price]]</f>
        <v>7584.18</v>
      </c>
      <c r="M228" s="8">
        <f>IF(SalesData[[#This Row],[quantity]]&lt;=1,2%,IF(SalesData[[#This Row],[quantity]]&lt;=2,4%,IF(SalesData[[#This Row],[quantity]]&lt;=3,6%,IF(SalesData[[#This Row],[quantity]]&gt;=4,8%,0%))))</f>
        <v>0.06</v>
      </c>
      <c r="N228" s="6">
        <f>SalesData[[#This Row],[Total Sales]]*SalesData[[#This Row],[Discount %]]</f>
        <v>455.05079999999998</v>
      </c>
      <c r="O228" s="2">
        <f>SalesData[[#This Row],[Total Sales]]-SalesData[[#This Row],[Discount Amount]]</f>
        <v>7129.1292000000003</v>
      </c>
      <c r="P228" s="2">
        <f>SalesData[[#This Row],[price]]*60%</f>
        <v>1516.836</v>
      </c>
      <c r="Q228" s="2">
        <f>SalesData[[#This Row],[Cost Price (Assumed)60%]]*SalesData[[#This Row],[quantity]]</f>
        <v>4550.5079999999998</v>
      </c>
      <c r="R228" s="2">
        <f>SalesData[[#This Row],[Net Sales]]-SalesData[[#This Row],[Total Cost]]</f>
        <v>2578.6212000000005</v>
      </c>
      <c r="S228" s="8">
        <f>SalesData[[#This Row],[Profit]]/SalesData[[#This Row],[Net Sales]]</f>
        <v>0.36170212765957455</v>
      </c>
    </row>
    <row r="229" spans="1:19" x14ac:dyDescent="0.25">
      <c r="A229">
        <v>100227</v>
      </c>
      <c r="B229" s="1">
        <v>45653</v>
      </c>
      <c r="C229" s="2">
        <f>MONTH(SalesData[[#This Row],[order_date]])</f>
        <v>12</v>
      </c>
      <c r="D229" s="2">
        <f>YEAR(SalesData[[#This Row],[order_date]])</f>
        <v>2024</v>
      </c>
      <c r="E229" t="s">
        <v>286</v>
      </c>
      <c r="F229" t="s">
        <v>10</v>
      </c>
      <c r="G229" t="s">
        <v>80</v>
      </c>
      <c r="H229">
        <v>3</v>
      </c>
      <c r="I229">
        <v>54998.77</v>
      </c>
      <c r="J229" t="s">
        <v>57</v>
      </c>
      <c r="K229" t="s">
        <v>58</v>
      </c>
      <c r="L229">
        <f>SalesData[[#This Row],[quantity]]*SalesData[[#This Row],[price]]</f>
        <v>164996.31</v>
      </c>
      <c r="M229" s="8">
        <f>IF(SalesData[[#This Row],[quantity]]&lt;=1,2%,IF(SalesData[[#This Row],[quantity]]&lt;=2,4%,IF(SalesData[[#This Row],[quantity]]&lt;=3,6%,IF(SalesData[[#This Row],[quantity]]&gt;=4,8%,0%))))</f>
        <v>0.06</v>
      </c>
      <c r="N229" s="6">
        <f>SalesData[[#This Row],[Total Sales]]*SalesData[[#This Row],[Discount %]]</f>
        <v>9899.7785999999996</v>
      </c>
      <c r="O229" s="2">
        <f>SalesData[[#This Row],[Total Sales]]-SalesData[[#This Row],[Discount Amount]]</f>
        <v>155096.53140000001</v>
      </c>
      <c r="P229" s="2">
        <f>SalesData[[#This Row],[price]]*60%</f>
        <v>32999.261999999995</v>
      </c>
      <c r="Q229" s="2">
        <f>SalesData[[#This Row],[Cost Price (Assumed)60%]]*SalesData[[#This Row],[quantity]]</f>
        <v>98997.785999999993</v>
      </c>
      <c r="R229" s="2">
        <f>SalesData[[#This Row],[Net Sales]]-SalesData[[#This Row],[Total Cost]]</f>
        <v>56098.745400000014</v>
      </c>
      <c r="S229" s="8">
        <f>SalesData[[#This Row],[Profit]]/SalesData[[#This Row],[Net Sales]]</f>
        <v>0.36170212765957455</v>
      </c>
    </row>
    <row r="230" spans="1:19" x14ac:dyDescent="0.25">
      <c r="A230">
        <v>100228</v>
      </c>
      <c r="B230" s="1">
        <v>45567</v>
      </c>
      <c r="C230" s="2">
        <f>MONTH(SalesData[[#This Row],[order_date]])</f>
        <v>10</v>
      </c>
      <c r="D230" s="2">
        <f>YEAR(SalesData[[#This Row],[order_date]])</f>
        <v>2024</v>
      </c>
      <c r="E230" t="s">
        <v>287</v>
      </c>
      <c r="F230" t="s">
        <v>14</v>
      </c>
      <c r="G230" t="s">
        <v>51</v>
      </c>
      <c r="H230">
        <v>1</v>
      </c>
      <c r="I230">
        <v>3365.96</v>
      </c>
      <c r="J230" t="s">
        <v>57</v>
      </c>
      <c r="K230" t="s">
        <v>58</v>
      </c>
      <c r="L230">
        <f>SalesData[[#This Row],[quantity]]*SalesData[[#This Row],[price]]</f>
        <v>3365.96</v>
      </c>
      <c r="M230" s="8">
        <f>IF(SalesData[[#This Row],[quantity]]&lt;=1,2%,IF(SalesData[[#This Row],[quantity]]&lt;=2,4%,IF(SalesData[[#This Row],[quantity]]&lt;=3,6%,IF(SalesData[[#This Row],[quantity]]&gt;=4,8%,0%))))</f>
        <v>0.02</v>
      </c>
      <c r="N230" s="6">
        <f>SalesData[[#This Row],[Total Sales]]*SalesData[[#This Row],[Discount %]]</f>
        <v>67.319199999999995</v>
      </c>
      <c r="O230" s="2">
        <f>SalesData[[#This Row],[Total Sales]]-SalesData[[#This Row],[Discount Amount]]</f>
        <v>3298.6408000000001</v>
      </c>
      <c r="P230" s="2">
        <f>SalesData[[#This Row],[price]]*60%</f>
        <v>2019.576</v>
      </c>
      <c r="Q230" s="2">
        <f>SalesData[[#This Row],[Cost Price (Assumed)60%]]*SalesData[[#This Row],[quantity]]</f>
        <v>2019.576</v>
      </c>
      <c r="R230" s="2">
        <f>SalesData[[#This Row],[Net Sales]]-SalesData[[#This Row],[Total Cost]]</f>
        <v>1279.0648000000001</v>
      </c>
      <c r="S230" s="8">
        <f>SalesData[[#This Row],[Profit]]/SalesData[[#This Row],[Net Sales]]</f>
        <v>0.38775510204081637</v>
      </c>
    </row>
    <row r="231" spans="1:19" x14ac:dyDescent="0.25">
      <c r="A231">
        <v>100229</v>
      </c>
      <c r="B231" s="1">
        <v>45601</v>
      </c>
      <c r="C231" s="2">
        <f>MONTH(SalesData[[#This Row],[order_date]])</f>
        <v>11</v>
      </c>
      <c r="D231" s="2">
        <f>YEAR(SalesData[[#This Row],[order_date]])</f>
        <v>2024</v>
      </c>
      <c r="E231" t="s">
        <v>288</v>
      </c>
      <c r="F231" t="s">
        <v>19</v>
      </c>
      <c r="G231" t="s">
        <v>123</v>
      </c>
      <c r="H231">
        <v>1</v>
      </c>
      <c r="I231">
        <v>11970.2</v>
      </c>
      <c r="J231" t="s">
        <v>12</v>
      </c>
      <c r="K231" t="s">
        <v>12</v>
      </c>
      <c r="L231">
        <f>SalesData[[#This Row],[quantity]]*SalesData[[#This Row],[price]]</f>
        <v>11970.2</v>
      </c>
      <c r="M231" s="8">
        <f>IF(SalesData[[#This Row],[quantity]]&lt;=1,2%,IF(SalesData[[#This Row],[quantity]]&lt;=2,4%,IF(SalesData[[#This Row],[quantity]]&lt;=3,6%,IF(SalesData[[#This Row],[quantity]]&gt;=4,8%,0%))))</f>
        <v>0.02</v>
      </c>
      <c r="N231" s="6">
        <f>SalesData[[#This Row],[Total Sales]]*SalesData[[#This Row],[Discount %]]</f>
        <v>239.40400000000002</v>
      </c>
      <c r="O231" s="2">
        <f>SalesData[[#This Row],[Total Sales]]-SalesData[[#This Row],[Discount Amount]]</f>
        <v>11730.796</v>
      </c>
      <c r="P231" s="2">
        <f>SalesData[[#This Row],[price]]*60%</f>
        <v>7182.12</v>
      </c>
      <c r="Q231" s="2">
        <f>SalesData[[#This Row],[Cost Price (Assumed)60%]]*SalesData[[#This Row],[quantity]]</f>
        <v>7182.12</v>
      </c>
      <c r="R231" s="2">
        <f>SalesData[[#This Row],[Net Sales]]-SalesData[[#This Row],[Total Cost]]</f>
        <v>4548.6760000000004</v>
      </c>
      <c r="S231" s="8">
        <f>SalesData[[#This Row],[Profit]]/SalesData[[#This Row],[Net Sales]]</f>
        <v>0.38775510204081637</v>
      </c>
    </row>
    <row r="232" spans="1:19" x14ac:dyDescent="0.25">
      <c r="A232">
        <v>100230</v>
      </c>
      <c r="B232" s="1">
        <v>44973</v>
      </c>
      <c r="C232" s="2">
        <f>MONTH(SalesData[[#This Row],[order_date]])</f>
        <v>2</v>
      </c>
      <c r="D232" s="2">
        <f>YEAR(SalesData[[#This Row],[order_date]])</f>
        <v>2023</v>
      </c>
      <c r="E232" t="s">
        <v>289</v>
      </c>
      <c r="F232" t="s">
        <v>41</v>
      </c>
      <c r="G232" t="s">
        <v>42</v>
      </c>
      <c r="H232">
        <v>1</v>
      </c>
      <c r="I232">
        <v>3471.41</v>
      </c>
      <c r="J232" t="s">
        <v>61</v>
      </c>
      <c r="K232" t="s">
        <v>36</v>
      </c>
      <c r="L232">
        <f>SalesData[[#This Row],[quantity]]*SalesData[[#This Row],[price]]</f>
        <v>3471.41</v>
      </c>
      <c r="M232" s="8">
        <f>IF(SalesData[[#This Row],[quantity]]&lt;=1,2%,IF(SalesData[[#This Row],[quantity]]&lt;=2,4%,IF(SalesData[[#This Row],[quantity]]&lt;=3,6%,IF(SalesData[[#This Row],[quantity]]&gt;=4,8%,0%))))</f>
        <v>0.02</v>
      </c>
      <c r="N232" s="6">
        <f>SalesData[[#This Row],[Total Sales]]*SalesData[[#This Row],[Discount %]]</f>
        <v>69.428200000000004</v>
      </c>
      <c r="O232" s="2">
        <f>SalesData[[#This Row],[Total Sales]]-SalesData[[#This Row],[Discount Amount]]</f>
        <v>3401.9818</v>
      </c>
      <c r="P232" s="2">
        <f>SalesData[[#This Row],[price]]*60%</f>
        <v>2082.846</v>
      </c>
      <c r="Q232" s="2">
        <f>SalesData[[#This Row],[Cost Price (Assumed)60%]]*SalesData[[#This Row],[quantity]]</f>
        <v>2082.846</v>
      </c>
      <c r="R232" s="2">
        <f>SalesData[[#This Row],[Net Sales]]-SalesData[[#This Row],[Total Cost]]</f>
        <v>1319.1358</v>
      </c>
      <c r="S232" s="8">
        <f>SalesData[[#This Row],[Profit]]/SalesData[[#This Row],[Net Sales]]</f>
        <v>0.38775510204081631</v>
      </c>
    </row>
    <row r="233" spans="1:19" x14ac:dyDescent="0.25">
      <c r="A233">
        <v>100231</v>
      </c>
      <c r="B233" s="1">
        <v>45569</v>
      </c>
      <c r="C233" s="2">
        <f>MONTH(SalesData[[#This Row],[order_date]])</f>
        <v>10</v>
      </c>
      <c r="D233" s="2">
        <f>YEAR(SalesData[[#This Row],[order_date]])</f>
        <v>2024</v>
      </c>
      <c r="E233" t="s">
        <v>290</v>
      </c>
      <c r="F233" t="s">
        <v>14</v>
      </c>
      <c r="G233" t="s">
        <v>31</v>
      </c>
      <c r="H233">
        <v>1</v>
      </c>
      <c r="I233">
        <v>4286.8999999999996</v>
      </c>
      <c r="J233" t="s">
        <v>61</v>
      </c>
      <c r="K233" t="s">
        <v>36</v>
      </c>
      <c r="L233">
        <f>SalesData[[#This Row],[quantity]]*SalesData[[#This Row],[price]]</f>
        <v>4286.8999999999996</v>
      </c>
      <c r="M233" s="8">
        <f>IF(SalesData[[#This Row],[quantity]]&lt;=1,2%,IF(SalesData[[#This Row],[quantity]]&lt;=2,4%,IF(SalesData[[#This Row],[quantity]]&lt;=3,6%,IF(SalesData[[#This Row],[quantity]]&gt;=4,8%,0%))))</f>
        <v>0.02</v>
      </c>
      <c r="N233" s="6">
        <f>SalesData[[#This Row],[Total Sales]]*SalesData[[#This Row],[Discount %]]</f>
        <v>85.738</v>
      </c>
      <c r="O233" s="2">
        <f>SalesData[[#This Row],[Total Sales]]-SalesData[[#This Row],[Discount Amount]]</f>
        <v>4201.1619999999994</v>
      </c>
      <c r="P233" s="2">
        <f>SalesData[[#This Row],[price]]*60%</f>
        <v>2572.14</v>
      </c>
      <c r="Q233" s="2">
        <f>SalesData[[#This Row],[Cost Price (Assumed)60%]]*SalesData[[#This Row],[quantity]]</f>
        <v>2572.14</v>
      </c>
      <c r="R233" s="2">
        <f>SalesData[[#This Row],[Net Sales]]-SalesData[[#This Row],[Total Cost]]</f>
        <v>1629.0219999999995</v>
      </c>
      <c r="S233" s="8">
        <f>SalesData[[#This Row],[Profit]]/SalesData[[#This Row],[Net Sales]]</f>
        <v>0.38775510204081626</v>
      </c>
    </row>
    <row r="234" spans="1:19" x14ac:dyDescent="0.25">
      <c r="A234">
        <v>100232</v>
      </c>
      <c r="B234" s="1">
        <v>45001</v>
      </c>
      <c r="C234" s="2">
        <f>MONTH(SalesData[[#This Row],[order_date]])</f>
        <v>3</v>
      </c>
      <c r="D234" s="2">
        <f>YEAR(SalesData[[#This Row],[order_date]])</f>
        <v>2023</v>
      </c>
      <c r="E234" t="s">
        <v>291</v>
      </c>
      <c r="F234" t="s">
        <v>19</v>
      </c>
      <c r="G234" t="s">
        <v>115</v>
      </c>
      <c r="H234">
        <v>1</v>
      </c>
      <c r="I234">
        <v>6758.87</v>
      </c>
      <c r="J234" t="s">
        <v>107</v>
      </c>
      <c r="K234" t="s">
        <v>108</v>
      </c>
      <c r="L234">
        <f>SalesData[[#This Row],[quantity]]*SalesData[[#This Row],[price]]</f>
        <v>6758.87</v>
      </c>
      <c r="M234" s="8">
        <f>IF(SalesData[[#This Row],[quantity]]&lt;=1,2%,IF(SalesData[[#This Row],[quantity]]&lt;=2,4%,IF(SalesData[[#This Row],[quantity]]&lt;=3,6%,IF(SalesData[[#This Row],[quantity]]&gt;=4,8%,0%))))</f>
        <v>0.02</v>
      </c>
      <c r="N234" s="6">
        <f>SalesData[[#This Row],[Total Sales]]*SalesData[[#This Row],[Discount %]]</f>
        <v>135.17740000000001</v>
      </c>
      <c r="O234" s="2">
        <f>SalesData[[#This Row],[Total Sales]]-SalesData[[#This Row],[Discount Amount]]</f>
        <v>6623.6926000000003</v>
      </c>
      <c r="P234" s="2">
        <f>SalesData[[#This Row],[price]]*60%</f>
        <v>4055.3219999999997</v>
      </c>
      <c r="Q234" s="2">
        <f>SalesData[[#This Row],[Cost Price (Assumed)60%]]*SalesData[[#This Row],[quantity]]</f>
        <v>4055.3219999999997</v>
      </c>
      <c r="R234" s="2">
        <f>SalesData[[#This Row],[Net Sales]]-SalesData[[#This Row],[Total Cost]]</f>
        <v>2568.3706000000006</v>
      </c>
      <c r="S234" s="8">
        <f>SalesData[[#This Row],[Profit]]/SalesData[[#This Row],[Net Sales]]</f>
        <v>0.38775510204081642</v>
      </c>
    </row>
    <row r="235" spans="1:19" x14ac:dyDescent="0.25">
      <c r="A235">
        <v>100233</v>
      </c>
      <c r="B235" s="1">
        <v>45253</v>
      </c>
      <c r="C235" s="2">
        <f>MONTH(SalesData[[#This Row],[order_date]])</f>
        <v>11</v>
      </c>
      <c r="D235" s="2">
        <f>YEAR(SalesData[[#This Row],[order_date]])</f>
        <v>2023</v>
      </c>
      <c r="E235" t="s">
        <v>292</v>
      </c>
      <c r="F235" t="s">
        <v>38</v>
      </c>
      <c r="G235" t="s">
        <v>53</v>
      </c>
      <c r="H235">
        <v>5</v>
      </c>
      <c r="I235">
        <v>585.34</v>
      </c>
      <c r="J235" t="s">
        <v>107</v>
      </c>
      <c r="K235" t="s">
        <v>108</v>
      </c>
      <c r="L235">
        <f>SalesData[[#This Row],[quantity]]*SalesData[[#This Row],[price]]</f>
        <v>2926.7000000000003</v>
      </c>
      <c r="M235" s="8">
        <f>IF(SalesData[[#This Row],[quantity]]&lt;=1,2%,IF(SalesData[[#This Row],[quantity]]&lt;=2,4%,IF(SalesData[[#This Row],[quantity]]&lt;=3,6%,IF(SalesData[[#This Row],[quantity]]&gt;=4,8%,0%))))</f>
        <v>0.08</v>
      </c>
      <c r="N235" s="6">
        <f>SalesData[[#This Row],[Total Sales]]*SalesData[[#This Row],[Discount %]]</f>
        <v>234.13600000000002</v>
      </c>
      <c r="O235" s="2">
        <f>SalesData[[#This Row],[Total Sales]]-SalesData[[#This Row],[Discount Amount]]</f>
        <v>2692.5640000000003</v>
      </c>
      <c r="P235" s="2">
        <f>SalesData[[#This Row],[price]]*60%</f>
        <v>351.20400000000001</v>
      </c>
      <c r="Q235" s="2">
        <f>SalesData[[#This Row],[Cost Price (Assumed)60%]]*SalesData[[#This Row],[quantity]]</f>
        <v>1756.02</v>
      </c>
      <c r="R235" s="2">
        <f>SalesData[[#This Row],[Net Sales]]-SalesData[[#This Row],[Total Cost]]</f>
        <v>936.54400000000032</v>
      </c>
      <c r="S235" s="8">
        <f>SalesData[[#This Row],[Profit]]/SalesData[[#This Row],[Net Sales]]</f>
        <v>0.34782608695652184</v>
      </c>
    </row>
    <row r="236" spans="1:19" x14ac:dyDescent="0.25">
      <c r="A236">
        <v>100234</v>
      </c>
      <c r="B236" s="1">
        <v>45174</v>
      </c>
      <c r="C236" s="2">
        <f>MONTH(SalesData[[#This Row],[order_date]])</f>
        <v>9</v>
      </c>
      <c r="D236" s="2">
        <f>YEAR(SalesData[[#This Row],[order_date]])</f>
        <v>2023</v>
      </c>
      <c r="E236" t="s">
        <v>293</v>
      </c>
      <c r="F236" t="s">
        <v>14</v>
      </c>
      <c r="G236" t="s">
        <v>31</v>
      </c>
      <c r="H236">
        <v>1</v>
      </c>
      <c r="I236">
        <v>757.22</v>
      </c>
      <c r="J236" t="s">
        <v>47</v>
      </c>
      <c r="K236" t="s">
        <v>48</v>
      </c>
      <c r="L236">
        <f>SalesData[[#This Row],[quantity]]*SalesData[[#This Row],[price]]</f>
        <v>757.22</v>
      </c>
      <c r="M236" s="8">
        <f>IF(SalesData[[#This Row],[quantity]]&lt;=1,2%,IF(SalesData[[#This Row],[quantity]]&lt;=2,4%,IF(SalesData[[#This Row],[quantity]]&lt;=3,6%,IF(SalesData[[#This Row],[quantity]]&gt;=4,8%,0%))))</f>
        <v>0.02</v>
      </c>
      <c r="N236" s="6">
        <f>SalesData[[#This Row],[Total Sales]]*SalesData[[#This Row],[Discount %]]</f>
        <v>15.144400000000001</v>
      </c>
      <c r="O236" s="2">
        <f>SalesData[[#This Row],[Total Sales]]-SalesData[[#This Row],[Discount Amount]]</f>
        <v>742.07560000000001</v>
      </c>
      <c r="P236" s="2">
        <f>SalesData[[#This Row],[price]]*60%</f>
        <v>454.33199999999999</v>
      </c>
      <c r="Q236" s="2">
        <f>SalesData[[#This Row],[Cost Price (Assumed)60%]]*SalesData[[#This Row],[quantity]]</f>
        <v>454.33199999999999</v>
      </c>
      <c r="R236" s="2">
        <f>SalesData[[#This Row],[Net Sales]]-SalesData[[#This Row],[Total Cost]]</f>
        <v>287.74360000000001</v>
      </c>
      <c r="S236" s="8">
        <f>SalesData[[#This Row],[Profit]]/SalesData[[#This Row],[Net Sales]]</f>
        <v>0.38775510204081637</v>
      </c>
    </row>
    <row r="237" spans="1:19" x14ac:dyDescent="0.25">
      <c r="A237">
        <v>100235</v>
      </c>
      <c r="B237" s="1">
        <v>45557</v>
      </c>
      <c r="C237" s="2">
        <f>MONTH(SalesData[[#This Row],[order_date]])</f>
        <v>9</v>
      </c>
      <c r="D237" s="2">
        <f>YEAR(SalesData[[#This Row],[order_date]])</f>
        <v>2024</v>
      </c>
      <c r="E237" t="s">
        <v>294</v>
      </c>
      <c r="F237" t="s">
        <v>14</v>
      </c>
      <c r="G237" t="s">
        <v>46</v>
      </c>
      <c r="H237">
        <v>3</v>
      </c>
      <c r="I237">
        <v>4991.54</v>
      </c>
      <c r="J237" t="s">
        <v>21</v>
      </c>
      <c r="K237" t="s">
        <v>17</v>
      </c>
      <c r="L237">
        <f>SalesData[[#This Row],[quantity]]*SalesData[[#This Row],[price]]</f>
        <v>14974.619999999999</v>
      </c>
      <c r="M237" s="8">
        <f>IF(SalesData[[#This Row],[quantity]]&lt;=1,2%,IF(SalesData[[#This Row],[quantity]]&lt;=2,4%,IF(SalesData[[#This Row],[quantity]]&lt;=3,6%,IF(SalesData[[#This Row],[quantity]]&gt;=4,8%,0%))))</f>
        <v>0.06</v>
      </c>
      <c r="N237" s="6">
        <f>SalesData[[#This Row],[Total Sales]]*SalesData[[#This Row],[Discount %]]</f>
        <v>898.47719999999993</v>
      </c>
      <c r="O237" s="2">
        <f>SalesData[[#This Row],[Total Sales]]-SalesData[[#This Row],[Discount Amount]]</f>
        <v>14076.1428</v>
      </c>
      <c r="P237" s="2">
        <f>SalesData[[#This Row],[price]]*60%</f>
        <v>2994.924</v>
      </c>
      <c r="Q237" s="2">
        <f>SalesData[[#This Row],[Cost Price (Assumed)60%]]*SalesData[[#This Row],[quantity]]</f>
        <v>8984.7720000000008</v>
      </c>
      <c r="R237" s="2">
        <f>SalesData[[#This Row],[Net Sales]]-SalesData[[#This Row],[Total Cost]]</f>
        <v>5091.3707999999988</v>
      </c>
      <c r="S237" s="8">
        <f>SalesData[[#This Row],[Profit]]/SalesData[[#This Row],[Net Sales]]</f>
        <v>0.36170212765957438</v>
      </c>
    </row>
    <row r="238" spans="1:19" x14ac:dyDescent="0.25">
      <c r="A238">
        <v>100236</v>
      </c>
      <c r="B238" s="1">
        <v>45090</v>
      </c>
      <c r="C238" s="2">
        <f>MONTH(SalesData[[#This Row],[order_date]])</f>
        <v>6</v>
      </c>
      <c r="D238" s="2">
        <f>YEAR(SalesData[[#This Row],[order_date]])</f>
        <v>2023</v>
      </c>
      <c r="E238" t="s">
        <v>295</v>
      </c>
      <c r="F238" t="s">
        <v>14</v>
      </c>
      <c r="G238" t="s">
        <v>51</v>
      </c>
      <c r="H238">
        <v>1</v>
      </c>
      <c r="I238">
        <v>4415.07</v>
      </c>
      <c r="J238" t="s">
        <v>28</v>
      </c>
      <c r="K238" t="s">
        <v>29</v>
      </c>
      <c r="L238">
        <f>SalesData[[#This Row],[quantity]]*SalesData[[#This Row],[price]]</f>
        <v>4415.07</v>
      </c>
      <c r="M238" s="8">
        <f>IF(SalesData[[#This Row],[quantity]]&lt;=1,2%,IF(SalesData[[#This Row],[quantity]]&lt;=2,4%,IF(SalesData[[#This Row],[quantity]]&lt;=3,6%,IF(SalesData[[#This Row],[quantity]]&gt;=4,8%,0%))))</f>
        <v>0.02</v>
      </c>
      <c r="N238" s="6">
        <f>SalesData[[#This Row],[Total Sales]]*SalesData[[#This Row],[Discount %]]</f>
        <v>88.301400000000001</v>
      </c>
      <c r="O238" s="2">
        <f>SalesData[[#This Row],[Total Sales]]-SalesData[[#This Row],[Discount Amount]]</f>
        <v>4326.7685999999994</v>
      </c>
      <c r="P238" s="2">
        <f>SalesData[[#This Row],[price]]*60%</f>
        <v>2649.0419999999999</v>
      </c>
      <c r="Q238" s="2">
        <f>SalesData[[#This Row],[Cost Price (Assumed)60%]]*SalesData[[#This Row],[quantity]]</f>
        <v>2649.0419999999999</v>
      </c>
      <c r="R238" s="2">
        <f>SalesData[[#This Row],[Net Sales]]-SalesData[[#This Row],[Total Cost]]</f>
        <v>1677.7265999999995</v>
      </c>
      <c r="S238" s="8">
        <f>SalesData[[#This Row],[Profit]]/SalesData[[#This Row],[Net Sales]]</f>
        <v>0.38775510204081626</v>
      </c>
    </row>
    <row r="239" spans="1:19" x14ac:dyDescent="0.25">
      <c r="A239">
        <v>100237</v>
      </c>
      <c r="B239" s="1">
        <v>45444</v>
      </c>
      <c r="C239" s="2">
        <f>MONTH(SalesData[[#This Row],[order_date]])</f>
        <v>6</v>
      </c>
      <c r="D239" s="2">
        <f>YEAR(SalesData[[#This Row],[order_date]])</f>
        <v>2024</v>
      </c>
      <c r="E239" t="s">
        <v>296</v>
      </c>
      <c r="F239" t="s">
        <v>14</v>
      </c>
      <c r="G239" t="s">
        <v>46</v>
      </c>
      <c r="H239">
        <v>1</v>
      </c>
      <c r="I239">
        <v>1637.67</v>
      </c>
      <c r="J239" t="s">
        <v>32</v>
      </c>
      <c r="K239" t="s">
        <v>33</v>
      </c>
      <c r="L239">
        <f>SalesData[[#This Row],[quantity]]*SalesData[[#This Row],[price]]</f>
        <v>1637.67</v>
      </c>
      <c r="M239" s="8">
        <f>IF(SalesData[[#This Row],[quantity]]&lt;=1,2%,IF(SalesData[[#This Row],[quantity]]&lt;=2,4%,IF(SalesData[[#This Row],[quantity]]&lt;=3,6%,IF(SalesData[[#This Row],[quantity]]&gt;=4,8%,0%))))</f>
        <v>0.02</v>
      </c>
      <c r="N239" s="6">
        <f>SalesData[[#This Row],[Total Sales]]*SalesData[[#This Row],[Discount %]]</f>
        <v>32.753399999999999</v>
      </c>
      <c r="O239" s="2">
        <f>SalesData[[#This Row],[Total Sales]]-SalesData[[#This Row],[Discount Amount]]</f>
        <v>1604.9166</v>
      </c>
      <c r="P239" s="2">
        <f>SalesData[[#This Row],[price]]*60%</f>
        <v>982.60199999999998</v>
      </c>
      <c r="Q239" s="2">
        <f>SalesData[[#This Row],[Cost Price (Assumed)60%]]*SalesData[[#This Row],[quantity]]</f>
        <v>982.60199999999998</v>
      </c>
      <c r="R239" s="2">
        <f>SalesData[[#This Row],[Net Sales]]-SalesData[[#This Row],[Total Cost]]</f>
        <v>622.31460000000004</v>
      </c>
      <c r="S239" s="8">
        <f>SalesData[[#This Row],[Profit]]/SalesData[[#This Row],[Net Sales]]</f>
        <v>0.38775510204081637</v>
      </c>
    </row>
    <row r="240" spans="1:19" x14ac:dyDescent="0.25">
      <c r="A240">
        <v>100238</v>
      </c>
      <c r="B240" s="1">
        <v>45596</v>
      </c>
      <c r="C240" s="2">
        <f>MONTH(SalesData[[#This Row],[order_date]])</f>
        <v>10</v>
      </c>
      <c r="D240" s="2">
        <f>YEAR(SalesData[[#This Row],[order_date]])</f>
        <v>2024</v>
      </c>
      <c r="E240" t="s">
        <v>297</v>
      </c>
      <c r="F240" t="s">
        <v>19</v>
      </c>
      <c r="G240" t="s">
        <v>23</v>
      </c>
      <c r="H240">
        <v>1</v>
      </c>
      <c r="I240">
        <v>12488.18</v>
      </c>
      <c r="J240" t="s">
        <v>16</v>
      </c>
      <c r="K240" t="s">
        <v>17</v>
      </c>
      <c r="L240">
        <f>SalesData[[#This Row],[quantity]]*SalesData[[#This Row],[price]]</f>
        <v>12488.18</v>
      </c>
      <c r="M240" s="8">
        <f>IF(SalesData[[#This Row],[quantity]]&lt;=1,2%,IF(SalesData[[#This Row],[quantity]]&lt;=2,4%,IF(SalesData[[#This Row],[quantity]]&lt;=3,6%,IF(SalesData[[#This Row],[quantity]]&gt;=4,8%,0%))))</f>
        <v>0.02</v>
      </c>
      <c r="N240" s="6">
        <f>SalesData[[#This Row],[Total Sales]]*SalesData[[#This Row],[Discount %]]</f>
        <v>249.76360000000003</v>
      </c>
      <c r="O240" s="2">
        <f>SalesData[[#This Row],[Total Sales]]-SalesData[[#This Row],[Discount Amount]]</f>
        <v>12238.4164</v>
      </c>
      <c r="P240" s="2">
        <f>SalesData[[#This Row],[price]]*60%</f>
        <v>7492.9079999999994</v>
      </c>
      <c r="Q240" s="2">
        <f>SalesData[[#This Row],[Cost Price (Assumed)60%]]*SalesData[[#This Row],[quantity]]</f>
        <v>7492.9079999999994</v>
      </c>
      <c r="R240" s="2">
        <f>SalesData[[#This Row],[Net Sales]]-SalesData[[#This Row],[Total Cost]]</f>
        <v>4745.5084000000006</v>
      </c>
      <c r="S240" s="8">
        <f>SalesData[[#This Row],[Profit]]/SalesData[[#This Row],[Net Sales]]</f>
        <v>0.38775510204081637</v>
      </c>
    </row>
    <row r="241" spans="1:19" x14ac:dyDescent="0.25">
      <c r="A241">
        <v>100239</v>
      </c>
      <c r="B241" s="1">
        <v>45301</v>
      </c>
      <c r="C241" s="2">
        <f>MONTH(SalesData[[#This Row],[order_date]])</f>
        <v>1</v>
      </c>
      <c r="D241" s="2">
        <f>YEAR(SalesData[[#This Row],[order_date]])</f>
        <v>2024</v>
      </c>
      <c r="E241" t="s">
        <v>298</v>
      </c>
      <c r="F241" t="s">
        <v>38</v>
      </c>
      <c r="G241" t="s">
        <v>53</v>
      </c>
      <c r="H241">
        <v>1</v>
      </c>
      <c r="I241">
        <v>304.05</v>
      </c>
      <c r="J241" t="s">
        <v>54</v>
      </c>
      <c r="K241" t="s">
        <v>55</v>
      </c>
      <c r="L241">
        <f>SalesData[[#This Row],[quantity]]*SalesData[[#This Row],[price]]</f>
        <v>304.05</v>
      </c>
      <c r="M241" s="8">
        <f>IF(SalesData[[#This Row],[quantity]]&lt;=1,2%,IF(SalesData[[#This Row],[quantity]]&lt;=2,4%,IF(SalesData[[#This Row],[quantity]]&lt;=3,6%,IF(SalesData[[#This Row],[quantity]]&gt;=4,8%,0%))))</f>
        <v>0.02</v>
      </c>
      <c r="N241" s="6">
        <f>SalesData[[#This Row],[Total Sales]]*SalesData[[#This Row],[Discount %]]</f>
        <v>6.0810000000000004</v>
      </c>
      <c r="O241" s="2">
        <f>SalesData[[#This Row],[Total Sales]]-SalesData[[#This Row],[Discount Amount]]</f>
        <v>297.96899999999999</v>
      </c>
      <c r="P241" s="2">
        <f>SalesData[[#This Row],[price]]*60%</f>
        <v>182.43</v>
      </c>
      <c r="Q241" s="2">
        <f>SalesData[[#This Row],[Cost Price (Assumed)60%]]*SalesData[[#This Row],[quantity]]</f>
        <v>182.43</v>
      </c>
      <c r="R241" s="2">
        <f>SalesData[[#This Row],[Net Sales]]-SalesData[[#This Row],[Total Cost]]</f>
        <v>115.53899999999999</v>
      </c>
      <c r="S241" s="8">
        <f>SalesData[[#This Row],[Profit]]/SalesData[[#This Row],[Net Sales]]</f>
        <v>0.38775510204081631</v>
      </c>
    </row>
    <row r="242" spans="1:19" x14ac:dyDescent="0.25">
      <c r="A242">
        <v>100240</v>
      </c>
      <c r="B242" s="1">
        <v>45222</v>
      </c>
      <c r="C242" s="2">
        <f>MONTH(SalesData[[#This Row],[order_date]])</f>
        <v>10</v>
      </c>
      <c r="D242" s="2">
        <f>YEAR(SalesData[[#This Row],[order_date]])</f>
        <v>2023</v>
      </c>
      <c r="E242" t="s">
        <v>299</v>
      </c>
      <c r="F242" t="s">
        <v>10</v>
      </c>
      <c r="G242" t="s">
        <v>80</v>
      </c>
      <c r="H242">
        <v>1</v>
      </c>
      <c r="I242">
        <v>42987.48</v>
      </c>
      <c r="J242" t="s">
        <v>57</v>
      </c>
      <c r="K242" t="s">
        <v>58</v>
      </c>
      <c r="L242">
        <f>SalesData[[#This Row],[quantity]]*SalesData[[#This Row],[price]]</f>
        <v>42987.48</v>
      </c>
      <c r="M242" s="8">
        <f>IF(SalesData[[#This Row],[quantity]]&lt;=1,2%,IF(SalesData[[#This Row],[quantity]]&lt;=2,4%,IF(SalesData[[#This Row],[quantity]]&lt;=3,6%,IF(SalesData[[#This Row],[quantity]]&gt;=4,8%,0%))))</f>
        <v>0.02</v>
      </c>
      <c r="N242" s="6">
        <f>SalesData[[#This Row],[Total Sales]]*SalesData[[#This Row],[Discount %]]</f>
        <v>859.7496000000001</v>
      </c>
      <c r="O242" s="2">
        <f>SalesData[[#This Row],[Total Sales]]-SalesData[[#This Row],[Discount Amount]]</f>
        <v>42127.7304</v>
      </c>
      <c r="P242" s="2">
        <f>SalesData[[#This Row],[price]]*60%</f>
        <v>25792.488000000001</v>
      </c>
      <c r="Q242" s="2">
        <f>SalesData[[#This Row],[Cost Price (Assumed)60%]]*SalesData[[#This Row],[quantity]]</f>
        <v>25792.488000000001</v>
      </c>
      <c r="R242" s="2">
        <f>SalesData[[#This Row],[Net Sales]]-SalesData[[#This Row],[Total Cost]]</f>
        <v>16335.242399999999</v>
      </c>
      <c r="S242" s="8">
        <f>SalesData[[#This Row],[Profit]]/SalesData[[#This Row],[Net Sales]]</f>
        <v>0.38775510204081631</v>
      </c>
    </row>
    <row r="243" spans="1:19" x14ac:dyDescent="0.25">
      <c r="A243">
        <v>100241</v>
      </c>
      <c r="B243" s="1">
        <v>45026</v>
      </c>
      <c r="C243" s="2">
        <f>MONTH(SalesData[[#This Row],[order_date]])</f>
        <v>4</v>
      </c>
      <c r="D243" s="2">
        <f>YEAR(SalesData[[#This Row],[order_date]])</f>
        <v>2023</v>
      </c>
      <c r="E243" t="s">
        <v>300</v>
      </c>
      <c r="F243" t="s">
        <v>14</v>
      </c>
      <c r="G243" t="s">
        <v>31</v>
      </c>
      <c r="H243">
        <v>1</v>
      </c>
      <c r="I243">
        <v>1745.39</v>
      </c>
      <c r="J243" t="s">
        <v>28</v>
      </c>
      <c r="K243" t="s">
        <v>29</v>
      </c>
      <c r="L243">
        <f>SalesData[[#This Row],[quantity]]*SalesData[[#This Row],[price]]</f>
        <v>1745.39</v>
      </c>
      <c r="M243" s="8">
        <f>IF(SalesData[[#This Row],[quantity]]&lt;=1,2%,IF(SalesData[[#This Row],[quantity]]&lt;=2,4%,IF(SalesData[[#This Row],[quantity]]&lt;=3,6%,IF(SalesData[[#This Row],[quantity]]&gt;=4,8%,0%))))</f>
        <v>0.02</v>
      </c>
      <c r="N243" s="6">
        <f>SalesData[[#This Row],[Total Sales]]*SalesData[[#This Row],[Discount %]]</f>
        <v>34.907800000000002</v>
      </c>
      <c r="O243" s="2">
        <f>SalesData[[#This Row],[Total Sales]]-SalesData[[#This Row],[Discount Amount]]</f>
        <v>1710.4822000000001</v>
      </c>
      <c r="P243" s="2">
        <f>SalesData[[#This Row],[price]]*60%</f>
        <v>1047.2339999999999</v>
      </c>
      <c r="Q243" s="2">
        <f>SalesData[[#This Row],[Cost Price (Assumed)60%]]*SalesData[[#This Row],[quantity]]</f>
        <v>1047.2339999999999</v>
      </c>
      <c r="R243" s="2">
        <f>SalesData[[#This Row],[Net Sales]]-SalesData[[#This Row],[Total Cost]]</f>
        <v>663.24820000000022</v>
      </c>
      <c r="S243" s="8">
        <f>SalesData[[#This Row],[Profit]]/SalesData[[#This Row],[Net Sales]]</f>
        <v>0.38775510204081642</v>
      </c>
    </row>
    <row r="244" spans="1:19" x14ac:dyDescent="0.25">
      <c r="A244">
        <v>100242</v>
      </c>
      <c r="B244" s="1">
        <v>45439</v>
      </c>
      <c r="C244" s="2">
        <f>MONTH(SalesData[[#This Row],[order_date]])</f>
        <v>5</v>
      </c>
      <c r="D244" s="2">
        <f>YEAR(SalesData[[#This Row],[order_date]])</f>
        <v>2024</v>
      </c>
      <c r="E244" t="s">
        <v>301</v>
      </c>
      <c r="F244" t="s">
        <v>10</v>
      </c>
      <c r="G244" t="s">
        <v>73</v>
      </c>
      <c r="H244">
        <v>1</v>
      </c>
      <c r="I244">
        <v>24121.78</v>
      </c>
      <c r="J244" t="s">
        <v>57</v>
      </c>
      <c r="K244" t="s">
        <v>58</v>
      </c>
      <c r="L244">
        <f>SalesData[[#This Row],[quantity]]*SalesData[[#This Row],[price]]</f>
        <v>24121.78</v>
      </c>
      <c r="M244" s="8">
        <f>IF(SalesData[[#This Row],[quantity]]&lt;=1,2%,IF(SalesData[[#This Row],[quantity]]&lt;=2,4%,IF(SalesData[[#This Row],[quantity]]&lt;=3,6%,IF(SalesData[[#This Row],[quantity]]&gt;=4,8%,0%))))</f>
        <v>0.02</v>
      </c>
      <c r="N244" s="6">
        <f>SalesData[[#This Row],[Total Sales]]*SalesData[[#This Row],[Discount %]]</f>
        <v>482.43559999999997</v>
      </c>
      <c r="O244" s="2">
        <f>SalesData[[#This Row],[Total Sales]]-SalesData[[#This Row],[Discount Amount]]</f>
        <v>23639.344399999998</v>
      </c>
      <c r="P244" s="2">
        <f>SalesData[[#This Row],[price]]*60%</f>
        <v>14473.067999999999</v>
      </c>
      <c r="Q244" s="2">
        <f>SalesData[[#This Row],[Cost Price (Assumed)60%]]*SalesData[[#This Row],[quantity]]</f>
        <v>14473.067999999999</v>
      </c>
      <c r="R244" s="2">
        <f>SalesData[[#This Row],[Net Sales]]-SalesData[[#This Row],[Total Cost]]</f>
        <v>9166.2763999999988</v>
      </c>
      <c r="S244" s="8">
        <f>SalesData[[#This Row],[Profit]]/SalesData[[#This Row],[Net Sales]]</f>
        <v>0.38775510204081631</v>
      </c>
    </row>
    <row r="245" spans="1:19" x14ac:dyDescent="0.25">
      <c r="A245">
        <v>100243</v>
      </c>
      <c r="B245" s="1">
        <v>45547</v>
      </c>
      <c r="C245" s="2">
        <f>MONTH(SalesData[[#This Row],[order_date]])</f>
        <v>9</v>
      </c>
      <c r="D245" s="2">
        <f>YEAR(SalesData[[#This Row],[order_date]])</f>
        <v>2024</v>
      </c>
      <c r="E245" t="s">
        <v>302</v>
      </c>
      <c r="F245" t="s">
        <v>41</v>
      </c>
      <c r="G245" t="s">
        <v>102</v>
      </c>
      <c r="H245">
        <v>1</v>
      </c>
      <c r="I245">
        <v>8368.36</v>
      </c>
      <c r="J245" t="s">
        <v>32</v>
      </c>
      <c r="K245" t="s">
        <v>33</v>
      </c>
      <c r="L245">
        <f>SalesData[[#This Row],[quantity]]*SalesData[[#This Row],[price]]</f>
        <v>8368.36</v>
      </c>
      <c r="M245" s="8">
        <f>IF(SalesData[[#This Row],[quantity]]&lt;=1,2%,IF(SalesData[[#This Row],[quantity]]&lt;=2,4%,IF(SalesData[[#This Row],[quantity]]&lt;=3,6%,IF(SalesData[[#This Row],[quantity]]&gt;=4,8%,0%))))</f>
        <v>0.02</v>
      </c>
      <c r="N245" s="6">
        <f>SalesData[[#This Row],[Total Sales]]*SalesData[[#This Row],[Discount %]]</f>
        <v>167.36720000000003</v>
      </c>
      <c r="O245" s="2">
        <f>SalesData[[#This Row],[Total Sales]]-SalesData[[#This Row],[Discount Amount]]</f>
        <v>8200.9928</v>
      </c>
      <c r="P245" s="2">
        <f>SalesData[[#This Row],[price]]*60%</f>
        <v>5021.0160000000005</v>
      </c>
      <c r="Q245" s="2">
        <f>SalesData[[#This Row],[Cost Price (Assumed)60%]]*SalesData[[#This Row],[quantity]]</f>
        <v>5021.0160000000005</v>
      </c>
      <c r="R245" s="2">
        <f>SalesData[[#This Row],[Net Sales]]-SalesData[[#This Row],[Total Cost]]</f>
        <v>3179.9767999999995</v>
      </c>
      <c r="S245" s="8">
        <f>SalesData[[#This Row],[Profit]]/SalesData[[#This Row],[Net Sales]]</f>
        <v>0.38775510204081626</v>
      </c>
    </row>
    <row r="246" spans="1:19" x14ac:dyDescent="0.25">
      <c r="A246">
        <v>100244</v>
      </c>
      <c r="B246" s="1">
        <v>45271</v>
      </c>
      <c r="C246" s="2">
        <f>MONTH(SalesData[[#This Row],[order_date]])</f>
        <v>12</v>
      </c>
      <c r="D246" s="2">
        <f>YEAR(SalesData[[#This Row],[order_date]])</f>
        <v>2023</v>
      </c>
      <c r="E246" t="s">
        <v>303</v>
      </c>
      <c r="F246" t="s">
        <v>14</v>
      </c>
      <c r="G246" t="s">
        <v>51</v>
      </c>
      <c r="H246">
        <v>1</v>
      </c>
      <c r="I246">
        <v>3384.67</v>
      </c>
      <c r="J246" t="s">
        <v>107</v>
      </c>
      <c r="K246" t="s">
        <v>108</v>
      </c>
      <c r="L246">
        <f>SalesData[[#This Row],[quantity]]*SalesData[[#This Row],[price]]</f>
        <v>3384.67</v>
      </c>
      <c r="M246" s="8">
        <f>IF(SalesData[[#This Row],[quantity]]&lt;=1,2%,IF(SalesData[[#This Row],[quantity]]&lt;=2,4%,IF(SalesData[[#This Row],[quantity]]&lt;=3,6%,IF(SalesData[[#This Row],[quantity]]&gt;=4,8%,0%))))</f>
        <v>0.02</v>
      </c>
      <c r="N246" s="6">
        <f>SalesData[[#This Row],[Total Sales]]*SalesData[[#This Row],[Discount %]]</f>
        <v>67.693399999999997</v>
      </c>
      <c r="O246" s="2">
        <f>SalesData[[#This Row],[Total Sales]]-SalesData[[#This Row],[Discount Amount]]</f>
        <v>3316.9766</v>
      </c>
      <c r="P246" s="2">
        <f>SalesData[[#This Row],[price]]*60%</f>
        <v>2030.8019999999999</v>
      </c>
      <c r="Q246" s="2">
        <f>SalesData[[#This Row],[Cost Price (Assumed)60%]]*SalesData[[#This Row],[quantity]]</f>
        <v>2030.8019999999999</v>
      </c>
      <c r="R246" s="2">
        <f>SalesData[[#This Row],[Net Sales]]-SalesData[[#This Row],[Total Cost]]</f>
        <v>1286.1746000000001</v>
      </c>
      <c r="S246" s="8">
        <f>SalesData[[#This Row],[Profit]]/SalesData[[#This Row],[Net Sales]]</f>
        <v>0.38775510204081637</v>
      </c>
    </row>
    <row r="247" spans="1:19" x14ac:dyDescent="0.25">
      <c r="A247">
        <v>100245</v>
      </c>
      <c r="B247" s="1">
        <v>45266</v>
      </c>
      <c r="C247" s="2">
        <f>MONTH(SalesData[[#This Row],[order_date]])</f>
        <v>12</v>
      </c>
      <c r="D247" s="2">
        <f>YEAR(SalesData[[#This Row],[order_date]])</f>
        <v>2023</v>
      </c>
      <c r="E247" t="s">
        <v>304</v>
      </c>
      <c r="F247" t="s">
        <v>19</v>
      </c>
      <c r="G247" t="s">
        <v>20</v>
      </c>
      <c r="H247">
        <v>1</v>
      </c>
      <c r="I247">
        <v>12823.23</v>
      </c>
      <c r="J247" t="s">
        <v>32</v>
      </c>
      <c r="K247" t="s">
        <v>33</v>
      </c>
      <c r="L247">
        <f>SalesData[[#This Row],[quantity]]*SalesData[[#This Row],[price]]</f>
        <v>12823.23</v>
      </c>
      <c r="M247" s="8">
        <f>IF(SalesData[[#This Row],[quantity]]&lt;=1,2%,IF(SalesData[[#This Row],[quantity]]&lt;=2,4%,IF(SalesData[[#This Row],[quantity]]&lt;=3,6%,IF(SalesData[[#This Row],[quantity]]&gt;=4,8%,0%))))</f>
        <v>0.02</v>
      </c>
      <c r="N247" s="6">
        <f>SalesData[[#This Row],[Total Sales]]*SalesData[[#This Row],[Discount %]]</f>
        <v>256.46460000000002</v>
      </c>
      <c r="O247" s="2">
        <f>SalesData[[#This Row],[Total Sales]]-SalesData[[#This Row],[Discount Amount]]</f>
        <v>12566.7654</v>
      </c>
      <c r="P247" s="2">
        <f>SalesData[[#This Row],[price]]*60%</f>
        <v>7693.9379999999992</v>
      </c>
      <c r="Q247" s="2">
        <f>SalesData[[#This Row],[Cost Price (Assumed)60%]]*SalesData[[#This Row],[quantity]]</f>
        <v>7693.9379999999992</v>
      </c>
      <c r="R247" s="2">
        <f>SalesData[[#This Row],[Net Sales]]-SalesData[[#This Row],[Total Cost]]</f>
        <v>4872.827400000001</v>
      </c>
      <c r="S247" s="8">
        <f>SalesData[[#This Row],[Profit]]/SalesData[[#This Row],[Net Sales]]</f>
        <v>0.38775510204081642</v>
      </c>
    </row>
    <row r="248" spans="1:19" x14ac:dyDescent="0.25">
      <c r="A248">
        <v>100246</v>
      </c>
      <c r="B248" s="1">
        <v>45412</v>
      </c>
      <c r="C248" s="2">
        <f>MONTH(SalesData[[#This Row],[order_date]])</f>
        <v>4</v>
      </c>
      <c r="D248" s="2">
        <f>YEAR(SalesData[[#This Row],[order_date]])</f>
        <v>2024</v>
      </c>
      <c r="E248" t="s">
        <v>305</v>
      </c>
      <c r="F248" t="s">
        <v>10</v>
      </c>
      <c r="G248" t="s">
        <v>80</v>
      </c>
      <c r="H248">
        <v>1</v>
      </c>
      <c r="I248">
        <v>52191.71</v>
      </c>
      <c r="J248" t="s">
        <v>54</v>
      </c>
      <c r="K248" t="s">
        <v>55</v>
      </c>
      <c r="L248">
        <f>SalesData[[#This Row],[quantity]]*SalesData[[#This Row],[price]]</f>
        <v>52191.71</v>
      </c>
      <c r="M248" s="8">
        <f>IF(SalesData[[#This Row],[quantity]]&lt;=1,2%,IF(SalesData[[#This Row],[quantity]]&lt;=2,4%,IF(SalesData[[#This Row],[quantity]]&lt;=3,6%,IF(SalesData[[#This Row],[quantity]]&gt;=4,8%,0%))))</f>
        <v>0.02</v>
      </c>
      <c r="N248" s="6">
        <f>SalesData[[#This Row],[Total Sales]]*SalesData[[#This Row],[Discount %]]</f>
        <v>1043.8342</v>
      </c>
      <c r="O248" s="2">
        <f>SalesData[[#This Row],[Total Sales]]-SalesData[[#This Row],[Discount Amount]]</f>
        <v>51147.875800000002</v>
      </c>
      <c r="P248" s="2">
        <f>SalesData[[#This Row],[price]]*60%</f>
        <v>31315.025999999998</v>
      </c>
      <c r="Q248" s="2">
        <f>SalesData[[#This Row],[Cost Price (Assumed)60%]]*SalesData[[#This Row],[quantity]]</f>
        <v>31315.025999999998</v>
      </c>
      <c r="R248" s="2">
        <f>SalesData[[#This Row],[Net Sales]]-SalesData[[#This Row],[Total Cost]]</f>
        <v>19832.849800000004</v>
      </c>
      <c r="S248" s="8">
        <f>SalesData[[#This Row],[Profit]]/SalesData[[#This Row],[Net Sales]]</f>
        <v>0.38775510204081637</v>
      </c>
    </row>
    <row r="249" spans="1:19" x14ac:dyDescent="0.25">
      <c r="A249">
        <v>100247</v>
      </c>
      <c r="B249" s="1">
        <v>45571</v>
      </c>
      <c r="C249" s="2">
        <f>MONTH(SalesData[[#This Row],[order_date]])</f>
        <v>10</v>
      </c>
      <c r="D249" s="2">
        <f>YEAR(SalesData[[#This Row],[order_date]])</f>
        <v>2024</v>
      </c>
      <c r="E249" t="s">
        <v>306</v>
      </c>
      <c r="F249" t="s">
        <v>19</v>
      </c>
      <c r="G249" t="s">
        <v>20</v>
      </c>
      <c r="H249">
        <v>1</v>
      </c>
      <c r="I249">
        <v>8857.44</v>
      </c>
      <c r="J249" t="s">
        <v>63</v>
      </c>
      <c r="K249" t="s">
        <v>64</v>
      </c>
      <c r="L249">
        <f>SalesData[[#This Row],[quantity]]*SalesData[[#This Row],[price]]</f>
        <v>8857.44</v>
      </c>
      <c r="M249" s="8">
        <f>IF(SalesData[[#This Row],[quantity]]&lt;=1,2%,IF(SalesData[[#This Row],[quantity]]&lt;=2,4%,IF(SalesData[[#This Row],[quantity]]&lt;=3,6%,IF(SalesData[[#This Row],[quantity]]&gt;=4,8%,0%))))</f>
        <v>0.02</v>
      </c>
      <c r="N249" s="6">
        <f>SalesData[[#This Row],[Total Sales]]*SalesData[[#This Row],[Discount %]]</f>
        <v>177.14880000000002</v>
      </c>
      <c r="O249" s="2">
        <f>SalesData[[#This Row],[Total Sales]]-SalesData[[#This Row],[Discount Amount]]</f>
        <v>8680.2911999999997</v>
      </c>
      <c r="P249" s="2">
        <f>SalesData[[#This Row],[price]]*60%</f>
        <v>5314.4639999999999</v>
      </c>
      <c r="Q249" s="2">
        <f>SalesData[[#This Row],[Cost Price (Assumed)60%]]*SalesData[[#This Row],[quantity]]</f>
        <v>5314.4639999999999</v>
      </c>
      <c r="R249" s="2">
        <f>SalesData[[#This Row],[Net Sales]]-SalesData[[#This Row],[Total Cost]]</f>
        <v>3365.8271999999997</v>
      </c>
      <c r="S249" s="8">
        <f>SalesData[[#This Row],[Profit]]/SalesData[[#This Row],[Net Sales]]</f>
        <v>0.38775510204081631</v>
      </c>
    </row>
    <row r="250" spans="1:19" x14ac:dyDescent="0.25">
      <c r="A250">
        <v>100248</v>
      </c>
      <c r="B250" s="1">
        <v>44946</v>
      </c>
      <c r="C250" s="2">
        <f>MONTH(SalesData[[#This Row],[order_date]])</f>
        <v>1</v>
      </c>
      <c r="D250" s="2">
        <f>YEAR(SalesData[[#This Row],[order_date]])</f>
        <v>2023</v>
      </c>
      <c r="E250" t="s">
        <v>307</v>
      </c>
      <c r="F250" t="s">
        <v>14</v>
      </c>
      <c r="G250" t="s">
        <v>170</v>
      </c>
      <c r="H250">
        <v>1</v>
      </c>
      <c r="I250">
        <v>3418.94</v>
      </c>
      <c r="J250" t="s">
        <v>47</v>
      </c>
      <c r="K250" t="s">
        <v>48</v>
      </c>
      <c r="L250">
        <f>SalesData[[#This Row],[quantity]]*SalesData[[#This Row],[price]]</f>
        <v>3418.94</v>
      </c>
      <c r="M250" s="8">
        <f>IF(SalesData[[#This Row],[quantity]]&lt;=1,2%,IF(SalesData[[#This Row],[quantity]]&lt;=2,4%,IF(SalesData[[#This Row],[quantity]]&lt;=3,6%,IF(SalesData[[#This Row],[quantity]]&gt;=4,8%,0%))))</f>
        <v>0.02</v>
      </c>
      <c r="N250" s="6">
        <f>SalesData[[#This Row],[Total Sales]]*SalesData[[#This Row],[Discount %]]</f>
        <v>68.378799999999998</v>
      </c>
      <c r="O250" s="2">
        <f>SalesData[[#This Row],[Total Sales]]-SalesData[[#This Row],[Discount Amount]]</f>
        <v>3350.5612000000001</v>
      </c>
      <c r="P250" s="2">
        <f>SalesData[[#This Row],[price]]*60%</f>
        <v>2051.364</v>
      </c>
      <c r="Q250" s="2">
        <f>SalesData[[#This Row],[Cost Price (Assumed)60%]]*SalesData[[#This Row],[quantity]]</f>
        <v>2051.364</v>
      </c>
      <c r="R250" s="2">
        <f>SalesData[[#This Row],[Net Sales]]-SalesData[[#This Row],[Total Cost]]</f>
        <v>1299.1972000000001</v>
      </c>
      <c r="S250" s="8">
        <f>SalesData[[#This Row],[Profit]]/SalesData[[#This Row],[Net Sales]]</f>
        <v>0.38775510204081631</v>
      </c>
    </row>
    <row r="251" spans="1:19" x14ac:dyDescent="0.25">
      <c r="A251">
        <v>100249</v>
      </c>
      <c r="B251" s="1">
        <v>44990</v>
      </c>
      <c r="C251" s="2">
        <f>MONTH(SalesData[[#This Row],[order_date]])</f>
        <v>3</v>
      </c>
      <c r="D251" s="2">
        <f>YEAR(SalesData[[#This Row],[order_date]])</f>
        <v>2023</v>
      </c>
      <c r="E251" t="s">
        <v>308</v>
      </c>
      <c r="F251" t="s">
        <v>19</v>
      </c>
      <c r="G251" t="s">
        <v>123</v>
      </c>
      <c r="H251">
        <v>1</v>
      </c>
      <c r="I251">
        <v>5324.33</v>
      </c>
      <c r="J251" t="s">
        <v>28</v>
      </c>
      <c r="K251" t="s">
        <v>29</v>
      </c>
      <c r="L251">
        <f>SalesData[[#This Row],[quantity]]*SalesData[[#This Row],[price]]</f>
        <v>5324.33</v>
      </c>
      <c r="M251" s="8">
        <f>IF(SalesData[[#This Row],[quantity]]&lt;=1,2%,IF(SalesData[[#This Row],[quantity]]&lt;=2,4%,IF(SalesData[[#This Row],[quantity]]&lt;=3,6%,IF(SalesData[[#This Row],[quantity]]&gt;=4,8%,0%))))</f>
        <v>0.02</v>
      </c>
      <c r="N251" s="6">
        <f>SalesData[[#This Row],[Total Sales]]*SalesData[[#This Row],[Discount %]]</f>
        <v>106.4866</v>
      </c>
      <c r="O251" s="2">
        <f>SalesData[[#This Row],[Total Sales]]-SalesData[[#This Row],[Discount Amount]]</f>
        <v>5217.8433999999997</v>
      </c>
      <c r="P251" s="2">
        <f>SalesData[[#This Row],[price]]*60%</f>
        <v>3194.598</v>
      </c>
      <c r="Q251" s="2">
        <f>SalesData[[#This Row],[Cost Price (Assumed)60%]]*SalesData[[#This Row],[quantity]]</f>
        <v>3194.598</v>
      </c>
      <c r="R251" s="2">
        <f>SalesData[[#This Row],[Net Sales]]-SalesData[[#This Row],[Total Cost]]</f>
        <v>2023.2453999999998</v>
      </c>
      <c r="S251" s="8">
        <f>SalesData[[#This Row],[Profit]]/SalesData[[#This Row],[Net Sales]]</f>
        <v>0.38775510204081631</v>
      </c>
    </row>
    <row r="252" spans="1:19" x14ac:dyDescent="0.25">
      <c r="A252">
        <v>100250</v>
      </c>
      <c r="B252" s="1">
        <v>45248</v>
      </c>
      <c r="C252" s="2">
        <f>MONTH(SalesData[[#This Row],[order_date]])</f>
        <v>11</v>
      </c>
      <c r="D252" s="2">
        <f>YEAR(SalesData[[#This Row],[order_date]])</f>
        <v>2023</v>
      </c>
      <c r="E252" t="s">
        <v>309</v>
      </c>
      <c r="F252" t="s">
        <v>41</v>
      </c>
      <c r="G252" t="s">
        <v>83</v>
      </c>
      <c r="H252">
        <v>4</v>
      </c>
      <c r="I252">
        <v>5098.16</v>
      </c>
      <c r="J252" t="s">
        <v>32</v>
      </c>
      <c r="K252" t="s">
        <v>33</v>
      </c>
      <c r="L252">
        <f>SalesData[[#This Row],[quantity]]*SalesData[[#This Row],[price]]</f>
        <v>20392.64</v>
      </c>
      <c r="M252" s="8">
        <f>IF(SalesData[[#This Row],[quantity]]&lt;=1,2%,IF(SalesData[[#This Row],[quantity]]&lt;=2,4%,IF(SalesData[[#This Row],[quantity]]&lt;=3,6%,IF(SalesData[[#This Row],[quantity]]&gt;=4,8%,0%))))</f>
        <v>0.08</v>
      </c>
      <c r="N252" s="6">
        <f>SalesData[[#This Row],[Total Sales]]*SalesData[[#This Row],[Discount %]]</f>
        <v>1631.4112</v>
      </c>
      <c r="O252" s="2">
        <f>SalesData[[#This Row],[Total Sales]]-SalesData[[#This Row],[Discount Amount]]</f>
        <v>18761.228800000001</v>
      </c>
      <c r="P252" s="2">
        <f>SalesData[[#This Row],[price]]*60%</f>
        <v>3058.8959999999997</v>
      </c>
      <c r="Q252" s="2">
        <f>SalesData[[#This Row],[Cost Price (Assumed)60%]]*SalesData[[#This Row],[quantity]]</f>
        <v>12235.583999999999</v>
      </c>
      <c r="R252" s="2">
        <f>SalesData[[#This Row],[Net Sales]]-SalesData[[#This Row],[Total Cost]]</f>
        <v>6525.6448000000019</v>
      </c>
      <c r="S252" s="8">
        <f>SalesData[[#This Row],[Profit]]/SalesData[[#This Row],[Net Sales]]</f>
        <v>0.34782608695652184</v>
      </c>
    </row>
    <row r="253" spans="1:19" x14ac:dyDescent="0.25">
      <c r="A253">
        <v>100251</v>
      </c>
      <c r="B253" s="1">
        <v>45422</v>
      </c>
      <c r="C253" s="2">
        <f>MONTH(SalesData[[#This Row],[order_date]])</f>
        <v>5</v>
      </c>
      <c r="D253" s="2">
        <f>YEAR(SalesData[[#This Row],[order_date]])</f>
        <v>2024</v>
      </c>
      <c r="E253" t="s">
        <v>310</v>
      </c>
      <c r="F253" t="s">
        <v>10</v>
      </c>
      <c r="G253" t="s">
        <v>27</v>
      </c>
      <c r="H253">
        <v>1</v>
      </c>
      <c r="I253">
        <v>24854</v>
      </c>
      <c r="J253" t="s">
        <v>21</v>
      </c>
      <c r="K253" t="s">
        <v>17</v>
      </c>
      <c r="L253">
        <f>SalesData[[#This Row],[quantity]]*SalesData[[#This Row],[price]]</f>
        <v>24854</v>
      </c>
      <c r="M253" s="8">
        <f>IF(SalesData[[#This Row],[quantity]]&lt;=1,2%,IF(SalesData[[#This Row],[quantity]]&lt;=2,4%,IF(SalesData[[#This Row],[quantity]]&lt;=3,6%,IF(SalesData[[#This Row],[quantity]]&gt;=4,8%,0%))))</f>
        <v>0.02</v>
      </c>
      <c r="N253" s="6">
        <f>SalesData[[#This Row],[Total Sales]]*SalesData[[#This Row],[Discount %]]</f>
        <v>497.08</v>
      </c>
      <c r="O253" s="2">
        <f>SalesData[[#This Row],[Total Sales]]-SalesData[[#This Row],[Discount Amount]]</f>
        <v>24356.92</v>
      </c>
      <c r="P253" s="2">
        <f>SalesData[[#This Row],[price]]*60%</f>
        <v>14912.4</v>
      </c>
      <c r="Q253" s="2">
        <f>SalesData[[#This Row],[Cost Price (Assumed)60%]]*SalesData[[#This Row],[quantity]]</f>
        <v>14912.4</v>
      </c>
      <c r="R253" s="2">
        <f>SalesData[[#This Row],[Net Sales]]-SalesData[[#This Row],[Total Cost]]</f>
        <v>9444.5199999999986</v>
      </c>
      <c r="S253" s="8">
        <f>SalesData[[#This Row],[Profit]]/SalesData[[#This Row],[Net Sales]]</f>
        <v>0.38775510204081631</v>
      </c>
    </row>
    <row r="254" spans="1:19" x14ac:dyDescent="0.25">
      <c r="A254">
        <v>100252</v>
      </c>
      <c r="B254" s="1">
        <v>45222</v>
      </c>
      <c r="C254" s="2">
        <f>MONTH(SalesData[[#This Row],[order_date]])</f>
        <v>10</v>
      </c>
      <c r="D254" s="2">
        <f>YEAR(SalesData[[#This Row],[order_date]])</f>
        <v>2023</v>
      </c>
      <c r="E254" t="s">
        <v>311</v>
      </c>
      <c r="F254" t="s">
        <v>19</v>
      </c>
      <c r="G254" t="s">
        <v>20</v>
      </c>
      <c r="H254">
        <v>1</v>
      </c>
      <c r="I254">
        <v>6132.44</v>
      </c>
      <c r="J254" t="s">
        <v>94</v>
      </c>
      <c r="K254" t="s">
        <v>95</v>
      </c>
      <c r="L254">
        <f>SalesData[[#This Row],[quantity]]*SalesData[[#This Row],[price]]</f>
        <v>6132.44</v>
      </c>
      <c r="M254" s="8">
        <f>IF(SalesData[[#This Row],[quantity]]&lt;=1,2%,IF(SalesData[[#This Row],[quantity]]&lt;=2,4%,IF(SalesData[[#This Row],[quantity]]&lt;=3,6%,IF(SalesData[[#This Row],[quantity]]&gt;=4,8%,0%))))</f>
        <v>0.02</v>
      </c>
      <c r="N254" s="6">
        <f>SalesData[[#This Row],[Total Sales]]*SalesData[[#This Row],[Discount %]]</f>
        <v>122.64879999999999</v>
      </c>
      <c r="O254" s="2">
        <f>SalesData[[#This Row],[Total Sales]]-SalesData[[#This Row],[Discount Amount]]</f>
        <v>6009.7911999999997</v>
      </c>
      <c r="P254" s="2">
        <f>SalesData[[#This Row],[price]]*60%</f>
        <v>3679.4639999999995</v>
      </c>
      <c r="Q254" s="2">
        <f>SalesData[[#This Row],[Cost Price (Assumed)60%]]*SalesData[[#This Row],[quantity]]</f>
        <v>3679.4639999999995</v>
      </c>
      <c r="R254" s="2">
        <f>SalesData[[#This Row],[Net Sales]]-SalesData[[#This Row],[Total Cost]]</f>
        <v>2330.3272000000002</v>
      </c>
      <c r="S254" s="8">
        <f>SalesData[[#This Row],[Profit]]/SalesData[[#This Row],[Net Sales]]</f>
        <v>0.38775510204081637</v>
      </c>
    </row>
    <row r="255" spans="1:19" x14ac:dyDescent="0.25">
      <c r="A255">
        <v>100253</v>
      </c>
      <c r="B255" s="1">
        <v>45051</v>
      </c>
      <c r="C255" s="2">
        <f>MONTH(SalesData[[#This Row],[order_date]])</f>
        <v>5</v>
      </c>
      <c r="D255" s="2">
        <f>YEAR(SalesData[[#This Row],[order_date]])</f>
        <v>2023</v>
      </c>
      <c r="E255" t="s">
        <v>312</v>
      </c>
      <c r="F255" t="s">
        <v>19</v>
      </c>
      <c r="G255" t="s">
        <v>123</v>
      </c>
      <c r="H255">
        <v>1</v>
      </c>
      <c r="I255">
        <v>16112.11</v>
      </c>
      <c r="J255" t="s">
        <v>94</v>
      </c>
      <c r="K255" t="s">
        <v>95</v>
      </c>
      <c r="L255">
        <f>SalesData[[#This Row],[quantity]]*SalesData[[#This Row],[price]]</f>
        <v>16112.11</v>
      </c>
      <c r="M255" s="8">
        <f>IF(SalesData[[#This Row],[quantity]]&lt;=1,2%,IF(SalesData[[#This Row],[quantity]]&lt;=2,4%,IF(SalesData[[#This Row],[quantity]]&lt;=3,6%,IF(SalesData[[#This Row],[quantity]]&gt;=4,8%,0%))))</f>
        <v>0.02</v>
      </c>
      <c r="N255" s="6">
        <f>SalesData[[#This Row],[Total Sales]]*SalesData[[#This Row],[Discount %]]</f>
        <v>322.24220000000003</v>
      </c>
      <c r="O255" s="2">
        <f>SalesData[[#This Row],[Total Sales]]-SalesData[[#This Row],[Discount Amount]]</f>
        <v>15789.8678</v>
      </c>
      <c r="P255" s="2">
        <f>SalesData[[#This Row],[price]]*60%</f>
        <v>9667.2659999999996</v>
      </c>
      <c r="Q255" s="2">
        <f>SalesData[[#This Row],[Cost Price (Assumed)60%]]*SalesData[[#This Row],[quantity]]</f>
        <v>9667.2659999999996</v>
      </c>
      <c r="R255" s="2">
        <f>SalesData[[#This Row],[Net Sales]]-SalesData[[#This Row],[Total Cost]]</f>
        <v>6122.6018000000004</v>
      </c>
      <c r="S255" s="8">
        <f>SalesData[[#This Row],[Profit]]/SalesData[[#This Row],[Net Sales]]</f>
        <v>0.38775510204081637</v>
      </c>
    </row>
    <row r="256" spans="1:19" x14ac:dyDescent="0.25">
      <c r="A256">
        <v>100254</v>
      </c>
      <c r="B256" s="1">
        <v>44970</v>
      </c>
      <c r="C256" s="2">
        <f>MONTH(SalesData[[#This Row],[order_date]])</f>
        <v>2</v>
      </c>
      <c r="D256" s="2">
        <f>YEAR(SalesData[[#This Row],[order_date]])</f>
        <v>2023</v>
      </c>
      <c r="E256" t="s">
        <v>313</v>
      </c>
      <c r="F256" t="s">
        <v>10</v>
      </c>
      <c r="G256" t="s">
        <v>73</v>
      </c>
      <c r="H256">
        <v>1</v>
      </c>
      <c r="I256">
        <v>29479.03</v>
      </c>
      <c r="J256" t="s">
        <v>63</v>
      </c>
      <c r="K256" t="s">
        <v>64</v>
      </c>
      <c r="L256">
        <f>SalesData[[#This Row],[quantity]]*SalesData[[#This Row],[price]]</f>
        <v>29479.03</v>
      </c>
      <c r="M256" s="8">
        <f>IF(SalesData[[#This Row],[quantity]]&lt;=1,2%,IF(SalesData[[#This Row],[quantity]]&lt;=2,4%,IF(SalesData[[#This Row],[quantity]]&lt;=3,6%,IF(SalesData[[#This Row],[quantity]]&gt;=4,8%,0%))))</f>
        <v>0.02</v>
      </c>
      <c r="N256" s="6">
        <f>SalesData[[#This Row],[Total Sales]]*SalesData[[#This Row],[Discount %]]</f>
        <v>589.5806</v>
      </c>
      <c r="O256" s="2">
        <f>SalesData[[#This Row],[Total Sales]]-SalesData[[#This Row],[Discount Amount]]</f>
        <v>28889.449399999998</v>
      </c>
      <c r="P256" s="2">
        <f>SalesData[[#This Row],[price]]*60%</f>
        <v>17687.417999999998</v>
      </c>
      <c r="Q256" s="2">
        <f>SalesData[[#This Row],[Cost Price (Assumed)60%]]*SalesData[[#This Row],[quantity]]</f>
        <v>17687.417999999998</v>
      </c>
      <c r="R256" s="2">
        <f>SalesData[[#This Row],[Net Sales]]-SalesData[[#This Row],[Total Cost]]</f>
        <v>11202.0314</v>
      </c>
      <c r="S256" s="8">
        <f>SalesData[[#This Row],[Profit]]/SalesData[[#This Row],[Net Sales]]</f>
        <v>0.38775510204081637</v>
      </c>
    </row>
    <row r="257" spans="1:19" x14ac:dyDescent="0.25">
      <c r="A257">
        <v>100255</v>
      </c>
      <c r="B257" s="1">
        <v>45133</v>
      </c>
      <c r="C257" s="2">
        <f>MONTH(SalesData[[#This Row],[order_date]])</f>
        <v>7</v>
      </c>
      <c r="D257" s="2">
        <f>YEAR(SalesData[[#This Row],[order_date]])</f>
        <v>2023</v>
      </c>
      <c r="E257" t="s">
        <v>169</v>
      </c>
      <c r="F257" t="s">
        <v>38</v>
      </c>
      <c r="G257" t="s">
        <v>53</v>
      </c>
      <c r="H257">
        <v>4</v>
      </c>
      <c r="I257">
        <v>2507.85</v>
      </c>
      <c r="J257" t="s">
        <v>63</v>
      </c>
      <c r="K257" t="s">
        <v>64</v>
      </c>
      <c r="L257">
        <f>SalesData[[#This Row],[quantity]]*SalesData[[#This Row],[price]]</f>
        <v>10031.4</v>
      </c>
      <c r="M257" s="8">
        <f>IF(SalesData[[#This Row],[quantity]]&lt;=1,2%,IF(SalesData[[#This Row],[quantity]]&lt;=2,4%,IF(SalesData[[#This Row],[quantity]]&lt;=3,6%,IF(SalesData[[#This Row],[quantity]]&gt;=4,8%,0%))))</f>
        <v>0.08</v>
      </c>
      <c r="N257" s="6">
        <f>SalesData[[#This Row],[Total Sales]]*SalesData[[#This Row],[Discount %]]</f>
        <v>802.51199999999994</v>
      </c>
      <c r="O257" s="2">
        <f>SalesData[[#This Row],[Total Sales]]-SalesData[[#This Row],[Discount Amount]]</f>
        <v>9228.887999999999</v>
      </c>
      <c r="P257" s="2">
        <f>SalesData[[#This Row],[price]]*60%</f>
        <v>1504.7099999999998</v>
      </c>
      <c r="Q257" s="2">
        <f>SalesData[[#This Row],[Cost Price (Assumed)60%]]*SalesData[[#This Row],[quantity]]</f>
        <v>6018.8399999999992</v>
      </c>
      <c r="R257" s="2">
        <f>SalesData[[#This Row],[Net Sales]]-SalesData[[#This Row],[Total Cost]]</f>
        <v>3210.0479999999998</v>
      </c>
      <c r="S257" s="8">
        <f>SalesData[[#This Row],[Profit]]/SalesData[[#This Row],[Net Sales]]</f>
        <v>0.34782608695652173</v>
      </c>
    </row>
    <row r="258" spans="1:19" x14ac:dyDescent="0.25">
      <c r="A258">
        <v>100256</v>
      </c>
      <c r="B258" s="1">
        <v>44978</v>
      </c>
      <c r="C258" s="2">
        <f>MONTH(SalesData[[#This Row],[order_date]])</f>
        <v>2</v>
      </c>
      <c r="D258" s="2">
        <f>YEAR(SalesData[[#This Row],[order_date]])</f>
        <v>2023</v>
      </c>
      <c r="E258" t="s">
        <v>314</v>
      </c>
      <c r="F258" t="s">
        <v>19</v>
      </c>
      <c r="G258" t="s">
        <v>123</v>
      </c>
      <c r="H258">
        <v>1</v>
      </c>
      <c r="I258">
        <v>3275.32</v>
      </c>
      <c r="J258" t="s">
        <v>16</v>
      </c>
      <c r="K258" t="s">
        <v>17</v>
      </c>
      <c r="L258">
        <f>SalesData[[#This Row],[quantity]]*SalesData[[#This Row],[price]]</f>
        <v>3275.32</v>
      </c>
      <c r="M258" s="8">
        <f>IF(SalesData[[#This Row],[quantity]]&lt;=1,2%,IF(SalesData[[#This Row],[quantity]]&lt;=2,4%,IF(SalesData[[#This Row],[quantity]]&lt;=3,6%,IF(SalesData[[#This Row],[quantity]]&gt;=4,8%,0%))))</f>
        <v>0.02</v>
      </c>
      <c r="N258" s="6">
        <f>SalesData[[#This Row],[Total Sales]]*SalesData[[#This Row],[Discount %]]</f>
        <v>65.506399999999999</v>
      </c>
      <c r="O258" s="2">
        <f>SalesData[[#This Row],[Total Sales]]-SalesData[[#This Row],[Discount Amount]]</f>
        <v>3209.8136</v>
      </c>
      <c r="P258" s="2">
        <f>SalesData[[#This Row],[price]]*60%</f>
        <v>1965.192</v>
      </c>
      <c r="Q258" s="2">
        <f>SalesData[[#This Row],[Cost Price (Assumed)60%]]*SalesData[[#This Row],[quantity]]</f>
        <v>1965.192</v>
      </c>
      <c r="R258" s="2">
        <f>SalesData[[#This Row],[Net Sales]]-SalesData[[#This Row],[Total Cost]]</f>
        <v>1244.6215999999999</v>
      </c>
      <c r="S258" s="8">
        <f>SalesData[[#This Row],[Profit]]/SalesData[[#This Row],[Net Sales]]</f>
        <v>0.38775510204081631</v>
      </c>
    </row>
    <row r="259" spans="1:19" x14ac:dyDescent="0.25">
      <c r="A259">
        <v>100257</v>
      </c>
      <c r="B259" s="1">
        <v>45410</v>
      </c>
      <c r="C259" s="2">
        <f>MONTH(SalesData[[#This Row],[order_date]])</f>
        <v>4</v>
      </c>
      <c r="D259" s="2">
        <f>YEAR(SalesData[[#This Row],[order_date]])</f>
        <v>2024</v>
      </c>
      <c r="E259" t="s">
        <v>315</v>
      </c>
      <c r="F259" t="s">
        <v>10</v>
      </c>
      <c r="G259" t="s">
        <v>27</v>
      </c>
      <c r="H259">
        <v>1</v>
      </c>
      <c r="I259">
        <v>44245.25</v>
      </c>
      <c r="J259" t="s">
        <v>35</v>
      </c>
      <c r="K259" t="s">
        <v>36</v>
      </c>
      <c r="L259">
        <f>SalesData[[#This Row],[quantity]]*SalesData[[#This Row],[price]]</f>
        <v>44245.25</v>
      </c>
      <c r="M259" s="8">
        <f>IF(SalesData[[#This Row],[quantity]]&lt;=1,2%,IF(SalesData[[#This Row],[quantity]]&lt;=2,4%,IF(SalesData[[#This Row],[quantity]]&lt;=3,6%,IF(SalesData[[#This Row],[quantity]]&gt;=4,8%,0%))))</f>
        <v>0.02</v>
      </c>
      <c r="N259" s="6">
        <f>SalesData[[#This Row],[Total Sales]]*SalesData[[#This Row],[Discount %]]</f>
        <v>884.90499999999997</v>
      </c>
      <c r="O259" s="2">
        <f>SalesData[[#This Row],[Total Sales]]-SalesData[[#This Row],[Discount Amount]]</f>
        <v>43360.345000000001</v>
      </c>
      <c r="P259" s="2">
        <f>SalesData[[#This Row],[price]]*60%</f>
        <v>26547.149999999998</v>
      </c>
      <c r="Q259" s="2">
        <f>SalesData[[#This Row],[Cost Price (Assumed)60%]]*SalesData[[#This Row],[quantity]]</f>
        <v>26547.149999999998</v>
      </c>
      <c r="R259" s="2">
        <f>SalesData[[#This Row],[Net Sales]]-SalesData[[#This Row],[Total Cost]]</f>
        <v>16813.195000000003</v>
      </c>
      <c r="S259" s="8">
        <f>SalesData[[#This Row],[Profit]]/SalesData[[#This Row],[Net Sales]]</f>
        <v>0.38775510204081637</v>
      </c>
    </row>
    <row r="260" spans="1:19" x14ac:dyDescent="0.25">
      <c r="A260">
        <v>100258</v>
      </c>
      <c r="B260" s="1">
        <v>45414</v>
      </c>
      <c r="C260" s="2">
        <f>MONTH(SalesData[[#This Row],[order_date]])</f>
        <v>5</v>
      </c>
      <c r="D260" s="2">
        <f>YEAR(SalesData[[#This Row],[order_date]])</f>
        <v>2024</v>
      </c>
      <c r="E260" t="s">
        <v>316</v>
      </c>
      <c r="F260" t="s">
        <v>14</v>
      </c>
      <c r="G260" t="s">
        <v>46</v>
      </c>
      <c r="H260">
        <v>2</v>
      </c>
      <c r="I260">
        <v>1476.21</v>
      </c>
      <c r="J260" t="s">
        <v>43</v>
      </c>
      <c r="K260" t="s">
        <v>29</v>
      </c>
      <c r="L260">
        <f>SalesData[[#This Row],[quantity]]*SalesData[[#This Row],[price]]</f>
        <v>2952.42</v>
      </c>
      <c r="M260" s="8">
        <f>IF(SalesData[[#This Row],[quantity]]&lt;=1,2%,IF(SalesData[[#This Row],[quantity]]&lt;=2,4%,IF(SalesData[[#This Row],[quantity]]&lt;=3,6%,IF(SalesData[[#This Row],[quantity]]&gt;=4,8%,0%))))</f>
        <v>0.04</v>
      </c>
      <c r="N260" s="6">
        <f>SalesData[[#This Row],[Total Sales]]*SalesData[[#This Row],[Discount %]]</f>
        <v>118.0968</v>
      </c>
      <c r="O260" s="2">
        <f>SalesData[[#This Row],[Total Sales]]-SalesData[[#This Row],[Discount Amount]]</f>
        <v>2834.3232000000003</v>
      </c>
      <c r="P260" s="2">
        <f>SalesData[[#This Row],[price]]*60%</f>
        <v>885.726</v>
      </c>
      <c r="Q260" s="2">
        <f>SalesData[[#This Row],[Cost Price (Assumed)60%]]*SalesData[[#This Row],[quantity]]</f>
        <v>1771.452</v>
      </c>
      <c r="R260" s="2">
        <f>SalesData[[#This Row],[Net Sales]]-SalesData[[#This Row],[Total Cost]]</f>
        <v>1062.8712000000003</v>
      </c>
      <c r="S260" s="8">
        <f>SalesData[[#This Row],[Profit]]/SalesData[[#This Row],[Net Sales]]</f>
        <v>0.37500000000000006</v>
      </c>
    </row>
    <row r="261" spans="1:19" x14ac:dyDescent="0.25">
      <c r="A261">
        <v>100259</v>
      </c>
      <c r="B261" s="1">
        <v>45018</v>
      </c>
      <c r="C261" s="2">
        <f>MONTH(SalesData[[#This Row],[order_date]])</f>
        <v>4</v>
      </c>
      <c r="D261" s="2">
        <f>YEAR(SalesData[[#This Row],[order_date]])</f>
        <v>2023</v>
      </c>
      <c r="E261" t="s">
        <v>317</v>
      </c>
      <c r="F261" t="s">
        <v>19</v>
      </c>
      <c r="G261" t="s">
        <v>115</v>
      </c>
      <c r="H261">
        <v>1</v>
      </c>
      <c r="I261">
        <v>12360.52</v>
      </c>
      <c r="J261" t="s">
        <v>28</v>
      </c>
      <c r="K261" t="s">
        <v>29</v>
      </c>
      <c r="L261">
        <f>SalesData[[#This Row],[quantity]]*SalesData[[#This Row],[price]]</f>
        <v>12360.52</v>
      </c>
      <c r="M261" s="8">
        <f>IF(SalesData[[#This Row],[quantity]]&lt;=1,2%,IF(SalesData[[#This Row],[quantity]]&lt;=2,4%,IF(SalesData[[#This Row],[quantity]]&lt;=3,6%,IF(SalesData[[#This Row],[quantity]]&gt;=4,8%,0%))))</f>
        <v>0.02</v>
      </c>
      <c r="N261" s="6">
        <f>SalesData[[#This Row],[Total Sales]]*SalesData[[#This Row],[Discount %]]</f>
        <v>247.21040000000002</v>
      </c>
      <c r="O261" s="2">
        <f>SalesData[[#This Row],[Total Sales]]-SalesData[[#This Row],[Discount Amount]]</f>
        <v>12113.309600000001</v>
      </c>
      <c r="P261" s="2">
        <f>SalesData[[#This Row],[price]]*60%</f>
        <v>7416.3119999999999</v>
      </c>
      <c r="Q261" s="2">
        <f>SalesData[[#This Row],[Cost Price (Assumed)60%]]*SalesData[[#This Row],[quantity]]</f>
        <v>7416.3119999999999</v>
      </c>
      <c r="R261" s="2">
        <f>SalesData[[#This Row],[Net Sales]]-SalesData[[#This Row],[Total Cost]]</f>
        <v>4696.9976000000006</v>
      </c>
      <c r="S261" s="8">
        <f>SalesData[[#This Row],[Profit]]/SalesData[[#This Row],[Net Sales]]</f>
        <v>0.38775510204081637</v>
      </c>
    </row>
    <row r="262" spans="1:19" x14ac:dyDescent="0.25">
      <c r="A262">
        <v>100260</v>
      </c>
      <c r="B262" s="1">
        <v>45107</v>
      </c>
      <c r="C262" s="2">
        <f>MONTH(SalesData[[#This Row],[order_date]])</f>
        <v>6</v>
      </c>
      <c r="D262" s="2">
        <f>YEAR(SalesData[[#This Row],[order_date]])</f>
        <v>2023</v>
      </c>
      <c r="E262" t="s">
        <v>318</v>
      </c>
      <c r="F262" t="s">
        <v>41</v>
      </c>
      <c r="G262" t="s">
        <v>66</v>
      </c>
      <c r="H262">
        <v>5</v>
      </c>
      <c r="I262">
        <v>6126.32</v>
      </c>
      <c r="J262" t="s">
        <v>43</v>
      </c>
      <c r="K262" t="s">
        <v>29</v>
      </c>
      <c r="L262">
        <f>SalesData[[#This Row],[quantity]]*SalesData[[#This Row],[price]]</f>
        <v>30631.599999999999</v>
      </c>
      <c r="M262" s="8">
        <f>IF(SalesData[[#This Row],[quantity]]&lt;=1,2%,IF(SalesData[[#This Row],[quantity]]&lt;=2,4%,IF(SalesData[[#This Row],[quantity]]&lt;=3,6%,IF(SalesData[[#This Row],[quantity]]&gt;=4,8%,0%))))</f>
        <v>0.08</v>
      </c>
      <c r="N262" s="6">
        <f>SalesData[[#This Row],[Total Sales]]*SalesData[[#This Row],[Discount %]]</f>
        <v>2450.5279999999998</v>
      </c>
      <c r="O262" s="2">
        <f>SalesData[[#This Row],[Total Sales]]-SalesData[[#This Row],[Discount Amount]]</f>
        <v>28181.072</v>
      </c>
      <c r="P262" s="2">
        <f>SalesData[[#This Row],[price]]*60%</f>
        <v>3675.7919999999999</v>
      </c>
      <c r="Q262" s="2">
        <f>SalesData[[#This Row],[Cost Price (Assumed)60%]]*SalesData[[#This Row],[quantity]]</f>
        <v>18378.96</v>
      </c>
      <c r="R262" s="2">
        <f>SalesData[[#This Row],[Net Sales]]-SalesData[[#This Row],[Total Cost]]</f>
        <v>9802.112000000001</v>
      </c>
      <c r="S262" s="8">
        <f>SalesData[[#This Row],[Profit]]/SalesData[[#This Row],[Net Sales]]</f>
        <v>0.34782608695652178</v>
      </c>
    </row>
    <row r="263" spans="1:19" x14ac:dyDescent="0.25">
      <c r="A263">
        <v>100261</v>
      </c>
      <c r="B263" s="1">
        <v>44965</v>
      </c>
      <c r="C263" s="2">
        <f>MONTH(SalesData[[#This Row],[order_date]])</f>
        <v>2</v>
      </c>
      <c r="D263" s="2">
        <f>YEAR(SalesData[[#This Row],[order_date]])</f>
        <v>2023</v>
      </c>
      <c r="E263" t="s">
        <v>319</v>
      </c>
      <c r="F263" t="s">
        <v>10</v>
      </c>
      <c r="G263" t="s">
        <v>80</v>
      </c>
      <c r="H263">
        <v>2</v>
      </c>
      <c r="I263">
        <v>61877.57</v>
      </c>
      <c r="J263" t="s">
        <v>35</v>
      </c>
      <c r="K263" t="s">
        <v>36</v>
      </c>
      <c r="L263">
        <f>SalesData[[#This Row],[quantity]]*SalesData[[#This Row],[price]]</f>
        <v>123755.14</v>
      </c>
      <c r="M263" s="8">
        <f>IF(SalesData[[#This Row],[quantity]]&lt;=1,2%,IF(SalesData[[#This Row],[quantity]]&lt;=2,4%,IF(SalesData[[#This Row],[quantity]]&lt;=3,6%,IF(SalesData[[#This Row],[quantity]]&gt;=4,8%,0%))))</f>
        <v>0.04</v>
      </c>
      <c r="N263" s="6">
        <f>SalesData[[#This Row],[Total Sales]]*SalesData[[#This Row],[Discount %]]</f>
        <v>4950.2056000000002</v>
      </c>
      <c r="O263" s="2">
        <f>SalesData[[#This Row],[Total Sales]]-SalesData[[#This Row],[Discount Amount]]</f>
        <v>118804.9344</v>
      </c>
      <c r="P263" s="2">
        <f>SalesData[[#This Row],[price]]*60%</f>
        <v>37126.542000000001</v>
      </c>
      <c r="Q263" s="2">
        <f>SalesData[[#This Row],[Cost Price (Assumed)60%]]*SalesData[[#This Row],[quantity]]</f>
        <v>74253.084000000003</v>
      </c>
      <c r="R263" s="2">
        <f>SalesData[[#This Row],[Net Sales]]-SalesData[[#This Row],[Total Cost]]</f>
        <v>44551.850399999996</v>
      </c>
      <c r="S263" s="8">
        <f>SalesData[[#This Row],[Profit]]/SalesData[[#This Row],[Net Sales]]</f>
        <v>0.37499999999999994</v>
      </c>
    </row>
    <row r="264" spans="1:19" x14ac:dyDescent="0.25">
      <c r="A264">
        <v>100262</v>
      </c>
      <c r="B264" s="1">
        <v>45483</v>
      </c>
      <c r="C264" s="2">
        <f>MONTH(SalesData[[#This Row],[order_date]])</f>
        <v>7</v>
      </c>
      <c r="D264" s="2">
        <f>YEAR(SalesData[[#This Row],[order_date]])</f>
        <v>2024</v>
      </c>
      <c r="E264" t="s">
        <v>320</v>
      </c>
      <c r="F264" t="s">
        <v>14</v>
      </c>
      <c r="G264" t="s">
        <v>46</v>
      </c>
      <c r="H264">
        <v>3</v>
      </c>
      <c r="I264">
        <v>2220.13</v>
      </c>
      <c r="J264" t="s">
        <v>107</v>
      </c>
      <c r="K264" t="s">
        <v>108</v>
      </c>
      <c r="L264">
        <f>SalesData[[#This Row],[quantity]]*SalesData[[#This Row],[price]]</f>
        <v>6660.39</v>
      </c>
      <c r="M264" s="8">
        <f>IF(SalesData[[#This Row],[quantity]]&lt;=1,2%,IF(SalesData[[#This Row],[quantity]]&lt;=2,4%,IF(SalesData[[#This Row],[quantity]]&lt;=3,6%,IF(SalesData[[#This Row],[quantity]]&gt;=4,8%,0%))))</f>
        <v>0.06</v>
      </c>
      <c r="N264" s="6">
        <f>SalesData[[#This Row],[Total Sales]]*SalesData[[#This Row],[Discount %]]</f>
        <v>399.6234</v>
      </c>
      <c r="O264" s="2">
        <f>SalesData[[#This Row],[Total Sales]]-SalesData[[#This Row],[Discount Amount]]</f>
        <v>6260.7665999999999</v>
      </c>
      <c r="P264" s="2">
        <f>SalesData[[#This Row],[price]]*60%</f>
        <v>1332.078</v>
      </c>
      <c r="Q264" s="2">
        <f>SalesData[[#This Row],[Cost Price (Assumed)60%]]*SalesData[[#This Row],[quantity]]</f>
        <v>3996.2339999999999</v>
      </c>
      <c r="R264" s="2">
        <f>SalesData[[#This Row],[Net Sales]]-SalesData[[#This Row],[Total Cost]]</f>
        <v>2264.5326</v>
      </c>
      <c r="S264" s="8">
        <f>SalesData[[#This Row],[Profit]]/SalesData[[#This Row],[Net Sales]]</f>
        <v>0.36170212765957449</v>
      </c>
    </row>
    <row r="265" spans="1:19" x14ac:dyDescent="0.25">
      <c r="A265">
        <v>100263</v>
      </c>
      <c r="B265" s="1">
        <v>45093</v>
      </c>
      <c r="C265" s="2">
        <f>MONTH(SalesData[[#This Row],[order_date]])</f>
        <v>6</v>
      </c>
      <c r="D265" s="2">
        <f>YEAR(SalesData[[#This Row],[order_date]])</f>
        <v>2023</v>
      </c>
      <c r="E265" t="s">
        <v>321</v>
      </c>
      <c r="F265" t="s">
        <v>38</v>
      </c>
      <c r="G265" t="s">
        <v>53</v>
      </c>
      <c r="H265">
        <v>2</v>
      </c>
      <c r="I265">
        <v>146.41</v>
      </c>
      <c r="J265" t="s">
        <v>32</v>
      </c>
      <c r="K265" t="s">
        <v>33</v>
      </c>
      <c r="L265">
        <f>SalesData[[#This Row],[quantity]]*SalesData[[#This Row],[price]]</f>
        <v>292.82</v>
      </c>
      <c r="M265" s="8">
        <f>IF(SalesData[[#This Row],[quantity]]&lt;=1,2%,IF(SalesData[[#This Row],[quantity]]&lt;=2,4%,IF(SalesData[[#This Row],[quantity]]&lt;=3,6%,IF(SalesData[[#This Row],[quantity]]&gt;=4,8%,0%))))</f>
        <v>0.04</v>
      </c>
      <c r="N265" s="6">
        <f>SalesData[[#This Row],[Total Sales]]*SalesData[[#This Row],[Discount %]]</f>
        <v>11.7128</v>
      </c>
      <c r="O265" s="2">
        <f>SalesData[[#This Row],[Total Sales]]-SalesData[[#This Row],[Discount Amount]]</f>
        <v>281.10719999999998</v>
      </c>
      <c r="P265" s="2">
        <f>SalesData[[#This Row],[price]]*60%</f>
        <v>87.845999999999989</v>
      </c>
      <c r="Q265" s="2">
        <f>SalesData[[#This Row],[Cost Price (Assumed)60%]]*SalesData[[#This Row],[quantity]]</f>
        <v>175.69199999999998</v>
      </c>
      <c r="R265" s="2">
        <f>SalesData[[#This Row],[Net Sales]]-SalesData[[#This Row],[Total Cost]]</f>
        <v>105.4152</v>
      </c>
      <c r="S265" s="8">
        <f>SalesData[[#This Row],[Profit]]/SalesData[[#This Row],[Net Sales]]</f>
        <v>0.375</v>
      </c>
    </row>
    <row r="266" spans="1:19" x14ac:dyDescent="0.25">
      <c r="A266">
        <v>100264</v>
      </c>
      <c r="B266" s="1">
        <v>45617</v>
      </c>
      <c r="C266" s="2">
        <f>MONTH(SalesData[[#This Row],[order_date]])</f>
        <v>11</v>
      </c>
      <c r="D266" s="2">
        <f>YEAR(SalesData[[#This Row],[order_date]])</f>
        <v>2024</v>
      </c>
      <c r="E266" t="s">
        <v>322</v>
      </c>
      <c r="F266" t="s">
        <v>38</v>
      </c>
      <c r="G266" t="s">
        <v>70</v>
      </c>
      <c r="H266">
        <v>2</v>
      </c>
      <c r="I266">
        <v>2516.6</v>
      </c>
      <c r="J266" t="s">
        <v>54</v>
      </c>
      <c r="K266" t="s">
        <v>55</v>
      </c>
      <c r="L266">
        <f>SalesData[[#This Row],[quantity]]*SalesData[[#This Row],[price]]</f>
        <v>5033.2</v>
      </c>
      <c r="M266" s="8">
        <f>IF(SalesData[[#This Row],[quantity]]&lt;=1,2%,IF(SalesData[[#This Row],[quantity]]&lt;=2,4%,IF(SalesData[[#This Row],[quantity]]&lt;=3,6%,IF(SalesData[[#This Row],[quantity]]&gt;=4,8%,0%))))</f>
        <v>0.04</v>
      </c>
      <c r="N266" s="6">
        <f>SalesData[[#This Row],[Total Sales]]*SalesData[[#This Row],[Discount %]]</f>
        <v>201.328</v>
      </c>
      <c r="O266" s="2">
        <f>SalesData[[#This Row],[Total Sales]]-SalesData[[#This Row],[Discount Amount]]</f>
        <v>4831.8719999999994</v>
      </c>
      <c r="P266" s="2">
        <f>SalesData[[#This Row],[price]]*60%</f>
        <v>1509.9599999999998</v>
      </c>
      <c r="Q266" s="2">
        <f>SalesData[[#This Row],[Cost Price (Assumed)60%]]*SalesData[[#This Row],[quantity]]</f>
        <v>3019.9199999999996</v>
      </c>
      <c r="R266" s="2">
        <f>SalesData[[#This Row],[Net Sales]]-SalesData[[#This Row],[Total Cost]]</f>
        <v>1811.9519999999998</v>
      </c>
      <c r="S266" s="8">
        <f>SalesData[[#This Row],[Profit]]/SalesData[[#This Row],[Net Sales]]</f>
        <v>0.375</v>
      </c>
    </row>
    <row r="267" spans="1:19" x14ac:dyDescent="0.25">
      <c r="A267">
        <v>100265</v>
      </c>
      <c r="B267" s="1">
        <v>45262</v>
      </c>
      <c r="C267" s="2">
        <f>MONTH(SalesData[[#This Row],[order_date]])</f>
        <v>12</v>
      </c>
      <c r="D267" s="2">
        <f>YEAR(SalesData[[#This Row],[order_date]])</f>
        <v>2023</v>
      </c>
      <c r="E267" t="s">
        <v>323</v>
      </c>
      <c r="F267" t="s">
        <v>10</v>
      </c>
      <c r="G267" t="s">
        <v>73</v>
      </c>
      <c r="H267">
        <v>1</v>
      </c>
      <c r="I267">
        <v>10542.81</v>
      </c>
      <c r="J267" t="s">
        <v>85</v>
      </c>
      <c r="K267" t="s">
        <v>29</v>
      </c>
      <c r="L267">
        <f>SalesData[[#This Row],[quantity]]*SalesData[[#This Row],[price]]</f>
        <v>10542.81</v>
      </c>
      <c r="M267" s="8">
        <f>IF(SalesData[[#This Row],[quantity]]&lt;=1,2%,IF(SalesData[[#This Row],[quantity]]&lt;=2,4%,IF(SalesData[[#This Row],[quantity]]&lt;=3,6%,IF(SalesData[[#This Row],[quantity]]&gt;=4,8%,0%))))</f>
        <v>0.02</v>
      </c>
      <c r="N267" s="6">
        <f>SalesData[[#This Row],[Total Sales]]*SalesData[[#This Row],[Discount %]]</f>
        <v>210.8562</v>
      </c>
      <c r="O267" s="2">
        <f>SalesData[[#This Row],[Total Sales]]-SalesData[[#This Row],[Discount Amount]]</f>
        <v>10331.953799999999</v>
      </c>
      <c r="P267" s="2">
        <f>SalesData[[#This Row],[price]]*60%</f>
        <v>6325.6859999999997</v>
      </c>
      <c r="Q267" s="2">
        <f>SalesData[[#This Row],[Cost Price (Assumed)60%]]*SalesData[[#This Row],[quantity]]</f>
        <v>6325.6859999999997</v>
      </c>
      <c r="R267" s="2">
        <f>SalesData[[#This Row],[Net Sales]]-SalesData[[#This Row],[Total Cost]]</f>
        <v>4006.2677999999996</v>
      </c>
      <c r="S267" s="8">
        <f>SalesData[[#This Row],[Profit]]/SalesData[[#This Row],[Net Sales]]</f>
        <v>0.38775510204081631</v>
      </c>
    </row>
    <row r="268" spans="1:19" x14ac:dyDescent="0.25">
      <c r="A268">
        <v>100266</v>
      </c>
      <c r="B268" s="1">
        <v>45194</v>
      </c>
      <c r="C268" s="2">
        <f>MONTH(SalesData[[#This Row],[order_date]])</f>
        <v>9</v>
      </c>
      <c r="D268" s="2">
        <f>YEAR(SalesData[[#This Row],[order_date]])</f>
        <v>2023</v>
      </c>
      <c r="E268" t="s">
        <v>324</v>
      </c>
      <c r="F268" t="s">
        <v>14</v>
      </c>
      <c r="G268" t="s">
        <v>170</v>
      </c>
      <c r="H268">
        <v>2</v>
      </c>
      <c r="I268">
        <v>4494.46</v>
      </c>
      <c r="J268" t="s">
        <v>94</v>
      </c>
      <c r="K268" t="s">
        <v>95</v>
      </c>
      <c r="L268">
        <f>SalesData[[#This Row],[quantity]]*SalesData[[#This Row],[price]]</f>
        <v>8988.92</v>
      </c>
      <c r="M268" s="8">
        <f>IF(SalesData[[#This Row],[quantity]]&lt;=1,2%,IF(SalesData[[#This Row],[quantity]]&lt;=2,4%,IF(SalesData[[#This Row],[quantity]]&lt;=3,6%,IF(SalesData[[#This Row],[quantity]]&gt;=4,8%,0%))))</f>
        <v>0.04</v>
      </c>
      <c r="N268" s="6">
        <f>SalesData[[#This Row],[Total Sales]]*SalesData[[#This Row],[Discount %]]</f>
        <v>359.55680000000001</v>
      </c>
      <c r="O268" s="2">
        <f>SalesData[[#This Row],[Total Sales]]-SalesData[[#This Row],[Discount Amount]]</f>
        <v>8629.3631999999998</v>
      </c>
      <c r="P268" s="2">
        <f>SalesData[[#This Row],[price]]*60%</f>
        <v>2696.6759999999999</v>
      </c>
      <c r="Q268" s="2">
        <f>SalesData[[#This Row],[Cost Price (Assumed)60%]]*SalesData[[#This Row],[quantity]]</f>
        <v>5393.3519999999999</v>
      </c>
      <c r="R268" s="2">
        <f>SalesData[[#This Row],[Net Sales]]-SalesData[[#This Row],[Total Cost]]</f>
        <v>3236.0111999999999</v>
      </c>
      <c r="S268" s="8">
        <f>SalesData[[#This Row],[Profit]]/SalesData[[#This Row],[Net Sales]]</f>
        <v>0.375</v>
      </c>
    </row>
    <row r="269" spans="1:19" x14ac:dyDescent="0.25">
      <c r="A269">
        <v>100267</v>
      </c>
      <c r="B269" s="1">
        <v>45596</v>
      </c>
      <c r="C269" s="2">
        <f>MONTH(SalesData[[#This Row],[order_date]])</f>
        <v>10</v>
      </c>
      <c r="D269" s="2">
        <f>YEAR(SalesData[[#This Row],[order_date]])</f>
        <v>2024</v>
      </c>
      <c r="E269" t="s">
        <v>325</v>
      </c>
      <c r="F269" t="s">
        <v>14</v>
      </c>
      <c r="G269" t="s">
        <v>46</v>
      </c>
      <c r="H269">
        <v>1</v>
      </c>
      <c r="I269">
        <v>722.06</v>
      </c>
      <c r="J269" t="s">
        <v>35</v>
      </c>
      <c r="K269" t="s">
        <v>36</v>
      </c>
      <c r="L269">
        <f>SalesData[[#This Row],[quantity]]*SalesData[[#This Row],[price]]</f>
        <v>722.06</v>
      </c>
      <c r="M269" s="8">
        <f>IF(SalesData[[#This Row],[quantity]]&lt;=1,2%,IF(SalesData[[#This Row],[quantity]]&lt;=2,4%,IF(SalesData[[#This Row],[quantity]]&lt;=3,6%,IF(SalesData[[#This Row],[quantity]]&gt;=4,8%,0%))))</f>
        <v>0.02</v>
      </c>
      <c r="N269" s="6">
        <f>SalesData[[#This Row],[Total Sales]]*SalesData[[#This Row],[Discount %]]</f>
        <v>14.441199999999998</v>
      </c>
      <c r="O269" s="2">
        <f>SalesData[[#This Row],[Total Sales]]-SalesData[[#This Row],[Discount Amount]]</f>
        <v>707.61879999999996</v>
      </c>
      <c r="P269" s="2">
        <f>SalesData[[#This Row],[price]]*60%</f>
        <v>433.23599999999993</v>
      </c>
      <c r="Q269" s="2">
        <f>SalesData[[#This Row],[Cost Price (Assumed)60%]]*SalesData[[#This Row],[quantity]]</f>
        <v>433.23599999999993</v>
      </c>
      <c r="R269" s="2">
        <f>SalesData[[#This Row],[Net Sales]]-SalesData[[#This Row],[Total Cost]]</f>
        <v>274.38280000000003</v>
      </c>
      <c r="S269" s="8">
        <f>SalesData[[#This Row],[Profit]]/SalesData[[#This Row],[Net Sales]]</f>
        <v>0.38775510204081637</v>
      </c>
    </row>
    <row r="270" spans="1:19" x14ac:dyDescent="0.25">
      <c r="A270">
        <v>100268</v>
      </c>
      <c r="B270" s="1">
        <v>45441</v>
      </c>
      <c r="C270" s="2">
        <f>MONTH(SalesData[[#This Row],[order_date]])</f>
        <v>5</v>
      </c>
      <c r="D270" s="2">
        <f>YEAR(SalesData[[#This Row],[order_date]])</f>
        <v>2024</v>
      </c>
      <c r="E270" t="s">
        <v>326</v>
      </c>
      <c r="F270" t="s">
        <v>41</v>
      </c>
      <c r="G270" t="s">
        <v>92</v>
      </c>
      <c r="H270">
        <v>2</v>
      </c>
      <c r="I270">
        <v>10968.73</v>
      </c>
      <c r="J270" t="s">
        <v>32</v>
      </c>
      <c r="K270" t="s">
        <v>33</v>
      </c>
      <c r="L270">
        <f>SalesData[[#This Row],[quantity]]*SalesData[[#This Row],[price]]</f>
        <v>21937.46</v>
      </c>
      <c r="M270" s="8">
        <f>IF(SalesData[[#This Row],[quantity]]&lt;=1,2%,IF(SalesData[[#This Row],[quantity]]&lt;=2,4%,IF(SalesData[[#This Row],[quantity]]&lt;=3,6%,IF(SalesData[[#This Row],[quantity]]&gt;=4,8%,0%))))</f>
        <v>0.04</v>
      </c>
      <c r="N270" s="6">
        <f>SalesData[[#This Row],[Total Sales]]*SalesData[[#This Row],[Discount %]]</f>
        <v>877.49839999999995</v>
      </c>
      <c r="O270" s="2">
        <f>SalesData[[#This Row],[Total Sales]]-SalesData[[#This Row],[Discount Amount]]</f>
        <v>21059.961599999999</v>
      </c>
      <c r="P270" s="2">
        <f>SalesData[[#This Row],[price]]*60%</f>
        <v>6581.2379999999994</v>
      </c>
      <c r="Q270" s="2">
        <f>SalesData[[#This Row],[Cost Price (Assumed)60%]]*SalesData[[#This Row],[quantity]]</f>
        <v>13162.475999999999</v>
      </c>
      <c r="R270" s="2">
        <f>SalesData[[#This Row],[Net Sales]]-SalesData[[#This Row],[Total Cost]]</f>
        <v>7897.4856</v>
      </c>
      <c r="S270" s="8">
        <f>SalesData[[#This Row],[Profit]]/SalesData[[#This Row],[Net Sales]]</f>
        <v>0.375</v>
      </c>
    </row>
    <row r="271" spans="1:19" x14ac:dyDescent="0.25">
      <c r="A271">
        <v>100269</v>
      </c>
      <c r="B271" s="1">
        <v>45153</v>
      </c>
      <c r="C271" s="2">
        <f>MONTH(SalesData[[#This Row],[order_date]])</f>
        <v>8</v>
      </c>
      <c r="D271" s="2">
        <f>YEAR(SalesData[[#This Row],[order_date]])</f>
        <v>2023</v>
      </c>
      <c r="E271" t="s">
        <v>327</v>
      </c>
      <c r="F271" t="s">
        <v>10</v>
      </c>
      <c r="G271" t="s">
        <v>27</v>
      </c>
      <c r="H271">
        <v>1</v>
      </c>
      <c r="I271">
        <v>37456.559999999998</v>
      </c>
      <c r="J271" t="s">
        <v>28</v>
      </c>
      <c r="K271" t="s">
        <v>29</v>
      </c>
      <c r="L271">
        <f>SalesData[[#This Row],[quantity]]*SalesData[[#This Row],[price]]</f>
        <v>37456.559999999998</v>
      </c>
      <c r="M271" s="8">
        <f>IF(SalesData[[#This Row],[quantity]]&lt;=1,2%,IF(SalesData[[#This Row],[quantity]]&lt;=2,4%,IF(SalesData[[#This Row],[quantity]]&lt;=3,6%,IF(SalesData[[#This Row],[quantity]]&gt;=4,8%,0%))))</f>
        <v>0.02</v>
      </c>
      <c r="N271" s="6">
        <f>SalesData[[#This Row],[Total Sales]]*SalesData[[#This Row],[Discount %]]</f>
        <v>749.13119999999992</v>
      </c>
      <c r="O271" s="2">
        <f>SalesData[[#This Row],[Total Sales]]-SalesData[[#This Row],[Discount Amount]]</f>
        <v>36707.428799999994</v>
      </c>
      <c r="P271" s="2">
        <f>SalesData[[#This Row],[price]]*60%</f>
        <v>22473.935999999998</v>
      </c>
      <c r="Q271" s="2">
        <f>SalesData[[#This Row],[Cost Price (Assumed)60%]]*SalesData[[#This Row],[quantity]]</f>
        <v>22473.935999999998</v>
      </c>
      <c r="R271" s="2">
        <f>SalesData[[#This Row],[Net Sales]]-SalesData[[#This Row],[Total Cost]]</f>
        <v>14233.492799999996</v>
      </c>
      <c r="S271" s="8">
        <f>SalesData[[#This Row],[Profit]]/SalesData[[#This Row],[Net Sales]]</f>
        <v>0.38775510204081631</v>
      </c>
    </row>
    <row r="272" spans="1:19" x14ac:dyDescent="0.25">
      <c r="A272">
        <v>100270</v>
      </c>
      <c r="B272" s="1">
        <v>45645</v>
      </c>
      <c r="C272" s="2">
        <f>MONTH(SalesData[[#This Row],[order_date]])</f>
        <v>12</v>
      </c>
      <c r="D272" s="2">
        <f>YEAR(SalesData[[#This Row],[order_date]])</f>
        <v>2024</v>
      </c>
      <c r="E272" t="s">
        <v>328</v>
      </c>
      <c r="F272" t="s">
        <v>14</v>
      </c>
      <c r="G272" t="s">
        <v>170</v>
      </c>
      <c r="H272">
        <v>2</v>
      </c>
      <c r="I272">
        <v>4444.05</v>
      </c>
      <c r="J272" t="s">
        <v>35</v>
      </c>
      <c r="K272" t="s">
        <v>36</v>
      </c>
      <c r="L272">
        <f>SalesData[[#This Row],[quantity]]*SalesData[[#This Row],[price]]</f>
        <v>8888.1</v>
      </c>
      <c r="M272" s="8">
        <f>IF(SalesData[[#This Row],[quantity]]&lt;=1,2%,IF(SalesData[[#This Row],[quantity]]&lt;=2,4%,IF(SalesData[[#This Row],[quantity]]&lt;=3,6%,IF(SalesData[[#This Row],[quantity]]&gt;=4,8%,0%))))</f>
        <v>0.04</v>
      </c>
      <c r="N272" s="6">
        <f>SalesData[[#This Row],[Total Sales]]*SalesData[[#This Row],[Discount %]]</f>
        <v>355.524</v>
      </c>
      <c r="O272" s="2">
        <f>SalesData[[#This Row],[Total Sales]]-SalesData[[#This Row],[Discount Amount]]</f>
        <v>8532.5760000000009</v>
      </c>
      <c r="P272" s="2">
        <f>SalesData[[#This Row],[price]]*60%</f>
        <v>2666.43</v>
      </c>
      <c r="Q272" s="2">
        <f>SalesData[[#This Row],[Cost Price (Assumed)60%]]*SalesData[[#This Row],[quantity]]</f>
        <v>5332.86</v>
      </c>
      <c r="R272" s="2">
        <f>SalesData[[#This Row],[Net Sales]]-SalesData[[#This Row],[Total Cost]]</f>
        <v>3199.7160000000013</v>
      </c>
      <c r="S272" s="8">
        <f>SalesData[[#This Row],[Profit]]/SalesData[[#This Row],[Net Sales]]</f>
        <v>0.37500000000000011</v>
      </c>
    </row>
    <row r="273" spans="1:19" x14ac:dyDescent="0.25">
      <c r="A273">
        <v>100271</v>
      </c>
      <c r="B273" s="1">
        <v>45537</v>
      </c>
      <c r="C273" s="2">
        <f>MONTH(SalesData[[#This Row],[order_date]])</f>
        <v>9</v>
      </c>
      <c r="D273" s="2">
        <f>YEAR(SalesData[[#This Row],[order_date]])</f>
        <v>2024</v>
      </c>
      <c r="E273" t="s">
        <v>329</v>
      </c>
      <c r="F273" t="s">
        <v>41</v>
      </c>
      <c r="G273" t="s">
        <v>66</v>
      </c>
      <c r="H273">
        <v>1</v>
      </c>
      <c r="I273">
        <v>7728.81</v>
      </c>
      <c r="J273" t="s">
        <v>85</v>
      </c>
      <c r="K273" t="s">
        <v>29</v>
      </c>
      <c r="L273">
        <f>SalesData[[#This Row],[quantity]]*SalesData[[#This Row],[price]]</f>
        <v>7728.81</v>
      </c>
      <c r="M273" s="8">
        <f>IF(SalesData[[#This Row],[quantity]]&lt;=1,2%,IF(SalesData[[#This Row],[quantity]]&lt;=2,4%,IF(SalesData[[#This Row],[quantity]]&lt;=3,6%,IF(SalesData[[#This Row],[quantity]]&gt;=4,8%,0%))))</f>
        <v>0.02</v>
      </c>
      <c r="N273" s="6">
        <f>SalesData[[#This Row],[Total Sales]]*SalesData[[#This Row],[Discount %]]</f>
        <v>154.5762</v>
      </c>
      <c r="O273" s="2">
        <f>SalesData[[#This Row],[Total Sales]]-SalesData[[#This Row],[Discount Amount]]</f>
        <v>7574.2338</v>
      </c>
      <c r="P273" s="2">
        <f>SalesData[[#This Row],[price]]*60%</f>
        <v>4637.2860000000001</v>
      </c>
      <c r="Q273" s="2">
        <f>SalesData[[#This Row],[Cost Price (Assumed)60%]]*SalesData[[#This Row],[quantity]]</f>
        <v>4637.2860000000001</v>
      </c>
      <c r="R273" s="2">
        <f>SalesData[[#This Row],[Net Sales]]-SalesData[[#This Row],[Total Cost]]</f>
        <v>2936.9477999999999</v>
      </c>
      <c r="S273" s="8">
        <f>SalesData[[#This Row],[Profit]]/SalesData[[#This Row],[Net Sales]]</f>
        <v>0.38775510204081631</v>
      </c>
    </row>
    <row r="274" spans="1:19" x14ac:dyDescent="0.25">
      <c r="A274">
        <v>100272</v>
      </c>
      <c r="B274" s="1">
        <v>45487</v>
      </c>
      <c r="C274" s="2">
        <f>MONTH(SalesData[[#This Row],[order_date]])</f>
        <v>7</v>
      </c>
      <c r="D274" s="2">
        <f>YEAR(SalesData[[#This Row],[order_date]])</f>
        <v>2024</v>
      </c>
      <c r="E274" t="s">
        <v>330</v>
      </c>
      <c r="F274" t="s">
        <v>41</v>
      </c>
      <c r="G274" t="s">
        <v>102</v>
      </c>
      <c r="H274">
        <v>1</v>
      </c>
      <c r="I274">
        <v>2372.8200000000002</v>
      </c>
      <c r="J274" t="s">
        <v>61</v>
      </c>
      <c r="K274" t="s">
        <v>36</v>
      </c>
      <c r="L274">
        <f>SalesData[[#This Row],[quantity]]*SalesData[[#This Row],[price]]</f>
        <v>2372.8200000000002</v>
      </c>
      <c r="M274" s="8">
        <f>IF(SalesData[[#This Row],[quantity]]&lt;=1,2%,IF(SalesData[[#This Row],[quantity]]&lt;=2,4%,IF(SalesData[[#This Row],[quantity]]&lt;=3,6%,IF(SalesData[[#This Row],[quantity]]&gt;=4,8%,0%))))</f>
        <v>0.02</v>
      </c>
      <c r="N274" s="6">
        <f>SalesData[[#This Row],[Total Sales]]*SalesData[[#This Row],[Discount %]]</f>
        <v>47.456400000000002</v>
      </c>
      <c r="O274" s="2">
        <f>SalesData[[#This Row],[Total Sales]]-SalesData[[#This Row],[Discount Amount]]</f>
        <v>2325.3636000000001</v>
      </c>
      <c r="P274" s="2">
        <f>SalesData[[#This Row],[price]]*60%</f>
        <v>1423.692</v>
      </c>
      <c r="Q274" s="2">
        <f>SalesData[[#This Row],[Cost Price (Assumed)60%]]*SalesData[[#This Row],[quantity]]</f>
        <v>1423.692</v>
      </c>
      <c r="R274" s="2">
        <f>SalesData[[#This Row],[Net Sales]]-SalesData[[#This Row],[Total Cost]]</f>
        <v>901.67160000000013</v>
      </c>
      <c r="S274" s="8">
        <f>SalesData[[#This Row],[Profit]]/SalesData[[#This Row],[Net Sales]]</f>
        <v>0.38775510204081637</v>
      </c>
    </row>
    <row r="275" spans="1:19" x14ac:dyDescent="0.25">
      <c r="A275">
        <v>100273</v>
      </c>
      <c r="B275" s="1">
        <v>45046</v>
      </c>
      <c r="C275" s="2">
        <f>MONTH(SalesData[[#This Row],[order_date]])</f>
        <v>4</v>
      </c>
      <c r="D275" s="2">
        <f>YEAR(SalesData[[#This Row],[order_date]])</f>
        <v>2023</v>
      </c>
      <c r="E275" t="s">
        <v>331</v>
      </c>
      <c r="F275" t="s">
        <v>19</v>
      </c>
      <c r="G275" t="s">
        <v>123</v>
      </c>
      <c r="H275">
        <v>1</v>
      </c>
      <c r="I275">
        <v>13291.67</v>
      </c>
      <c r="J275" t="s">
        <v>61</v>
      </c>
      <c r="K275" t="s">
        <v>36</v>
      </c>
      <c r="L275">
        <f>SalesData[[#This Row],[quantity]]*SalesData[[#This Row],[price]]</f>
        <v>13291.67</v>
      </c>
      <c r="M275" s="8">
        <f>IF(SalesData[[#This Row],[quantity]]&lt;=1,2%,IF(SalesData[[#This Row],[quantity]]&lt;=2,4%,IF(SalesData[[#This Row],[quantity]]&lt;=3,6%,IF(SalesData[[#This Row],[quantity]]&gt;=4,8%,0%))))</f>
        <v>0.02</v>
      </c>
      <c r="N275" s="6">
        <f>SalesData[[#This Row],[Total Sales]]*SalesData[[#This Row],[Discount %]]</f>
        <v>265.83339999999998</v>
      </c>
      <c r="O275" s="2">
        <f>SalesData[[#This Row],[Total Sales]]-SalesData[[#This Row],[Discount Amount]]</f>
        <v>13025.836600000001</v>
      </c>
      <c r="P275" s="2">
        <f>SalesData[[#This Row],[price]]*60%</f>
        <v>7975.0019999999995</v>
      </c>
      <c r="Q275" s="2">
        <f>SalesData[[#This Row],[Cost Price (Assumed)60%]]*SalesData[[#This Row],[quantity]]</f>
        <v>7975.0019999999995</v>
      </c>
      <c r="R275" s="2">
        <f>SalesData[[#This Row],[Net Sales]]-SalesData[[#This Row],[Total Cost]]</f>
        <v>5050.834600000001</v>
      </c>
      <c r="S275" s="8">
        <f>SalesData[[#This Row],[Profit]]/SalesData[[#This Row],[Net Sales]]</f>
        <v>0.38775510204081637</v>
      </c>
    </row>
    <row r="276" spans="1:19" x14ac:dyDescent="0.25">
      <c r="A276">
        <v>100274</v>
      </c>
      <c r="B276" s="1">
        <v>45062</v>
      </c>
      <c r="C276" s="2">
        <f>MONTH(SalesData[[#This Row],[order_date]])</f>
        <v>5</v>
      </c>
      <c r="D276" s="2">
        <f>YEAR(SalesData[[#This Row],[order_date]])</f>
        <v>2023</v>
      </c>
      <c r="E276" t="s">
        <v>332</v>
      </c>
      <c r="F276" t="s">
        <v>14</v>
      </c>
      <c r="G276" t="s">
        <v>170</v>
      </c>
      <c r="H276">
        <v>1</v>
      </c>
      <c r="I276">
        <v>3030.57</v>
      </c>
      <c r="J276" t="s">
        <v>16</v>
      </c>
      <c r="K276" t="s">
        <v>17</v>
      </c>
      <c r="L276">
        <f>SalesData[[#This Row],[quantity]]*SalesData[[#This Row],[price]]</f>
        <v>3030.57</v>
      </c>
      <c r="M276" s="8">
        <f>IF(SalesData[[#This Row],[quantity]]&lt;=1,2%,IF(SalesData[[#This Row],[quantity]]&lt;=2,4%,IF(SalesData[[#This Row],[quantity]]&lt;=3,6%,IF(SalesData[[#This Row],[quantity]]&gt;=4,8%,0%))))</f>
        <v>0.02</v>
      </c>
      <c r="N276" s="6">
        <f>SalesData[[#This Row],[Total Sales]]*SalesData[[#This Row],[Discount %]]</f>
        <v>60.611400000000003</v>
      </c>
      <c r="O276" s="2">
        <f>SalesData[[#This Row],[Total Sales]]-SalesData[[#This Row],[Discount Amount]]</f>
        <v>2969.9585999999999</v>
      </c>
      <c r="P276" s="2">
        <f>SalesData[[#This Row],[price]]*60%</f>
        <v>1818.3420000000001</v>
      </c>
      <c r="Q276" s="2">
        <f>SalesData[[#This Row],[Cost Price (Assumed)60%]]*SalesData[[#This Row],[quantity]]</f>
        <v>1818.3420000000001</v>
      </c>
      <c r="R276" s="2">
        <f>SalesData[[#This Row],[Net Sales]]-SalesData[[#This Row],[Total Cost]]</f>
        <v>1151.6165999999998</v>
      </c>
      <c r="S276" s="8">
        <f>SalesData[[#This Row],[Profit]]/SalesData[[#This Row],[Net Sales]]</f>
        <v>0.38775510204081626</v>
      </c>
    </row>
    <row r="277" spans="1:19" x14ac:dyDescent="0.25">
      <c r="A277">
        <v>100275</v>
      </c>
      <c r="B277" s="1">
        <v>44949</v>
      </c>
      <c r="C277" s="2">
        <f>MONTH(SalesData[[#This Row],[order_date]])</f>
        <v>1</v>
      </c>
      <c r="D277" s="2">
        <f>YEAR(SalesData[[#This Row],[order_date]])</f>
        <v>2023</v>
      </c>
      <c r="E277" t="s">
        <v>333</v>
      </c>
      <c r="F277" t="s">
        <v>14</v>
      </c>
      <c r="G277" t="s">
        <v>15</v>
      </c>
      <c r="H277">
        <v>2</v>
      </c>
      <c r="I277">
        <v>2569.08</v>
      </c>
      <c r="J277" t="s">
        <v>16</v>
      </c>
      <c r="K277" t="s">
        <v>17</v>
      </c>
      <c r="L277">
        <f>SalesData[[#This Row],[quantity]]*SalesData[[#This Row],[price]]</f>
        <v>5138.16</v>
      </c>
      <c r="M277" s="8">
        <f>IF(SalesData[[#This Row],[quantity]]&lt;=1,2%,IF(SalesData[[#This Row],[quantity]]&lt;=2,4%,IF(SalesData[[#This Row],[quantity]]&lt;=3,6%,IF(SalesData[[#This Row],[quantity]]&gt;=4,8%,0%))))</f>
        <v>0.04</v>
      </c>
      <c r="N277" s="6">
        <f>SalesData[[#This Row],[Total Sales]]*SalesData[[#This Row],[Discount %]]</f>
        <v>205.5264</v>
      </c>
      <c r="O277" s="2">
        <f>SalesData[[#This Row],[Total Sales]]-SalesData[[#This Row],[Discount Amount]]</f>
        <v>4932.6336000000001</v>
      </c>
      <c r="P277" s="2">
        <f>SalesData[[#This Row],[price]]*60%</f>
        <v>1541.4479999999999</v>
      </c>
      <c r="Q277" s="2">
        <f>SalesData[[#This Row],[Cost Price (Assumed)60%]]*SalesData[[#This Row],[quantity]]</f>
        <v>3082.8959999999997</v>
      </c>
      <c r="R277" s="2">
        <f>SalesData[[#This Row],[Net Sales]]-SalesData[[#This Row],[Total Cost]]</f>
        <v>1849.7376000000004</v>
      </c>
      <c r="S277" s="8">
        <f>SalesData[[#This Row],[Profit]]/SalesData[[#This Row],[Net Sales]]</f>
        <v>0.37500000000000006</v>
      </c>
    </row>
    <row r="278" spans="1:19" x14ac:dyDescent="0.25">
      <c r="A278">
        <v>100276</v>
      </c>
      <c r="B278" s="1">
        <v>44992</v>
      </c>
      <c r="C278" s="2">
        <f>MONTH(SalesData[[#This Row],[order_date]])</f>
        <v>3</v>
      </c>
      <c r="D278" s="2">
        <f>YEAR(SalesData[[#This Row],[order_date]])</f>
        <v>2023</v>
      </c>
      <c r="E278" t="s">
        <v>334</v>
      </c>
      <c r="F278" t="s">
        <v>14</v>
      </c>
      <c r="G278" t="s">
        <v>15</v>
      </c>
      <c r="H278">
        <v>4</v>
      </c>
      <c r="I278">
        <v>599.29999999999995</v>
      </c>
      <c r="J278" t="s">
        <v>94</v>
      </c>
      <c r="K278" t="s">
        <v>95</v>
      </c>
      <c r="L278">
        <f>SalesData[[#This Row],[quantity]]*SalesData[[#This Row],[price]]</f>
        <v>2397.1999999999998</v>
      </c>
      <c r="M278" s="8">
        <f>IF(SalesData[[#This Row],[quantity]]&lt;=1,2%,IF(SalesData[[#This Row],[quantity]]&lt;=2,4%,IF(SalesData[[#This Row],[quantity]]&lt;=3,6%,IF(SalesData[[#This Row],[quantity]]&gt;=4,8%,0%))))</f>
        <v>0.08</v>
      </c>
      <c r="N278" s="6">
        <f>SalesData[[#This Row],[Total Sales]]*SalesData[[#This Row],[Discount %]]</f>
        <v>191.77599999999998</v>
      </c>
      <c r="O278" s="2">
        <f>SalesData[[#This Row],[Total Sales]]-SalesData[[#This Row],[Discount Amount]]</f>
        <v>2205.424</v>
      </c>
      <c r="P278" s="2">
        <f>SalesData[[#This Row],[price]]*60%</f>
        <v>359.58</v>
      </c>
      <c r="Q278" s="2">
        <f>SalesData[[#This Row],[Cost Price (Assumed)60%]]*SalesData[[#This Row],[quantity]]</f>
        <v>1438.32</v>
      </c>
      <c r="R278" s="2">
        <f>SalesData[[#This Row],[Net Sales]]-SalesData[[#This Row],[Total Cost]]</f>
        <v>767.10400000000004</v>
      </c>
      <c r="S278" s="8">
        <f>SalesData[[#This Row],[Profit]]/SalesData[[#This Row],[Net Sales]]</f>
        <v>0.34782608695652178</v>
      </c>
    </row>
    <row r="279" spans="1:19" x14ac:dyDescent="0.25">
      <c r="A279">
        <v>100277</v>
      </c>
      <c r="B279" s="1">
        <v>45345</v>
      </c>
      <c r="C279" s="2">
        <f>MONTH(SalesData[[#This Row],[order_date]])</f>
        <v>2</v>
      </c>
      <c r="D279" s="2">
        <f>YEAR(SalesData[[#This Row],[order_date]])</f>
        <v>2024</v>
      </c>
      <c r="E279" t="s">
        <v>335</v>
      </c>
      <c r="F279" t="s">
        <v>10</v>
      </c>
      <c r="G279" t="s">
        <v>27</v>
      </c>
      <c r="H279">
        <v>2</v>
      </c>
      <c r="I279">
        <v>71514.37</v>
      </c>
      <c r="J279" t="s">
        <v>107</v>
      </c>
      <c r="K279" t="s">
        <v>108</v>
      </c>
      <c r="L279">
        <f>SalesData[[#This Row],[quantity]]*SalesData[[#This Row],[price]]</f>
        <v>143028.74</v>
      </c>
      <c r="M279" s="8">
        <f>IF(SalesData[[#This Row],[quantity]]&lt;=1,2%,IF(SalesData[[#This Row],[quantity]]&lt;=2,4%,IF(SalesData[[#This Row],[quantity]]&lt;=3,6%,IF(SalesData[[#This Row],[quantity]]&gt;=4,8%,0%))))</f>
        <v>0.04</v>
      </c>
      <c r="N279" s="6">
        <f>SalesData[[#This Row],[Total Sales]]*SalesData[[#This Row],[Discount %]]</f>
        <v>5721.1495999999997</v>
      </c>
      <c r="O279" s="2">
        <f>SalesData[[#This Row],[Total Sales]]-SalesData[[#This Row],[Discount Amount]]</f>
        <v>137307.59039999999</v>
      </c>
      <c r="P279" s="2">
        <f>SalesData[[#This Row],[price]]*60%</f>
        <v>42908.621999999996</v>
      </c>
      <c r="Q279" s="2">
        <f>SalesData[[#This Row],[Cost Price (Assumed)60%]]*SalesData[[#This Row],[quantity]]</f>
        <v>85817.243999999992</v>
      </c>
      <c r="R279" s="2">
        <f>SalesData[[#This Row],[Net Sales]]-SalesData[[#This Row],[Total Cost]]</f>
        <v>51490.346399999995</v>
      </c>
      <c r="S279" s="8">
        <f>SalesData[[#This Row],[Profit]]/SalesData[[#This Row],[Net Sales]]</f>
        <v>0.375</v>
      </c>
    </row>
    <row r="280" spans="1:19" x14ac:dyDescent="0.25">
      <c r="A280">
        <v>100278</v>
      </c>
      <c r="B280" s="1">
        <v>45318</v>
      </c>
      <c r="C280" s="2">
        <f>MONTH(SalesData[[#This Row],[order_date]])</f>
        <v>1</v>
      </c>
      <c r="D280" s="2">
        <f>YEAR(SalesData[[#This Row],[order_date]])</f>
        <v>2024</v>
      </c>
      <c r="E280" t="s">
        <v>336</v>
      </c>
      <c r="F280" t="s">
        <v>14</v>
      </c>
      <c r="G280" t="s">
        <v>170</v>
      </c>
      <c r="H280">
        <v>1</v>
      </c>
      <c r="I280">
        <v>3644.83</v>
      </c>
      <c r="J280" t="s">
        <v>57</v>
      </c>
      <c r="K280" t="s">
        <v>58</v>
      </c>
      <c r="L280">
        <f>SalesData[[#This Row],[quantity]]*SalesData[[#This Row],[price]]</f>
        <v>3644.83</v>
      </c>
      <c r="M280" s="8">
        <f>IF(SalesData[[#This Row],[quantity]]&lt;=1,2%,IF(SalesData[[#This Row],[quantity]]&lt;=2,4%,IF(SalesData[[#This Row],[quantity]]&lt;=3,6%,IF(SalesData[[#This Row],[quantity]]&gt;=4,8%,0%))))</f>
        <v>0.02</v>
      </c>
      <c r="N280" s="6">
        <f>SalesData[[#This Row],[Total Sales]]*SalesData[[#This Row],[Discount %]]</f>
        <v>72.896600000000007</v>
      </c>
      <c r="O280" s="2">
        <f>SalesData[[#This Row],[Total Sales]]-SalesData[[#This Row],[Discount Amount]]</f>
        <v>3571.9333999999999</v>
      </c>
      <c r="P280" s="2">
        <f>SalesData[[#This Row],[price]]*60%</f>
        <v>2186.8979999999997</v>
      </c>
      <c r="Q280" s="2">
        <f>SalesData[[#This Row],[Cost Price (Assumed)60%]]*SalesData[[#This Row],[quantity]]</f>
        <v>2186.8979999999997</v>
      </c>
      <c r="R280" s="2">
        <f>SalesData[[#This Row],[Net Sales]]-SalesData[[#This Row],[Total Cost]]</f>
        <v>1385.0354000000002</v>
      </c>
      <c r="S280" s="8">
        <f>SalesData[[#This Row],[Profit]]/SalesData[[#This Row],[Net Sales]]</f>
        <v>0.38775510204081642</v>
      </c>
    </row>
    <row r="281" spans="1:19" x14ac:dyDescent="0.25">
      <c r="A281">
        <v>100279</v>
      </c>
      <c r="B281" s="1">
        <v>45596</v>
      </c>
      <c r="C281" s="2">
        <f>MONTH(SalesData[[#This Row],[order_date]])</f>
        <v>10</v>
      </c>
      <c r="D281" s="2">
        <f>YEAR(SalesData[[#This Row],[order_date]])</f>
        <v>2024</v>
      </c>
      <c r="E281" t="s">
        <v>337</v>
      </c>
      <c r="F281" t="s">
        <v>41</v>
      </c>
      <c r="G281" t="s">
        <v>66</v>
      </c>
      <c r="H281">
        <v>1</v>
      </c>
      <c r="I281">
        <v>8267.6200000000008</v>
      </c>
      <c r="J281" t="s">
        <v>47</v>
      </c>
      <c r="K281" t="s">
        <v>48</v>
      </c>
      <c r="L281">
        <f>SalesData[[#This Row],[quantity]]*SalesData[[#This Row],[price]]</f>
        <v>8267.6200000000008</v>
      </c>
      <c r="M281" s="8">
        <f>IF(SalesData[[#This Row],[quantity]]&lt;=1,2%,IF(SalesData[[#This Row],[quantity]]&lt;=2,4%,IF(SalesData[[#This Row],[quantity]]&lt;=3,6%,IF(SalesData[[#This Row],[quantity]]&gt;=4,8%,0%))))</f>
        <v>0.02</v>
      </c>
      <c r="N281" s="6">
        <f>SalesData[[#This Row],[Total Sales]]*SalesData[[#This Row],[Discount %]]</f>
        <v>165.35240000000002</v>
      </c>
      <c r="O281" s="2">
        <f>SalesData[[#This Row],[Total Sales]]-SalesData[[#This Row],[Discount Amount]]</f>
        <v>8102.267600000001</v>
      </c>
      <c r="P281" s="2">
        <f>SalesData[[#This Row],[price]]*60%</f>
        <v>4960.5720000000001</v>
      </c>
      <c r="Q281" s="2">
        <f>SalesData[[#This Row],[Cost Price (Assumed)60%]]*SalesData[[#This Row],[quantity]]</f>
        <v>4960.5720000000001</v>
      </c>
      <c r="R281" s="2">
        <f>SalesData[[#This Row],[Net Sales]]-SalesData[[#This Row],[Total Cost]]</f>
        <v>3141.6956000000009</v>
      </c>
      <c r="S281" s="8">
        <f>SalesData[[#This Row],[Profit]]/SalesData[[#This Row],[Net Sales]]</f>
        <v>0.38775510204081637</v>
      </c>
    </row>
    <row r="282" spans="1:19" x14ac:dyDescent="0.25">
      <c r="A282">
        <v>100280</v>
      </c>
      <c r="B282" s="1">
        <v>44930</v>
      </c>
      <c r="C282" s="2">
        <f>MONTH(SalesData[[#This Row],[order_date]])</f>
        <v>1</v>
      </c>
      <c r="D282" s="2">
        <f>YEAR(SalesData[[#This Row],[order_date]])</f>
        <v>2023</v>
      </c>
      <c r="E282" t="s">
        <v>338</v>
      </c>
      <c r="F282" t="s">
        <v>38</v>
      </c>
      <c r="G282" t="s">
        <v>53</v>
      </c>
      <c r="H282">
        <v>1</v>
      </c>
      <c r="I282">
        <v>2837.38</v>
      </c>
      <c r="J282" t="s">
        <v>47</v>
      </c>
      <c r="K282" t="s">
        <v>48</v>
      </c>
      <c r="L282">
        <f>SalesData[[#This Row],[quantity]]*SalesData[[#This Row],[price]]</f>
        <v>2837.38</v>
      </c>
      <c r="M282" s="8">
        <f>IF(SalesData[[#This Row],[quantity]]&lt;=1,2%,IF(SalesData[[#This Row],[quantity]]&lt;=2,4%,IF(SalesData[[#This Row],[quantity]]&lt;=3,6%,IF(SalesData[[#This Row],[quantity]]&gt;=4,8%,0%))))</f>
        <v>0.02</v>
      </c>
      <c r="N282" s="6">
        <f>SalesData[[#This Row],[Total Sales]]*SalesData[[#This Row],[Discount %]]</f>
        <v>56.747600000000006</v>
      </c>
      <c r="O282" s="2">
        <f>SalesData[[#This Row],[Total Sales]]-SalesData[[#This Row],[Discount Amount]]</f>
        <v>2780.6324</v>
      </c>
      <c r="P282" s="2">
        <f>SalesData[[#This Row],[price]]*60%</f>
        <v>1702.4280000000001</v>
      </c>
      <c r="Q282" s="2">
        <f>SalesData[[#This Row],[Cost Price (Assumed)60%]]*SalesData[[#This Row],[quantity]]</f>
        <v>1702.4280000000001</v>
      </c>
      <c r="R282" s="2">
        <f>SalesData[[#This Row],[Net Sales]]-SalesData[[#This Row],[Total Cost]]</f>
        <v>1078.2043999999999</v>
      </c>
      <c r="S282" s="8">
        <f>SalesData[[#This Row],[Profit]]/SalesData[[#This Row],[Net Sales]]</f>
        <v>0.38775510204081626</v>
      </c>
    </row>
    <row r="283" spans="1:19" x14ac:dyDescent="0.25">
      <c r="A283">
        <v>100281</v>
      </c>
      <c r="B283" s="1">
        <v>45162</v>
      </c>
      <c r="C283" s="2">
        <f>MONTH(SalesData[[#This Row],[order_date]])</f>
        <v>8</v>
      </c>
      <c r="D283" s="2">
        <f>YEAR(SalesData[[#This Row],[order_date]])</f>
        <v>2023</v>
      </c>
      <c r="E283" t="s">
        <v>339</v>
      </c>
      <c r="F283" t="s">
        <v>10</v>
      </c>
      <c r="G283" t="s">
        <v>11</v>
      </c>
      <c r="H283">
        <v>1</v>
      </c>
      <c r="I283">
        <v>16033.04</v>
      </c>
      <c r="J283" t="s">
        <v>85</v>
      </c>
      <c r="K283" t="s">
        <v>29</v>
      </c>
      <c r="L283">
        <f>SalesData[[#This Row],[quantity]]*SalesData[[#This Row],[price]]</f>
        <v>16033.04</v>
      </c>
      <c r="M283" s="8">
        <f>IF(SalesData[[#This Row],[quantity]]&lt;=1,2%,IF(SalesData[[#This Row],[quantity]]&lt;=2,4%,IF(SalesData[[#This Row],[quantity]]&lt;=3,6%,IF(SalesData[[#This Row],[quantity]]&gt;=4,8%,0%))))</f>
        <v>0.02</v>
      </c>
      <c r="N283" s="6">
        <f>SalesData[[#This Row],[Total Sales]]*SalesData[[#This Row],[Discount %]]</f>
        <v>320.66080000000005</v>
      </c>
      <c r="O283" s="2">
        <f>SalesData[[#This Row],[Total Sales]]-SalesData[[#This Row],[Discount Amount]]</f>
        <v>15712.379200000001</v>
      </c>
      <c r="P283" s="2">
        <f>SalesData[[#This Row],[price]]*60%</f>
        <v>9619.8240000000005</v>
      </c>
      <c r="Q283" s="2">
        <f>SalesData[[#This Row],[Cost Price (Assumed)60%]]*SalesData[[#This Row],[quantity]]</f>
        <v>9619.8240000000005</v>
      </c>
      <c r="R283" s="2">
        <f>SalesData[[#This Row],[Net Sales]]-SalesData[[#This Row],[Total Cost]]</f>
        <v>6092.5552000000007</v>
      </c>
      <c r="S283" s="8">
        <f>SalesData[[#This Row],[Profit]]/SalesData[[#This Row],[Net Sales]]</f>
        <v>0.38775510204081637</v>
      </c>
    </row>
    <row r="284" spans="1:19" x14ac:dyDescent="0.25">
      <c r="A284">
        <v>100282</v>
      </c>
      <c r="B284" s="1">
        <v>45603</v>
      </c>
      <c r="C284" s="2">
        <f>MONTH(SalesData[[#This Row],[order_date]])</f>
        <v>11</v>
      </c>
      <c r="D284" s="2">
        <f>YEAR(SalesData[[#This Row],[order_date]])</f>
        <v>2024</v>
      </c>
      <c r="E284" t="s">
        <v>340</v>
      </c>
      <c r="F284" t="s">
        <v>14</v>
      </c>
      <c r="G284" t="s">
        <v>15</v>
      </c>
      <c r="H284">
        <v>1</v>
      </c>
      <c r="I284">
        <v>536.71</v>
      </c>
      <c r="J284" t="s">
        <v>32</v>
      </c>
      <c r="K284" t="s">
        <v>33</v>
      </c>
      <c r="L284">
        <f>SalesData[[#This Row],[quantity]]*SalesData[[#This Row],[price]]</f>
        <v>536.71</v>
      </c>
      <c r="M284" s="8">
        <f>IF(SalesData[[#This Row],[quantity]]&lt;=1,2%,IF(SalesData[[#This Row],[quantity]]&lt;=2,4%,IF(SalesData[[#This Row],[quantity]]&lt;=3,6%,IF(SalesData[[#This Row],[quantity]]&gt;=4,8%,0%))))</f>
        <v>0.02</v>
      </c>
      <c r="N284" s="6">
        <f>SalesData[[#This Row],[Total Sales]]*SalesData[[#This Row],[Discount %]]</f>
        <v>10.734200000000001</v>
      </c>
      <c r="O284" s="2">
        <f>SalesData[[#This Row],[Total Sales]]-SalesData[[#This Row],[Discount Amount]]</f>
        <v>525.97580000000005</v>
      </c>
      <c r="P284" s="2">
        <f>SalesData[[#This Row],[price]]*60%</f>
        <v>322.02600000000001</v>
      </c>
      <c r="Q284" s="2">
        <f>SalesData[[#This Row],[Cost Price (Assumed)60%]]*SalesData[[#This Row],[quantity]]</f>
        <v>322.02600000000001</v>
      </c>
      <c r="R284" s="2">
        <f>SalesData[[#This Row],[Net Sales]]-SalesData[[#This Row],[Total Cost]]</f>
        <v>203.94980000000004</v>
      </c>
      <c r="S284" s="8">
        <f>SalesData[[#This Row],[Profit]]/SalesData[[#This Row],[Net Sales]]</f>
        <v>0.38775510204081637</v>
      </c>
    </row>
    <row r="285" spans="1:19" x14ac:dyDescent="0.25">
      <c r="A285">
        <v>100283</v>
      </c>
      <c r="B285" s="1">
        <v>45615</v>
      </c>
      <c r="C285" s="2">
        <f>MONTH(SalesData[[#This Row],[order_date]])</f>
        <v>11</v>
      </c>
      <c r="D285" s="2">
        <f>YEAR(SalesData[[#This Row],[order_date]])</f>
        <v>2024</v>
      </c>
      <c r="E285" t="s">
        <v>341</v>
      </c>
      <c r="F285" t="s">
        <v>19</v>
      </c>
      <c r="G285" t="s">
        <v>77</v>
      </c>
      <c r="H285">
        <v>1</v>
      </c>
      <c r="I285">
        <v>931.9</v>
      </c>
      <c r="J285" t="s">
        <v>63</v>
      </c>
      <c r="K285" t="s">
        <v>64</v>
      </c>
      <c r="L285">
        <f>SalesData[[#This Row],[quantity]]*SalesData[[#This Row],[price]]</f>
        <v>931.9</v>
      </c>
      <c r="M285" s="8">
        <f>IF(SalesData[[#This Row],[quantity]]&lt;=1,2%,IF(SalesData[[#This Row],[quantity]]&lt;=2,4%,IF(SalesData[[#This Row],[quantity]]&lt;=3,6%,IF(SalesData[[#This Row],[quantity]]&gt;=4,8%,0%))))</f>
        <v>0.02</v>
      </c>
      <c r="N285" s="6">
        <f>SalesData[[#This Row],[Total Sales]]*SalesData[[#This Row],[Discount %]]</f>
        <v>18.638000000000002</v>
      </c>
      <c r="O285" s="2">
        <f>SalesData[[#This Row],[Total Sales]]-SalesData[[#This Row],[Discount Amount]]</f>
        <v>913.26199999999994</v>
      </c>
      <c r="P285" s="2">
        <f>SalesData[[#This Row],[price]]*60%</f>
        <v>559.14</v>
      </c>
      <c r="Q285" s="2">
        <f>SalesData[[#This Row],[Cost Price (Assumed)60%]]*SalesData[[#This Row],[quantity]]</f>
        <v>559.14</v>
      </c>
      <c r="R285" s="2">
        <f>SalesData[[#This Row],[Net Sales]]-SalesData[[#This Row],[Total Cost]]</f>
        <v>354.12199999999996</v>
      </c>
      <c r="S285" s="8">
        <f>SalesData[[#This Row],[Profit]]/SalesData[[#This Row],[Net Sales]]</f>
        <v>0.38775510204081631</v>
      </c>
    </row>
    <row r="286" spans="1:19" x14ac:dyDescent="0.25">
      <c r="A286">
        <v>100284</v>
      </c>
      <c r="B286" s="1">
        <v>44984</v>
      </c>
      <c r="C286" s="2">
        <f>MONTH(SalesData[[#This Row],[order_date]])</f>
        <v>2</v>
      </c>
      <c r="D286" s="2">
        <f>YEAR(SalesData[[#This Row],[order_date]])</f>
        <v>2023</v>
      </c>
      <c r="E286" t="s">
        <v>342</v>
      </c>
      <c r="F286" t="s">
        <v>10</v>
      </c>
      <c r="G286" t="s">
        <v>11</v>
      </c>
      <c r="H286">
        <v>1</v>
      </c>
      <c r="I286">
        <v>65740.759999999995</v>
      </c>
      <c r="J286" t="s">
        <v>63</v>
      </c>
      <c r="K286" t="s">
        <v>64</v>
      </c>
      <c r="L286">
        <f>SalesData[[#This Row],[quantity]]*SalesData[[#This Row],[price]]</f>
        <v>65740.759999999995</v>
      </c>
      <c r="M286" s="8">
        <f>IF(SalesData[[#This Row],[quantity]]&lt;=1,2%,IF(SalesData[[#This Row],[quantity]]&lt;=2,4%,IF(SalesData[[#This Row],[quantity]]&lt;=3,6%,IF(SalesData[[#This Row],[quantity]]&gt;=4,8%,0%))))</f>
        <v>0.02</v>
      </c>
      <c r="N286" s="6">
        <f>SalesData[[#This Row],[Total Sales]]*SalesData[[#This Row],[Discount %]]</f>
        <v>1314.8152</v>
      </c>
      <c r="O286" s="2">
        <f>SalesData[[#This Row],[Total Sales]]-SalesData[[#This Row],[Discount Amount]]</f>
        <v>64425.944799999997</v>
      </c>
      <c r="P286" s="2">
        <f>SalesData[[#This Row],[price]]*60%</f>
        <v>39444.455999999998</v>
      </c>
      <c r="Q286" s="2">
        <f>SalesData[[#This Row],[Cost Price (Assumed)60%]]*SalesData[[#This Row],[quantity]]</f>
        <v>39444.455999999998</v>
      </c>
      <c r="R286" s="2">
        <f>SalesData[[#This Row],[Net Sales]]-SalesData[[#This Row],[Total Cost]]</f>
        <v>24981.488799999999</v>
      </c>
      <c r="S286" s="8">
        <f>SalesData[[#This Row],[Profit]]/SalesData[[#This Row],[Net Sales]]</f>
        <v>0.38775510204081631</v>
      </c>
    </row>
    <row r="287" spans="1:19" x14ac:dyDescent="0.25">
      <c r="A287">
        <v>100285</v>
      </c>
      <c r="B287" s="1">
        <v>45236</v>
      </c>
      <c r="C287" s="2">
        <f>MONTH(SalesData[[#This Row],[order_date]])</f>
        <v>11</v>
      </c>
      <c r="D287" s="2">
        <f>YEAR(SalesData[[#This Row],[order_date]])</f>
        <v>2023</v>
      </c>
      <c r="E287" t="s">
        <v>343</v>
      </c>
      <c r="F287" t="s">
        <v>41</v>
      </c>
      <c r="G287" t="s">
        <v>42</v>
      </c>
      <c r="H287">
        <v>1</v>
      </c>
      <c r="I287">
        <v>4095.16</v>
      </c>
      <c r="J287" t="s">
        <v>35</v>
      </c>
      <c r="K287" t="s">
        <v>36</v>
      </c>
      <c r="L287">
        <f>SalesData[[#This Row],[quantity]]*SalesData[[#This Row],[price]]</f>
        <v>4095.16</v>
      </c>
      <c r="M287" s="8">
        <f>IF(SalesData[[#This Row],[quantity]]&lt;=1,2%,IF(SalesData[[#This Row],[quantity]]&lt;=2,4%,IF(SalesData[[#This Row],[quantity]]&lt;=3,6%,IF(SalesData[[#This Row],[quantity]]&gt;=4,8%,0%))))</f>
        <v>0.02</v>
      </c>
      <c r="N287" s="6">
        <f>SalesData[[#This Row],[Total Sales]]*SalesData[[#This Row],[Discount %]]</f>
        <v>81.903199999999998</v>
      </c>
      <c r="O287" s="2">
        <f>SalesData[[#This Row],[Total Sales]]-SalesData[[#This Row],[Discount Amount]]</f>
        <v>4013.2567999999997</v>
      </c>
      <c r="P287" s="2">
        <f>SalesData[[#This Row],[price]]*60%</f>
        <v>2457.096</v>
      </c>
      <c r="Q287" s="2">
        <f>SalesData[[#This Row],[Cost Price (Assumed)60%]]*SalesData[[#This Row],[quantity]]</f>
        <v>2457.096</v>
      </c>
      <c r="R287" s="2">
        <f>SalesData[[#This Row],[Net Sales]]-SalesData[[#This Row],[Total Cost]]</f>
        <v>1556.1607999999997</v>
      </c>
      <c r="S287" s="8">
        <f>SalesData[[#This Row],[Profit]]/SalesData[[#This Row],[Net Sales]]</f>
        <v>0.38775510204081626</v>
      </c>
    </row>
    <row r="288" spans="1:19" x14ac:dyDescent="0.25">
      <c r="A288">
        <v>100286</v>
      </c>
      <c r="B288" s="1">
        <v>45622</v>
      </c>
      <c r="C288" s="2">
        <f>MONTH(SalesData[[#This Row],[order_date]])</f>
        <v>11</v>
      </c>
      <c r="D288" s="2">
        <f>YEAR(SalesData[[#This Row],[order_date]])</f>
        <v>2024</v>
      </c>
      <c r="E288" t="s">
        <v>344</v>
      </c>
      <c r="F288" t="s">
        <v>14</v>
      </c>
      <c r="G288" t="s">
        <v>170</v>
      </c>
      <c r="H288">
        <v>1</v>
      </c>
      <c r="I288">
        <v>1931.82</v>
      </c>
      <c r="J288" t="s">
        <v>21</v>
      </c>
      <c r="K288" t="s">
        <v>17</v>
      </c>
      <c r="L288">
        <f>SalesData[[#This Row],[quantity]]*SalesData[[#This Row],[price]]</f>
        <v>1931.82</v>
      </c>
      <c r="M288" s="8">
        <f>IF(SalesData[[#This Row],[quantity]]&lt;=1,2%,IF(SalesData[[#This Row],[quantity]]&lt;=2,4%,IF(SalesData[[#This Row],[quantity]]&lt;=3,6%,IF(SalesData[[#This Row],[quantity]]&gt;=4,8%,0%))))</f>
        <v>0.02</v>
      </c>
      <c r="N288" s="6">
        <f>SalesData[[#This Row],[Total Sales]]*SalesData[[#This Row],[Discount %]]</f>
        <v>38.636400000000002</v>
      </c>
      <c r="O288" s="2">
        <f>SalesData[[#This Row],[Total Sales]]-SalesData[[#This Row],[Discount Amount]]</f>
        <v>1893.1835999999998</v>
      </c>
      <c r="P288" s="2">
        <f>SalesData[[#This Row],[price]]*60%</f>
        <v>1159.0919999999999</v>
      </c>
      <c r="Q288" s="2">
        <f>SalesData[[#This Row],[Cost Price (Assumed)60%]]*SalesData[[#This Row],[quantity]]</f>
        <v>1159.0919999999999</v>
      </c>
      <c r="R288" s="2">
        <f>SalesData[[#This Row],[Net Sales]]-SalesData[[#This Row],[Total Cost]]</f>
        <v>734.09159999999997</v>
      </c>
      <c r="S288" s="8">
        <f>SalesData[[#This Row],[Profit]]/SalesData[[#This Row],[Net Sales]]</f>
        <v>0.38775510204081637</v>
      </c>
    </row>
    <row r="289" spans="1:19" x14ac:dyDescent="0.25">
      <c r="A289">
        <v>100287</v>
      </c>
      <c r="B289" s="1">
        <v>45464</v>
      </c>
      <c r="C289" s="2">
        <f>MONTH(SalesData[[#This Row],[order_date]])</f>
        <v>6</v>
      </c>
      <c r="D289" s="2">
        <f>YEAR(SalesData[[#This Row],[order_date]])</f>
        <v>2024</v>
      </c>
      <c r="E289" t="s">
        <v>345</v>
      </c>
      <c r="F289" t="s">
        <v>14</v>
      </c>
      <c r="G289" t="s">
        <v>170</v>
      </c>
      <c r="H289">
        <v>1</v>
      </c>
      <c r="I289">
        <v>1483.07</v>
      </c>
      <c r="J289" t="s">
        <v>61</v>
      </c>
      <c r="K289" t="s">
        <v>36</v>
      </c>
      <c r="L289">
        <f>SalesData[[#This Row],[quantity]]*SalesData[[#This Row],[price]]</f>
        <v>1483.07</v>
      </c>
      <c r="M289" s="8">
        <f>IF(SalesData[[#This Row],[quantity]]&lt;=1,2%,IF(SalesData[[#This Row],[quantity]]&lt;=2,4%,IF(SalesData[[#This Row],[quantity]]&lt;=3,6%,IF(SalesData[[#This Row],[quantity]]&gt;=4,8%,0%))))</f>
        <v>0.02</v>
      </c>
      <c r="N289" s="6">
        <f>SalesData[[#This Row],[Total Sales]]*SalesData[[#This Row],[Discount %]]</f>
        <v>29.6614</v>
      </c>
      <c r="O289" s="2">
        <f>SalesData[[#This Row],[Total Sales]]-SalesData[[#This Row],[Discount Amount]]</f>
        <v>1453.4086</v>
      </c>
      <c r="P289" s="2">
        <f>SalesData[[#This Row],[price]]*60%</f>
        <v>889.84199999999998</v>
      </c>
      <c r="Q289" s="2">
        <f>SalesData[[#This Row],[Cost Price (Assumed)60%]]*SalesData[[#This Row],[quantity]]</f>
        <v>889.84199999999998</v>
      </c>
      <c r="R289" s="2">
        <f>SalesData[[#This Row],[Net Sales]]-SalesData[[#This Row],[Total Cost]]</f>
        <v>563.56659999999999</v>
      </c>
      <c r="S289" s="8">
        <f>SalesData[[#This Row],[Profit]]/SalesData[[#This Row],[Net Sales]]</f>
        <v>0.38775510204081631</v>
      </c>
    </row>
    <row r="290" spans="1:19" x14ac:dyDescent="0.25">
      <c r="A290">
        <v>100288</v>
      </c>
      <c r="B290" s="1">
        <v>45173</v>
      </c>
      <c r="C290" s="2">
        <f>MONTH(SalesData[[#This Row],[order_date]])</f>
        <v>9</v>
      </c>
      <c r="D290" s="2">
        <f>YEAR(SalesData[[#This Row],[order_date]])</f>
        <v>2023</v>
      </c>
      <c r="E290" t="s">
        <v>346</v>
      </c>
      <c r="F290" t="s">
        <v>38</v>
      </c>
      <c r="G290" t="s">
        <v>53</v>
      </c>
      <c r="H290">
        <v>3</v>
      </c>
      <c r="I290">
        <v>654.63</v>
      </c>
      <c r="J290" t="s">
        <v>54</v>
      </c>
      <c r="K290" t="s">
        <v>55</v>
      </c>
      <c r="L290">
        <f>SalesData[[#This Row],[quantity]]*SalesData[[#This Row],[price]]</f>
        <v>1963.8899999999999</v>
      </c>
      <c r="M290" s="8">
        <f>IF(SalesData[[#This Row],[quantity]]&lt;=1,2%,IF(SalesData[[#This Row],[quantity]]&lt;=2,4%,IF(SalesData[[#This Row],[quantity]]&lt;=3,6%,IF(SalesData[[#This Row],[quantity]]&gt;=4,8%,0%))))</f>
        <v>0.06</v>
      </c>
      <c r="N290" s="6">
        <f>SalesData[[#This Row],[Total Sales]]*SalesData[[#This Row],[Discount %]]</f>
        <v>117.83339999999998</v>
      </c>
      <c r="O290" s="2">
        <f>SalesData[[#This Row],[Total Sales]]-SalesData[[#This Row],[Discount Amount]]</f>
        <v>1846.0565999999999</v>
      </c>
      <c r="P290" s="2">
        <f>SalesData[[#This Row],[price]]*60%</f>
        <v>392.77799999999996</v>
      </c>
      <c r="Q290" s="2">
        <f>SalesData[[#This Row],[Cost Price (Assumed)60%]]*SalesData[[#This Row],[quantity]]</f>
        <v>1178.3339999999998</v>
      </c>
      <c r="R290" s="2">
        <f>SalesData[[#This Row],[Net Sales]]-SalesData[[#This Row],[Total Cost]]</f>
        <v>667.72260000000006</v>
      </c>
      <c r="S290" s="8">
        <f>SalesData[[#This Row],[Profit]]/SalesData[[#This Row],[Net Sales]]</f>
        <v>0.36170212765957455</v>
      </c>
    </row>
    <row r="291" spans="1:19" x14ac:dyDescent="0.25">
      <c r="A291">
        <v>100289</v>
      </c>
      <c r="B291" s="1">
        <v>45349</v>
      </c>
      <c r="C291" s="2">
        <f>MONTH(SalesData[[#This Row],[order_date]])</f>
        <v>2</v>
      </c>
      <c r="D291" s="2">
        <f>YEAR(SalesData[[#This Row],[order_date]])</f>
        <v>2024</v>
      </c>
      <c r="E291" t="s">
        <v>314</v>
      </c>
      <c r="F291" t="s">
        <v>41</v>
      </c>
      <c r="G291" t="s">
        <v>42</v>
      </c>
      <c r="H291">
        <v>1</v>
      </c>
      <c r="I291">
        <v>5567.11</v>
      </c>
      <c r="J291" t="s">
        <v>35</v>
      </c>
      <c r="K291" t="s">
        <v>36</v>
      </c>
      <c r="L291">
        <f>SalesData[[#This Row],[quantity]]*SalesData[[#This Row],[price]]</f>
        <v>5567.11</v>
      </c>
      <c r="M291" s="8">
        <f>IF(SalesData[[#This Row],[quantity]]&lt;=1,2%,IF(SalesData[[#This Row],[quantity]]&lt;=2,4%,IF(SalesData[[#This Row],[quantity]]&lt;=3,6%,IF(SalesData[[#This Row],[quantity]]&gt;=4,8%,0%))))</f>
        <v>0.02</v>
      </c>
      <c r="N291" s="6">
        <f>SalesData[[#This Row],[Total Sales]]*SalesData[[#This Row],[Discount %]]</f>
        <v>111.34219999999999</v>
      </c>
      <c r="O291" s="2">
        <f>SalesData[[#This Row],[Total Sales]]-SalesData[[#This Row],[Discount Amount]]</f>
        <v>5455.7677999999996</v>
      </c>
      <c r="P291" s="2">
        <f>SalesData[[#This Row],[price]]*60%</f>
        <v>3340.2659999999996</v>
      </c>
      <c r="Q291" s="2">
        <f>SalesData[[#This Row],[Cost Price (Assumed)60%]]*SalesData[[#This Row],[quantity]]</f>
        <v>3340.2659999999996</v>
      </c>
      <c r="R291" s="2">
        <f>SalesData[[#This Row],[Net Sales]]-SalesData[[#This Row],[Total Cost]]</f>
        <v>2115.5018</v>
      </c>
      <c r="S291" s="8">
        <f>SalesData[[#This Row],[Profit]]/SalesData[[#This Row],[Net Sales]]</f>
        <v>0.38775510204081637</v>
      </c>
    </row>
    <row r="292" spans="1:19" x14ac:dyDescent="0.25">
      <c r="A292">
        <v>100290</v>
      </c>
      <c r="B292" s="1">
        <v>45007</v>
      </c>
      <c r="C292" s="2">
        <f>MONTH(SalesData[[#This Row],[order_date]])</f>
        <v>3</v>
      </c>
      <c r="D292" s="2">
        <f>YEAR(SalesData[[#This Row],[order_date]])</f>
        <v>2023</v>
      </c>
      <c r="E292" t="s">
        <v>347</v>
      </c>
      <c r="F292" t="s">
        <v>41</v>
      </c>
      <c r="G292" t="s">
        <v>92</v>
      </c>
      <c r="H292">
        <v>1</v>
      </c>
      <c r="I292">
        <v>9933.59</v>
      </c>
      <c r="J292" t="s">
        <v>28</v>
      </c>
      <c r="K292" t="s">
        <v>29</v>
      </c>
      <c r="L292">
        <f>SalesData[[#This Row],[quantity]]*SalesData[[#This Row],[price]]</f>
        <v>9933.59</v>
      </c>
      <c r="M292" s="8">
        <f>IF(SalesData[[#This Row],[quantity]]&lt;=1,2%,IF(SalesData[[#This Row],[quantity]]&lt;=2,4%,IF(SalesData[[#This Row],[quantity]]&lt;=3,6%,IF(SalesData[[#This Row],[quantity]]&gt;=4,8%,0%))))</f>
        <v>0.02</v>
      </c>
      <c r="N292" s="6">
        <f>SalesData[[#This Row],[Total Sales]]*SalesData[[#This Row],[Discount %]]</f>
        <v>198.67180000000002</v>
      </c>
      <c r="O292" s="2">
        <f>SalesData[[#This Row],[Total Sales]]-SalesData[[#This Row],[Discount Amount]]</f>
        <v>9734.9182000000001</v>
      </c>
      <c r="P292" s="2">
        <f>SalesData[[#This Row],[price]]*60%</f>
        <v>5960.1539999999995</v>
      </c>
      <c r="Q292" s="2">
        <f>SalesData[[#This Row],[Cost Price (Assumed)60%]]*SalesData[[#This Row],[quantity]]</f>
        <v>5960.1539999999995</v>
      </c>
      <c r="R292" s="2">
        <f>SalesData[[#This Row],[Net Sales]]-SalesData[[#This Row],[Total Cost]]</f>
        <v>3774.7642000000005</v>
      </c>
      <c r="S292" s="8">
        <f>SalesData[[#This Row],[Profit]]/SalesData[[#This Row],[Net Sales]]</f>
        <v>0.38775510204081637</v>
      </c>
    </row>
    <row r="293" spans="1:19" x14ac:dyDescent="0.25">
      <c r="A293">
        <v>100291</v>
      </c>
      <c r="B293" s="1">
        <v>45616</v>
      </c>
      <c r="C293" s="2">
        <f>MONTH(SalesData[[#This Row],[order_date]])</f>
        <v>11</v>
      </c>
      <c r="D293" s="2">
        <f>YEAR(SalesData[[#This Row],[order_date]])</f>
        <v>2024</v>
      </c>
      <c r="E293" t="s">
        <v>348</v>
      </c>
      <c r="F293" t="s">
        <v>19</v>
      </c>
      <c r="G293" t="s">
        <v>77</v>
      </c>
      <c r="H293">
        <v>3</v>
      </c>
      <c r="I293">
        <v>3305.63</v>
      </c>
      <c r="J293" t="s">
        <v>61</v>
      </c>
      <c r="K293" t="s">
        <v>36</v>
      </c>
      <c r="L293">
        <f>SalesData[[#This Row],[quantity]]*SalesData[[#This Row],[price]]</f>
        <v>9916.89</v>
      </c>
      <c r="M293" s="8">
        <f>IF(SalesData[[#This Row],[quantity]]&lt;=1,2%,IF(SalesData[[#This Row],[quantity]]&lt;=2,4%,IF(SalesData[[#This Row],[quantity]]&lt;=3,6%,IF(SalesData[[#This Row],[quantity]]&gt;=4,8%,0%))))</f>
        <v>0.06</v>
      </c>
      <c r="N293" s="6">
        <f>SalesData[[#This Row],[Total Sales]]*SalesData[[#This Row],[Discount %]]</f>
        <v>595.01339999999993</v>
      </c>
      <c r="O293" s="2">
        <f>SalesData[[#This Row],[Total Sales]]-SalesData[[#This Row],[Discount Amount]]</f>
        <v>9321.8765999999996</v>
      </c>
      <c r="P293" s="2">
        <f>SalesData[[#This Row],[price]]*60%</f>
        <v>1983.3779999999999</v>
      </c>
      <c r="Q293" s="2">
        <f>SalesData[[#This Row],[Cost Price (Assumed)60%]]*SalesData[[#This Row],[quantity]]</f>
        <v>5950.134</v>
      </c>
      <c r="R293" s="2">
        <f>SalesData[[#This Row],[Net Sales]]-SalesData[[#This Row],[Total Cost]]</f>
        <v>3371.7425999999996</v>
      </c>
      <c r="S293" s="8">
        <f>SalesData[[#This Row],[Profit]]/SalesData[[#This Row],[Net Sales]]</f>
        <v>0.36170212765957444</v>
      </c>
    </row>
    <row r="294" spans="1:19" x14ac:dyDescent="0.25">
      <c r="A294">
        <v>100292</v>
      </c>
      <c r="B294" s="1">
        <v>45140</v>
      </c>
      <c r="C294" s="2">
        <f>MONTH(SalesData[[#This Row],[order_date]])</f>
        <v>8</v>
      </c>
      <c r="D294" s="2">
        <f>YEAR(SalesData[[#This Row],[order_date]])</f>
        <v>2023</v>
      </c>
      <c r="E294" t="s">
        <v>349</v>
      </c>
      <c r="F294" t="s">
        <v>41</v>
      </c>
      <c r="G294" t="s">
        <v>92</v>
      </c>
      <c r="H294">
        <v>1</v>
      </c>
      <c r="I294">
        <v>12480.09</v>
      </c>
      <c r="J294" t="s">
        <v>16</v>
      </c>
      <c r="K294" t="s">
        <v>17</v>
      </c>
      <c r="L294">
        <f>SalesData[[#This Row],[quantity]]*SalesData[[#This Row],[price]]</f>
        <v>12480.09</v>
      </c>
      <c r="M294" s="8">
        <f>IF(SalesData[[#This Row],[quantity]]&lt;=1,2%,IF(SalesData[[#This Row],[quantity]]&lt;=2,4%,IF(SalesData[[#This Row],[quantity]]&lt;=3,6%,IF(SalesData[[#This Row],[quantity]]&gt;=4,8%,0%))))</f>
        <v>0.02</v>
      </c>
      <c r="N294" s="6">
        <f>SalesData[[#This Row],[Total Sales]]*SalesData[[#This Row],[Discount %]]</f>
        <v>249.6018</v>
      </c>
      <c r="O294" s="2">
        <f>SalesData[[#This Row],[Total Sales]]-SalesData[[#This Row],[Discount Amount]]</f>
        <v>12230.4882</v>
      </c>
      <c r="P294" s="2">
        <f>SalesData[[#This Row],[price]]*60%</f>
        <v>7488.0540000000001</v>
      </c>
      <c r="Q294" s="2">
        <f>SalesData[[#This Row],[Cost Price (Assumed)60%]]*SalesData[[#This Row],[quantity]]</f>
        <v>7488.0540000000001</v>
      </c>
      <c r="R294" s="2">
        <f>SalesData[[#This Row],[Net Sales]]-SalesData[[#This Row],[Total Cost]]</f>
        <v>4742.4341999999997</v>
      </c>
      <c r="S294" s="8">
        <f>SalesData[[#This Row],[Profit]]/SalesData[[#This Row],[Net Sales]]</f>
        <v>0.38775510204081631</v>
      </c>
    </row>
    <row r="295" spans="1:19" x14ac:dyDescent="0.25">
      <c r="A295">
        <v>100293</v>
      </c>
      <c r="B295" s="1">
        <v>45047</v>
      </c>
      <c r="C295" s="2">
        <f>MONTH(SalesData[[#This Row],[order_date]])</f>
        <v>5</v>
      </c>
      <c r="D295" s="2">
        <f>YEAR(SalesData[[#This Row],[order_date]])</f>
        <v>2023</v>
      </c>
      <c r="E295" t="s">
        <v>350</v>
      </c>
      <c r="F295" t="s">
        <v>38</v>
      </c>
      <c r="G295" t="s">
        <v>261</v>
      </c>
      <c r="H295">
        <v>4</v>
      </c>
      <c r="I295">
        <v>2983.84</v>
      </c>
      <c r="J295" t="s">
        <v>43</v>
      </c>
      <c r="K295" t="s">
        <v>29</v>
      </c>
      <c r="L295">
        <f>SalesData[[#This Row],[quantity]]*SalesData[[#This Row],[price]]</f>
        <v>11935.36</v>
      </c>
      <c r="M295" s="8">
        <f>IF(SalesData[[#This Row],[quantity]]&lt;=1,2%,IF(SalesData[[#This Row],[quantity]]&lt;=2,4%,IF(SalesData[[#This Row],[quantity]]&lt;=3,6%,IF(SalesData[[#This Row],[quantity]]&gt;=4,8%,0%))))</f>
        <v>0.08</v>
      </c>
      <c r="N295" s="6">
        <f>SalesData[[#This Row],[Total Sales]]*SalesData[[#This Row],[Discount %]]</f>
        <v>954.82880000000011</v>
      </c>
      <c r="O295" s="2">
        <f>SalesData[[#This Row],[Total Sales]]-SalesData[[#This Row],[Discount Amount]]</f>
        <v>10980.531200000001</v>
      </c>
      <c r="P295" s="2">
        <f>SalesData[[#This Row],[price]]*60%</f>
        <v>1790.3040000000001</v>
      </c>
      <c r="Q295" s="2">
        <f>SalesData[[#This Row],[Cost Price (Assumed)60%]]*SalesData[[#This Row],[quantity]]</f>
        <v>7161.2160000000003</v>
      </c>
      <c r="R295" s="2">
        <f>SalesData[[#This Row],[Net Sales]]-SalesData[[#This Row],[Total Cost]]</f>
        <v>3819.3152000000009</v>
      </c>
      <c r="S295" s="8">
        <f>SalesData[[#This Row],[Profit]]/SalesData[[#This Row],[Net Sales]]</f>
        <v>0.34782608695652178</v>
      </c>
    </row>
    <row r="296" spans="1:19" x14ac:dyDescent="0.25">
      <c r="A296">
        <v>100294</v>
      </c>
      <c r="B296" s="1">
        <v>45172</v>
      </c>
      <c r="C296" s="2">
        <f>MONTH(SalesData[[#This Row],[order_date]])</f>
        <v>9</v>
      </c>
      <c r="D296" s="2">
        <f>YEAR(SalesData[[#This Row],[order_date]])</f>
        <v>2023</v>
      </c>
      <c r="E296" t="s">
        <v>351</v>
      </c>
      <c r="F296" t="s">
        <v>19</v>
      </c>
      <c r="G296" t="s">
        <v>23</v>
      </c>
      <c r="H296">
        <v>1</v>
      </c>
      <c r="I296">
        <v>7799.82</v>
      </c>
      <c r="J296" t="s">
        <v>107</v>
      </c>
      <c r="K296" t="s">
        <v>108</v>
      </c>
      <c r="L296">
        <f>SalesData[[#This Row],[quantity]]*SalesData[[#This Row],[price]]</f>
        <v>7799.82</v>
      </c>
      <c r="M296" s="8">
        <f>IF(SalesData[[#This Row],[quantity]]&lt;=1,2%,IF(SalesData[[#This Row],[quantity]]&lt;=2,4%,IF(SalesData[[#This Row],[quantity]]&lt;=3,6%,IF(SalesData[[#This Row],[quantity]]&gt;=4,8%,0%))))</f>
        <v>0.02</v>
      </c>
      <c r="N296" s="6">
        <f>SalesData[[#This Row],[Total Sales]]*SalesData[[#This Row],[Discount %]]</f>
        <v>155.99639999999999</v>
      </c>
      <c r="O296" s="2">
        <f>SalesData[[#This Row],[Total Sales]]-SalesData[[#This Row],[Discount Amount]]</f>
        <v>7643.8235999999997</v>
      </c>
      <c r="P296" s="2">
        <f>SalesData[[#This Row],[price]]*60%</f>
        <v>4679.8919999999998</v>
      </c>
      <c r="Q296" s="2">
        <f>SalesData[[#This Row],[Cost Price (Assumed)60%]]*SalesData[[#This Row],[quantity]]</f>
        <v>4679.8919999999998</v>
      </c>
      <c r="R296" s="2">
        <f>SalesData[[#This Row],[Net Sales]]-SalesData[[#This Row],[Total Cost]]</f>
        <v>2963.9315999999999</v>
      </c>
      <c r="S296" s="8">
        <f>SalesData[[#This Row],[Profit]]/SalesData[[#This Row],[Net Sales]]</f>
        <v>0.38775510204081631</v>
      </c>
    </row>
    <row r="297" spans="1:19" x14ac:dyDescent="0.25">
      <c r="A297">
        <v>100295</v>
      </c>
      <c r="B297" s="1">
        <v>45452</v>
      </c>
      <c r="C297" s="2">
        <f>MONTH(SalesData[[#This Row],[order_date]])</f>
        <v>6</v>
      </c>
      <c r="D297" s="2">
        <f>YEAR(SalesData[[#This Row],[order_date]])</f>
        <v>2024</v>
      </c>
      <c r="E297" t="s">
        <v>352</v>
      </c>
      <c r="F297" t="s">
        <v>41</v>
      </c>
      <c r="G297" t="s">
        <v>83</v>
      </c>
      <c r="H297">
        <v>1</v>
      </c>
      <c r="I297">
        <v>14589.61</v>
      </c>
      <c r="J297" t="s">
        <v>43</v>
      </c>
      <c r="K297" t="s">
        <v>29</v>
      </c>
      <c r="L297">
        <f>SalesData[[#This Row],[quantity]]*SalesData[[#This Row],[price]]</f>
        <v>14589.61</v>
      </c>
      <c r="M297" s="8">
        <f>IF(SalesData[[#This Row],[quantity]]&lt;=1,2%,IF(SalesData[[#This Row],[quantity]]&lt;=2,4%,IF(SalesData[[#This Row],[quantity]]&lt;=3,6%,IF(SalesData[[#This Row],[quantity]]&gt;=4,8%,0%))))</f>
        <v>0.02</v>
      </c>
      <c r="N297" s="6">
        <f>SalesData[[#This Row],[Total Sales]]*SalesData[[#This Row],[Discount %]]</f>
        <v>291.79220000000004</v>
      </c>
      <c r="O297" s="2">
        <f>SalesData[[#This Row],[Total Sales]]-SalesData[[#This Row],[Discount Amount]]</f>
        <v>14297.817800000001</v>
      </c>
      <c r="P297" s="2">
        <f>SalesData[[#This Row],[price]]*60%</f>
        <v>8753.7659999999996</v>
      </c>
      <c r="Q297" s="2">
        <f>SalesData[[#This Row],[Cost Price (Assumed)60%]]*SalesData[[#This Row],[quantity]]</f>
        <v>8753.7659999999996</v>
      </c>
      <c r="R297" s="2">
        <f>SalesData[[#This Row],[Net Sales]]-SalesData[[#This Row],[Total Cost]]</f>
        <v>5544.0518000000011</v>
      </c>
      <c r="S297" s="8">
        <f>SalesData[[#This Row],[Profit]]/SalesData[[#This Row],[Net Sales]]</f>
        <v>0.38775510204081637</v>
      </c>
    </row>
    <row r="298" spans="1:19" x14ac:dyDescent="0.25">
      <c r="A298">
        <v>100296</v>
      </c>
      <c r="B298" s="1">
        <v>45135</v>
      </c>
      <c r="C298" s="2">
        <f>MONTH(SalesData[[#This Row],[order_date]])</f>
        <v>7</v>
      </c>
      <c r="D298" s="2">
        <f>YEAR(SalesData[[#This Row],[order_date]])</f>
        <v>2023</v>
      </c>
      <c r="E298" t="s">
        <v>353</v>
      </c>
      <c r="F298" t="s">
        <v>14</v>
      </c>
      <c r="G298" t="s">
        <v>170</v>
      </c>
      <c r="H298">
        <v>1</v>
      </c>
      <c r="I298">
        <v>4661.2</v>
      </c>
      <c r="J298" t="s">
        <v>94</v>
      </c>
      <c r="K298" t="s">
        <v>95</v>
      </c>
      <c r="L298">
        <f>SalesData[[#This Row],[quantity]]*SalesData[[#This Row],[price]]</f>
        <v>4661.2</v>
      </c>
      <c r="M298" s="8">
        <f>IF(SalesData[[#This Row],[quantity]]&lt;=1,2%,IF(SalesData[[#This Row],[quantity]]&lt;=2,4%,IF(SalesData[[#This Row],[quantity]]&lt;=3,6%,IF(SalesData[[#This Row],[quantity]]&gt;=4,8%,0%))))</f>
        <v>0.02</v>
      </c>
      <c r="N298" s="6">
        <f>SalesData[[#This Row],[Total Sales]]*SalesData[[#This Row],[Discount %]]</f>
        <v>93.224000000000004</v>
      </c>
      <c r="O298" s="2">
        <f>SalesData[[#This Row],[Total Sales]]-SalesData[[#This Row],[Discount Amount]]</f>
        <v>4567.9759999999997</v>
      </c>
      <c r="P298" s="2">
        <f>SalesData[[#This Row],[price]]*60%</f>
        <v>2796.72</v>
      </c>
      <c r="Q298" s="2">
        <f>SalesData[[#This Row],[Cost Price (Assumed)60%]]*SalesData[[#This Row],[quantity]]</f>
        <v>2796.72</v>
      </c>
      <c r="R298" s="2">
        <f>SalesData[[#This Row],[Net Sales]]-SalesData[[#This Row],[Total Cost]]</f>
        <v>1771.2559999999999</v>
      </c>
      <c r="S298" s="8">
        <f>SalesData[[#This Row],[Profit]]/SalesData[[#This Row],[Net Sales]]</f>
        <v>0.38775510204081631</v>
      </c>
    </row>
    <row r="299" spans="1:19" x14ac:dyDescent="0.25">
      <c r="A299">
        <v>100297</v>
      </c>
      <c r="B299" s="1">
        <v>45493</v>
      </c>
      <c r="C299" s="2">
        <f>MONTH(SalesData[[#This Row],[order_date]])</f>
        <v>7</v>
      </c>
      <c r="D299" s="2">
        <f>YEAR(SalesData[[#This Row],[order_date]])</f>
        <v>2024</v>
      </c>
      <c r="E299" t="s">
        <v>354</v>
      </c>
      <c r="F299" t="s">
        <v>41</v>
      </c>
      <c r="G299" t="s">
        <v>42</v>
      </c>
      <c r="H299">
        <v>2</v>
      </c>
      <c r="I299">
        <v>4215.58</v>
      </c>
      <c r="J299" t="s">
        <v>28</v>
      </c>
      <c r="K299" t="s">
        <v>29</v>
      </c>
      <c r="L299">
        <f>SalesData[[#This Row],[quantity]]*SalesData[[#This Row],[price]]</f>
        <v>8431.16</v>
      </c>
      <c r="M299" s="8">
        <f>IF(SalesData[[#This Row],[quantity]]&lt;=1,2%,IF(SalesData[[#This Row],[quantity]]&lt;=2,4%,IF(SalesData[[#This Row],[quantity]]&lt;=3,6%,IF(SalesData[[#This Row],[quantity]]&gt;=4,8%,0%))))</f>
        <v>0.04</v>
      </c>
      <c r="N299" s="6">
        <f>SalesData[[#This Row],[Total Sales]]*SalesData[[#This Row],[Discount %]]</f>
        <v>337.24639999999999</v>
      </c>
      <c r="O299" s="2">
        <f>SalesData[[#This Row],[Total Sales]]-SalesData[[#This Row],[Discount Amount]]</f>
        <v>8093.9135999999999</v>
      </c>
      <c r="P299" s="2">
        <f>SalesData[[#This Row],[price]]*60%</f>
        <v>2529.348</v>
      </c>
      <c r="Q299" s="2">
        <f>SalesData[[#This Row],[Cost Price (Assumed)60%]]*SalesData[[#This Row],[quantity]]</f>
        <v>5058.6959999999999</v>
      </c>
      <c r="R299" s="2">
        <f>SalesData[[#This Row],[Net Sales]]-SalesData[[#This Row],[Total Cost]]</f>
        <v>3035.2175999999999</v>
      </c>
      <c r="S299" s="8">
        <f>SalesData[[#This Row],[Profit]]/SalesData[[#This Row],[Net Sales]]</f>
        <v>0.375</v>
      </c>
    </row>
    <row r="300" spans="1:19" x14ac:dyDescent="0.25">
      <c r="A300">
        <v>100298</v>
      </c>
      <c r="B300" s="1">
        <v>45510</v>
      </c>
      <c r="C300" s="2">
        <f>MONTH(SalesData[[#This Row],[order_date]])</f>
        <v>8</v>
      </c>
      <c r="D300" s="2">
        <f>YEAR(SalesData[[#This Row],[order_date]])</f>
        <v>2024</v>
      </c>
      <c r="E300" t="s">
        <v>355</v>
      </c>
      <c r="F300" t="s">
        <v>38</v>
      </c>
      <c r="G300" t="s">
        <v>261</v>
      </c>
      <c r="H300">
        <v>1</v>
      </c>
      <c r="I300">
        <v>3594.38</v>
      </c>
      <c r="J300" t="s">
        <v>16</v>
      </c>
      <c r="K300" t="s">
        <v>17</v>
      </c>
      <c r="L300">
        <f>SalesData[[#This Row],[quantity]]*SalesData[[#This Row],[price]]</f>
        <v>3594.38</v>
      </c>
      <c r="M300" s="8">
        <f>IF(SalesData[[#This Row],[quantity]]&lt;=1,2%,IF(SalesData[[#This Row],[quantity]]&lt;=2,4%,IF(SalesData[[#This Row],[quantity]]&lt;=3,6%,IF(SalesData[[#This Row],[quantity]]&gt;=4,8%,0%))))</f>
        <v>0.02</v>
      </c>
      <c r="N300" s="6">
        <f>SalesData[[#This Row],[Total Sales]]*SalesData[[#This Row],[Discount %]]</f>
        <v>71.887600000000006</v>
      </c>
      <c r="O300" s="2">
        <f>SalesData[[#This Row],[Total Sales]]-SalesData[[#This Row],[Discount Amount]]</f>
        <v>3522.4924000000001</v>
      </c>
      <c r="P300" s="2">
        <f>SalesData[[#This Row],[price]]*60%</f>
        <v>2156.6280000000002</v>
      </c>
      <c r="Q300" s="2">
        <f>SalesData[[#This Row],[Cost Price (Assumed)60%]]*SalesData[[#This Row],[quantity]]</f>
        <v>2156.6280000000002</v>
      </c>
      <c r="R300" s="2">
        <f>SalesData[[#This Row],[Net Sales]]-SalesData[[#This Row],[Total Cost]]</f>
        <v>1365.8643999999999</v>
      </c>
      <c r="S300" s="8">
        <f>SalesData[[#This Row],[Profit]]/SalesData[[#This Row],[Net Sales]]</f>
        <v>0.38775510204081631</v>
      </c>
    </row>
    <row r="301" spans="1:19" x14ac:dyDescent="0.25">
      <c r="A301">
        <v>100299</v>
      </c>
      <c r="B301" s="1">
        <v>45584</v>
      </c>
      <c r="C301" s="2">
        <f>MONTH(SalesData[[#This Row],[order_date]])</f>
        <v>10</v>
      </c>
      <c r="D301" s="2">
        <f>YEAR(SalesData[[#This Row],[order_date]])</f>
        <v>2024</v>
      </c>
      <c r="E301" t="s">
        <v>356</v>
      </c>
      <c r="F301" t="s">
        <v>38</v>
      </c>
      <c r="G301" t="s">
        <v>261</v>
      </c>
      <c r="H301">
        <v>1</v>
      </c>
      <c r="I301">
        <v>2881.95</v>
      </c>
      <c r="J301" t="s">
        <v>61</v>
      </c>
      <c r="K301" t="s">
        <v>36</v>
      </c>
      <c r="L301">
        <f>SalesData[[#This Row],[quantity]]*SalesData[[#This Row],[price]]</f>
        <v>2881.95</v>
      </c>
      <c r="M301" s="8">
        <f>IF(SalesData[[#This Row],[quantity]]&lt;=1,2%,IF(SalesData[[#This Row],[quantity]]&lt;=2,4%,IF(SalesData[[#This Row],[quantity]]&lt;=3,6%,IF(SalesData[[#This Row],[quantity]]&gt;=4,8%,0%))))</f>
        <v>0.02</v>
      </c>
      <c r="N301" s="6">
        <f>SalesData[[#This Row],[Total Sales]]*SalesData[[#This Row],[Discount %]]</f>
        <v>57.638999999999996</v>
      </c>
      <c r="O301" s="2">
        <f>SalesData[[#This Row],[Total Sales]]-SalesData[[#This Row],[Discount Amount]]</f>
        <v>2824.3109999999997</v>
      </c>
      <c r="P301" s="2">
        <f>SalesData[[#This Row],[price]]*60%</f>
        <v>1729.1699999999998</v>
      </c>
      <c r="Q301" s="2">
        <f>SalesData[[#This Row],[Cost Price (Assumed)60%]]*SalesData[[#This Row],[quantity]]</f>
        <v>1729.1699999999998</v>
      </c>
      <c r="R301" s="2">
        <f>SalesData[[#This Row],[Net Sales]]-SalesData[[#This Row],[Total Cost]]</f>
        <v>1095.1409999999998</v>
      </c>
      <c r="S301" s="8">
        <f>SalesData[[#This Row],[Profit]]/SalesData[[#This Row],[Net Sales]]</f>
        <v>0.38775510204081631</v>
      </c>
    </row>
    <row r="302" spans="1:19" x14ac:dyDescent="0.25">
      <c r="A302">
        <v>100300</v>
      </c>
      <c r="B302" s="1">
        <v>45115</v>
      </c>
      <c r="C302" s="2">
        <f>MONTH(SalesData[[#This Row],[order_date]])</f>
        <v>7</v>
      </c>
      <c r="D302" s="2">
        <f>YEAR(SalesData[[#This Row],[order_date]])</f>
        <v>2023</v>
      </c>
      <c r="E302" t="s">
        <v>357</v>
      </c>
      <c r="F302" t="s">
        <v>41</v>
      </c>
      <c r="G302" t="s">
        <v>42</v>
      </c>
      <c r="H302">
        <v>5</v>
      </c>
      <c r="I302">
        <v>14473.61</v>
      </c>
      <c r="J302" t="s">
        <v>47</v>
      </c>
      <c r="K302" t="s">
        <v>48</v>
      </c>
      <c r="L302">
        <f>SalesData[[#This Row],[quantity]]*SalesData[[#This Row],[price]]</f>
        <v>72368.05</v>
      </c>
      <c r="M302" s="8">
        <f>IF(SalesData[[#This Row],[quantity]]&lt;=1,2%,IF(SalesData[[#This Row],[quantity]]&lt;=2,4%,IF(SalesData[[#This Row],[quantity]]&lt;=3,6%,IF(SalesData[[#This Row],[quantity]]&gt;=4,8%,0%))))</f>
        <v>0.08</v>
      </c>
      <c r="N302" s="6">
        <f>SalesData[[#This Row],[Total Sales]]*SalesData[[#This Row],[Discount %]]</f>
        <v>5789.4440000000004</v>
      </c>
      <c r="O302" s="2">
        <f>SalesData[[#This Row],[Total Sales]]-SalesData[[#This Row],[Discount Amount]]</f>
        <v>66578.606</v>
      </c>
      <c r="P302" s="2">
        <f>SalesData[[#This Row],[price]]*60%</f>
        <v>8684.1659999999993</v>
      </c>
      <c r="Q302" s="2">
        <f>SalesData[[#This Row],[Cost Price (Assumed)60%]]*SalesData[[#This Row],[quantity]]</f>
        <v>43420.829999999994</v>
      </c>
      <c r="R302" s="2">
        <f>SalesData[[#This Row],[Net Sales]]-SalesData[[#This Row],[Total Cost]]</f>
        <v>23157.776000000005</v>
      </c>
      <c r="S302" s="8">
        <f>SalesData[[#This Row],[Profit]]/SalesData[[#This Row],[Net Sales]]</f>
        <v>0.34782608695652184</v>
      </c>
    </row>
    <row r="303" spans="1:19" x14ac:dyDescent="0.25">
      <c r="A303">
        <v>100301</v>
      </c>
      <c r="B303" s="1">
        <v>45611</v>
      </c>
      <c r="C303" s="2">
        <f>MONTH(SalesData[[#This Row],[order_date]])</f>
        <v>11</v>
      </c>
      <c r="D303" s="2">
        <f>YEAR(SalesData[[#This Row],[order_date]])</f>
        <v>2024</v>
      </c>
      <c r="E303" t="s">
        <v>358</v>
      </c>
      <c r="F303" t="s">
        <v>10</v>
      </c>
      <c r="G303" t="s">
        <v>73</v>
      </c>
      <c r="H303">
        <v>1</v>
      </c>
      <c r="I303">
        <v>54443.41</v>
      </c>
      <c r="J303" t="s">
        <v>85</v>
      </c>
      <c r="K303" t="s">
        <v>29</v>
      </c>
      <c r="L303">
        <f>SalesData[[#This Row],[quantity]]*SalesData[[#This Row],[price]]</f>
        <v>54443.41</v>
      </c>
      <c r="M303" s="8">
        <f>IF(SalesData[[#This Row],[quantity]]&lt;=1,2%,IF(SalesData[[#This Row],[quantity]]&lt;=2,4%,IF(SalesData[[#This Row],[quantity]]&lt;=3,6%,IF(SalesData[[#This Row],[quantity]]&gt;=4,8%,0%))))</f>
        <v>0.02</v>
      </c>
      <c r="N303" s="6">
        <f>SalesData[[#This Row],[Total Sales]]*SalesData[[#This Row],[Discount %]]</f>
        <v>1088.8682000000001</v>
      </c>
      <c r="O303" s="2">
        <f>SalesData[[#This Row],[Total Sales]]-SalesData[[#This Row],[Discount Amount]]</f>
        <v>53354.541800000006</v>
      </c>
      <c r="P303" s="2">
        <f>SalesData[[#This Row],[price]]*60%</f>
        <v>32666.046000000002</v>
      </c>
      <c r="Q303" s="2">
        <f>SalesData[[#This Row],[Cost Price (Assumed)60%]]*SalesData[[#This Row],[quantity]]</f>
        <v>32666.046000000002</v>
      </c>
      <c r="R303" s="2">
        <f>SalesData[[#This Row],[Net Sales]]-SalesData[[#This Row],[Total Cost]]</f>
        <v>20688.495800000004</v>
      </c>
      <c r="S303" s="8">
        <f>SalesData[[#This Row],[Profit]]/SalesData[[#This Row],[Net Sales]]</f>
        <v>0.38775510204081637</v>
      </c>
    </row>
    <row r="304" spans="1:19" x14ac:dyDescent="0.25">
      <c r="A304">
        <v>100302</v>
      </c>
      <c r="B304" s="1">
        <v>45150</v>
      </c>
      <c r="C304" s="2">
        <f>MONTH(SalesData[[#This Row],[order_date]])</f>
        <v>8</v>
      </c>
      <c r="D304" s="2">
        <f>YEAR(SalesData[[#This Row],[order_date]])</f>
        <v>2023</v>
      </c>
      <c r="E304" t="s">
        <v>359</v>
      </c>
      <c r="F304" t="s">
        <v>14</v>
      </c>
      <c r="G304" t="s">
        <v>31</v>
      </c>
      <c r="H304">
        <v>1</v>
      </c>
      <c r="I304">
        <v>3684.47</v>
      </c>
      <c r="J304" t="s">
        <v>35</v>
      </c>
      <c r="K304" t="s">
        <v>36</v>
      </c>
      <c r="L304">
        <f>SalesData[[#This Row],[quantity]]*SalesData[[#This Row],[price]]</f>
        <v>3684.47</v>
      </c>
      <c r="M304" s="8">
        <f>IF(SalesData[[#This Row],[quantity]]&lt;=1,2%,IF(SalesData[[#This Row],[quantity]]&lt;=2,4%,IF(SalesData[[#This Row],[quantity]]&lt;=3,6%,IF(SalesData[[#This Row],[quantity]]&gt;=4,8%,0%))))</f>
        <v>0.02</v>
      </c>
      <c r="N304" s="6">
        <f>SalesData[[#This Row],[Total Sales]]*SalesData[[#This Row],[Discount %]]</f>
        <v>73.689399999999992</v>
      </c>
      <c r="O304" s="2">
        <f>SalesData[[#This Row],[Total Sales]]-SalesData[[#This Row],[Discount Amount]]</f>
        <v>3610.7805999999996</v>
      </c>
      <c r="P304" s="2">
        <f>SalesData[[#This Row],[price]]*60%</f>
        <v>2210.6819999999998</v>
      </c>
      <c r="Q304" s="2">
        <f>SalesData[[#This Row],[Cost Price (Assumed)60%]]*SalesData[[#This Row],[quantity]]</f>
        <v>2210.6819999999998</v>
      </c>
      <c r="R304" s="2">
        <f>SalesData[[#This Row],[Net Sales]]-SalesData[[#This Row],[Total Cost]]</f>
        <v>1400.0985999999998</v>
      </c>
      <c r="S304" s="8">
        <f>SalesData[[#This Row],[Profit]]/SalesData[[#This Row],[Net Sales]]</f>
        <v>0.38775510204081631</v>
      </c>
    </row>
    <row r="305" spans="1:19" x14ac:dyDescent="0.25">
      <c r="A305">
        <v>100303</v>
      </c>
      <c r="B305" s="1">
        <v>45426</v>
      </c>
      <c r="C305" s="2">
        <f>MONTH(SalesData[[#This Row],[order_date]])</f>
        <v>5</v>
      </c>
      <c r="D305" s="2">
        <f>YEAR(SalesData[[#This Row],[order_date]])</f>
        <v>2024</v>
      </c>
      <c r="E305" t="s">
        <v>360</v>
      </c>
      <c r="F305" t="s">
        <v>10</v>
      </c>
      <c r="G305" t="s">
        <v>80</v>
      </c>
      <c r="H305">
        <v>1</v>
      </c>
      <c r="I305">
        <v>2332.19</v>
      </c>
      <c r="J305" t="s">
        <v>54</v>
      </c>
      <c r="K305" t="s">
        <v>55</v>
      </c>
      <c r="L305">
        <f>SalesData[[#This Row],[quantity]]*SalesData[[#This Row],[price]]</f>
        <v>2332.19</v>
      </c>
      <c r="M305" s="8">
        <f>IF(SalesData[[#This Row],[quantity]]&lt;=1,2%,IF(SalesData[[#This Row],[quantity]]&lt;=2,4%,IF(SalesData[[#This Row],[quantity]]&lt;=3,6%,IF(SalesData[[#This Row],[quantity]]&gt;=4,8%,0%))))</f>
        <v>0.02</v>
      </c>
      <c r="N305" s="6">
        <f>SalesData[[#This Row],[Total Sales]]*SalesData[[#This Row],[Discount %]]</f>
        <v>46.643799999999999</v>
      </c>
      <c r="O305" s="2">
        <f>SalesData[[#This Row],[Total Sales]]-SalesData[[#This Row],[Discount Amount]]</f>
        <v>2285.5462000000002</v>
      </c>
      <c r="P305" s="2">
        <f>SalesData[[#This Row],[price]]*60%</f>
        <v>1399.3140000000001</v>
      </c>
      <c r="Q305" s="2">
        <f>SalesData[[#This Row],[Cost Price (Assumed)60%]]*SalesData[[#This Row],[quantity]]</f>
        <v>1399.3140000000001</v>
      </c>
      <c r="R305" s="2">
        <f>SalesData[[#This Row],[Net Sales]]-SalesData[[#This Row],[Total Cost]]</f>
        <v>886.23220000000015</v>
      </c>
      <c r="S305" s="8">
        <f>SalesData[[#This Row],[Profit]]/SalesData[[#This Row],[Net Sales]]</f>
        <v>0.38775510204081637</v>
      </c>
    </row>
    <row r="306" spans="1:19" x14ac:dyDescent="0.25">
      <c r="A306">
        <v>100304</v>
      </c>
      <c r="B306" s="1">
        <v>45220</v>
      </c>
      <c r="C306" s="2">
        <f>MONTH(SalesData[[#This Row],[order_date]])</f>
        <v>10</v>
      </c>
      <c r="D306" s="2">
        <f>YEAR(SalesData[[#This Row],[order_date]])</f>
        <v>2023</v>
      </c>
      <c r="E306" t="s">
        <v>361</v>
      </c>
      <c r="F306" t="s">
        <v>10</v>
      </c>
      <c r="G306" t="s">
        <v>68</v>
      </c>
      <c r="H306">
        <v>3</v>
      </c>
      <c r="I306">
        <v>56295.48</v>
      </c>
      <c r="J306" t="s">
        <v>54</v>
      </c>
      <c r="K306" t="s">
        <v>55</v>
      </c>
      <c r="L306">
        <f>SalesData[[#This Row],[quantity]]*SalesData[[#This Row],[price]]</f>
        <v>168886.44</v>
      </c>
      <c r="M306" s="8">
        <f>IF(SalesData[[#This Row],[quantity]]&lt;=1,2%,IF(SalesData[[#This Row],[quantity]]&lt;=2,4%,IF(SalesData[[#This Row],[quantity]]&lt;=3,6%,IF(SalesData[[#This Row],[quantity]]&gt;=4,8%,0%))))</f>
        <v>0.06</v>
      </c>
      <c r="N306" s="6">
        <f>SalesData[[#This Row],[Total Sales]]*SalesData[[#This Row],[Discount %]]</f>
        <v>10133.186400000001</v>
      </c>
      <c r="O306" s="2">
        <f>SalesData[[#This Row],[Total Sales]]-SalesData[[#This Row],[Discount Amount]]</f>
        <v>158753.2536</v>
      </c>
      <c r="P306" s="2">
        <f>SalesData[[#This Row],[price]]*60%</f>
        <v>33777.288</v>
      </c>
      <c r="Q306" s="2">
        <f>SalesData[[#This Row],[Cost Price (Assumed)60%]]*SalesData[[#This Row],[quantity]]</f>
        <v>101331.864</v>
      </c>
      <c r="R306" s="2">
        <f>SalesData[[#This Row],[Net Sales]]-SalesData[[#This Row],[Total Cost]]</f>
        <v>57421.389599999995</v>
      </c>
      <c r="S306" s="8">
        <f>SalesData[[#This Row],[Profit]]/SalesData[[#This Row],[Net Sales]]</f>
        <v>0.36170212765957444</v>
      </c>
    </row>
    <row r="307" spans="1:19" x14ac:dyDescent="0.25">
      <c r="A307">
        <v>100305</v>
      </c>
      <c r="B307" s="1">
        <v>45079</v>
      </c>
      <c r="C307" s="2">
        <f>MONTH(SalesData[[#This Row],[order_date]])</f>
        <v>6</v>
      </c>
      <c r="D307" s="2">
        <f>YEAR(SalesData[[#This Row],[order_date]])</f>
        <v>2023</v>
      </c>
      <c r="E307" t="s">
        <v>362</v>
      </c>
      <c r="F307" t="s">
        <v>10</v>
      </c>
      <c r="G307" t="s">
        <v>80</v>
      </c>
      <c r="H307">
        <v>1</v>
      </c>
      <c r="I307">
        <v>53339.56</v>
      </c>
      <c r="J307" t="s">
        <v>12</v>
      </c>
      <c r="K307" t="s">
        <v>12</v>
      </c>
      <c r="L307">
        <f>SalesData[[#This Row],[quantity]]*SalesData[[#This Row],[price]]</f>
        <v>53339.56</v>
      </c>
      <c r="M307" s="8">
        <f>IF(SalesData[[#This Row],[quantity]]&lt;=1,2%,IF(SalesData[[#This Row],[quantity]]&lt;=2,4%,IF(SalesData[[#This Row],[quantity]]&lt;=3,6%,IF(SalesData[[#This Row],[quantity]]&gt;=4,8%,0%))))</f>
        <v>0.02</v>
      </c>
      <c r="N307" s="6">
        <f>SalesData[[#This Row],[Total Sales]]*SalesData[[#This Row],[Discount %]]</f>
        <v>1066.7911999999999</v>
      </c>
      <c r="O307" s="2">
        <f>SalesData[[#This Row],[Total Sales]]-SalesData[[#This Row],[Discount Amount]]</f>
        <v>52272.768799999998</v>
      </c>
      <c r="P307" s="2">
        <f>SalesData[[#This Row],[price]]*60%</f>
        <v>32003.735999999997</v>
      </c>
      <c r="Q307" s="2">
        <f>SalesData[[#This Row],[Cost Price (Assumed)60%]]*SalesData[[#This Row],[quantity]]</f>
        <v>32003.735999999997</v>
      </c>
      <c r="R307" s="2">
        <f>SalesData[[#This Row],[Net Sales]]-SalesData[[#This Row],[Total Cost]]</f>
        <v>20269.032800000001</v>
      </c>
      <c r="S307" s="8">
        <f>SalesData[[#This Row],[Profit]]/SalesData[[#This Row],[Net Sales]]</f>
        <v>0.38775510204081637</v>
      </c>
    </row>
    <row r="308" spans="1:19" x14ac:dyDescent="0.25">
      <c r="A308">
        <v>100306</v>
      </c>
      <c r="B308" s="1">
        <v>45309</v>
      </c>
      <c r="C308" s="2">
        <f>MONTH(SalesData[[#This Row],[order_date]])</f>
        <v>1</v>
      </c>
      <c r="D308" s="2">
        <f>YEAR(SalesData[[#This Row],[order_date]])</f>
        <v>2024</v>
      </c>
      <c r="E308" t="s">
        <v>363</v>
      </c>
      <c r="F308" t="s">
        <v>41</v>
      </c>
      <c r="G308" t="s">
        <v>83</v>
      </c>
      <c r="H308">
        <v>1</v>
      </c>
      <c r="I308">
        <v>13633.68</v>
      </c>
      <c r="J308" t="s">
        <v>35</v>
      </c>
      <c r="K308" t="s">
        <v>36</v>
      </c>
      <c r="L308">
        <f>SalesData[[#This Row],[quantity]]*SalesData[[#This Row],[price]]</f>
        <v>13633.68</v>
      </c>
      <c r="M308" s="8">
        <f>IF(SalesData[[#This Row],[quantity]]&lt;=1,2%,IF(SalesData[[#This Row],[quantity]]&lt;=2,4%,IF(SalesData[[#This Row],[quantity]]&lt;=3,6%,IF(SalesData[[#This Row],[quantity]]&gt;=4,8%,0%))))</f>
        <v>0.02</v>
      </c>
      <c r="N308" s="6">
        <f>SalesData[[#This Row],[Total Sales]]*SalesData[[#This Row],[Discount %]]</f>
        <v>272.67360000000002</v>
      </c>
      <c r="O308" s="2">
        <f>SalesData[[#This Row],[Total Sales]]-SalesData[[#This Row],[Discount Amount]]</f>
        <v>13361.0064</v>
      </c>
      <c r="P308" s="2">
        <f>SalesData[[#This Row],[price]]*60%</f>
        <v>8180.2079999999996</v>
      </c>
      <c r="Q308" s="2">
        <f>SalesData[[#This Row],[Cost Price (Assumed)60%]]*SalesData[[#This Row],[quantity]]</f>
        <v>8180.2079999999996</v>
      </c>
      <c r="R308" s="2">
        <f>SalesData[[#This Row],[Net Sales]]-SalesData[[#This Row],[Total Cost]]</f>
        <v>5180.7984000000006</v>
      </c>
      <c r="S308" s="8">
        <f>SalesData[[#This Row],[Profit]]/SalesData[[#This Row],[Net Sales]]</f>
        <v>0.38775510204081637</v>
      </c>
    </row>
    <row r="309" spans="1:19" x14ac:dyDescent="0.25">
      <c r="A309">
        <v>100307</v>
      </c>
      <c r="B309" s="1">
        <v>45592</v>
      </c>
      <c r="C309" s="2">
        <f>MONTH(SalesData[[#This Row],[order_date]])</f>
        <v>10</v>
      </c>
      <c r="D309" s="2">
        <f>YEAR(SalesData[[#This Row],[order_date]])</f>
        <v>2024</v>
      </c>
      <c r="E309" t="s">
        <v>364</v>
      </c>
      <c r="F309" t="s">
        <v>38</v>
      </c>
      <c r="G309" t="s">
        <v>39</v>
      </c>
      <c r="H309">
        <v>1</v>
      </c>
      <c r="I309">
        <v>1558.66</v>
      </c>
      <c r="J309" t="s">
        <v>16</v>
      </c>
      <c r="K309" t="s">
        <v>17</v>
      </c>
      <c r="L309">
        <f>SalesData[[#This Row],[quantity]]*SalesData[[#This Row],[price]]</f>
        <v>1558.66</v>
      </c>
      <c r="M309" s="8">
        <f>IF(SalesData[[#This Row],[quantity]]&lt;=1,2%,IF(SalesData[[#This Row],[quantity]]&lt;=2,4%,IF(SalesData[[#This Row],[quantity]]&lt;=3,6%,IF(SalesData[[#This Row],[quantity]]&gt;=4,8%,0%))))</f>
        <v>0.02</v>
      </c>
      <c r="N309" s="6">
        <f>SalesData[[#This Row],[Total Sales]]*SalesData[[#This Row],[Discount %]]</f>
        <v>31.173200000000001</v>
      </c>
      <c r="O309" s="2">
        <f>SalesData[[#This Row],[Total Sales]]-SalesData[[#This Row],[Discount Amount]]</f>
        <v>1527.4868000000001</v>
      </c>
      <c r="P309" s="2">
        <f>SalesData[[#This Row],[price]]*60%</f>
        <v>935.19600000000003</v>
      </c>
      <c r="Q309" s="2">
        <f>SalesData[[#This Row],[Cost Price (Assumed)60%]]*SalesData[[#This Row],[quantity]]</f>
        <v>935.19600000000003</v>
      </c>
      <c r="R309" s="2">
        <f>SalesData[[#This Row],[Net Sales]]-SalesData[[#This Row],[Total Cost]]</f>
        <v>592.2908000000001</v>
      </c>
      <c r="S309" s="8">
        <f>SalesData[[#This Row],[Profit]]/SalesData[[#This Row],[Net Sales]]</f>
        <v>0.38775510204081637</v>
      </c>
    </row>
    <row r="310" spans="1:19" x14ac:dyDescent="0.25">
      <c r="A310">
        <v>100308</v>
      </c>
      <c r="B310" s="1">
        <v>45102</v>
      </c>
      <c r="C310" s="2">
        <f>MONTH(SalesData[[#This Row],[order_date]])</f>
        <v>6</v>
      </c>
      <c r="D310" s="2">
        <f>YEAR(SalesData[[#This Row],[order_date]])</f>
        <v>2023</v>
      </c>
      <c r="E310" t="s">
        <v>365</v>
      </c>
      <c r="F310" t="s">
        <v>10</v>
      </c>
      <c r="G310" t="s">
        <v>68</v>
      </c>
      <c r="H310">
        <v>2</v>
      </c>
      <c r="I310">
        <v>27656.31</v>
      </c>
      <c r="J310" t="s">
        <v>43</v>
      </c>
      <c r="K310" t="s">
        <v>29</v>
      </c>
      <c r="L310">
        <f>SalesData[[#This Row],[quantity]]*SalesData[[#This Row],[price]]</f>
        <v>55312.62</v>
      </c>
      <c r="M310" s="8">
        <f>IF(SalesData[[#This Row],[quantity]]&lt;=1,2%,IF(SalesData[[#This Row],[quantity]]&lt;=2,4%,IF(SalesData[[#This Row],[quantity]]&lt;=3,6%,IF(SalesData[[#This Row],[quantity]]&gt;=4,8%,0%))))</f>
        <v>0.04</v>
      </c>
      <c r="N310" s="6">
        <f>SalesData[[#This Row],[Total Sales]]*SalesData[[#This Row],[Discount %]]</f>
        <v>2212.5048000000002</v>
      </c>
      <c r="O310" s="2">
        <f>SalesData[[#This Row],[Total Sales]]-SalesData[[#This Row],[Discount Amount]]</f>
        <v>53100.1152</v>
      </c>
      <c r="P310" s="2">
        <f>SalesData[[#This Row],[price]]*60%</f>
        <v>16593.786</v>
      </c>
      <c r="Q310" s="2">
        <f>SalesData[[#This Row],[Cost Price (Assumed)60%]]*SalesData[[#This Row],[quantity]]</f>
        <v>33187.572</v>
      </c>
      <c r="R310" s="2">
        <f>SalesData[[#This Row],[Net Sales]]-SalesData[[#This Row],[Total Cost]]</f>
        <v>19912.5432</v>
      </c>
      <c r="S310" s="8">
        <f>SalesData[[#This Row],[Profit]]/SalesData[[#This Row],[Net Sales]]</f>
        <v>0.375</v>
      </c>
    </row>
    <row r="311" spans="1:19" x14ac:dyDescent="0.25">
      <c r="A311">
        <v>100309</v>
      </c>
      <c r="B311" s="1">
        <v>45467</v>
      </c>
      <c r="C311" s="2">
        <f>MONTH(SalesData[[#This Row],[order_date]])</f>
        <v>6</v>
      </c>
      <c r="D311" s="2">
        <f>YEAR(SalesData[[#This Row],[order_date]])</f>
        <v>2024</v>
      </c>
      <c r="E311" t="s">
        <v>366</v>
      </c>
      <c r="F311" t="s">
        <v>41</v>
      </c>
      <c r="G311" t="s">
        <v>102</v>
      </c>
      <c r="H311">
        <v>1</v>
      </c>
      <c r="I311">
        <v>14578.79</v>
      </c>
      <c r="J311" t="s">
        <v>94</v>
      </c>
      <c r="K311" t="s">
        <v>95</v>
      </c>
      <c r="L311">
        <f>SalesData[[#This Row],[quantity]]*SalesData[[#This Row],[price]]</f>
        <v>14578.79</v>
      </c>
      <c r="M311" s="8">
        <f>IF(SalesData[[#This Row],[quantity]]&lt;=1,2%,IF(SalesData[[#This Row],[quantity]]&lt;=2,4%,IF(SalesData[[#This Row],[quantity]]&lt;=3,6%,IF(SalesData[[#This Row],[quantity]]&gt;=4,8%,0%))))</f>
        <v>0.02</v>
      </c>
      <c r="N311" s="6">
        <f>SalesData[[#This Row],[Total Sales]]*SalesData[[#This Row],[Discount %]]</f>
        <v>291.57580000000002</v>
      </c>
      <c r="O311" s="2">
        <f>SalesData[[#This Row],[Total Sales]]-SalesData[[#This Row],[Discount Amount]]</f>
        <v>14287.2142</v>
      </c>
      <c r="P311" s="2">
        <f>SalesData[[#This Row],[price]]*60%</f>
        <v>8747.2739999999994</v>
      </c>
      <c r="Q311" s="2">
        <f>SalesData[[#This Row],[Cost Price (Assumed)60%]]*SalesData[[#This Row],[quantity]]</f>
        <v>8747.2739999999994</v>
      </c>
      <c r="R311" s="2">
        <f>SalesData[[#This Row],[Net Sales]]-SalesData[[#This Row],[Total Cost]]</f>
        <v>5539.9402000000009</v>
      </c>
      <c r="S311" s="8">
        <f>SalesData[[#This Row],[Profit]]/SalesData[[#This Row],[Net Sales]]</f>
        <v>0.38775510204081637</v>
      </c>
    </row>
    <row r="312" spans="1:19" x14ac:dyDescent="0.25">
      <c r="A312">
        <v>100310</v>
      </c>
      <c r="B312" s="1">
        <v>44974</v>
      </c>
      <c r="C312" s="2">
        <f>MONTH(SalesData[[#This Row],[order_date]])</f>
        <v>2</v>
      </c>
      <c r="D312" s="2">
        <f>YEAR(SalesData[[#This Row],[order_date]])</f>
        <v>2023</v>
      </c>
      <c r="E312" t="s">
        <v>367</v>
      </c>
      <c r="F312" t="s">
        <v>41</v>
      </c>
      <c r="G312" t="s">
        <v>92</v>
      </c>
      <c r="H312">
        <v>3</v>
      </c>
      <c r="I312">
        <v>7379.92</v>
      </c>
      <c r="J312" t="s">
        <v>85</v>
      </c>
      <c r="K312" t="s">
        <v>29</v>
      </c>
      <c r="L312">
        <f>SalesData[[#This Row],[quantity]]*SalesData[[#This Row],[price]]</f>
        <v>22139.760000000002</v>
      </c>
      <c r="M312" s="8">
        <f>IF(SalesData[[#This Row],[quantity]]&lt;=1,2%,IF(SalesData[[#This Row],[quantity]]&lt;=2,4%,IF(SalesData[[#This Row],[quantity]]&lt;=3,6%,IF(SalesData[[#This Row],[quantity]]&gt;=4,8%,0%))))</f>
        <v>0.06</v>
      </c>
      <c r="N312" s="6">
        <f>SalesData[[#This Row],[Total Sales]]*SalesData[[#This Row],[Discount %]]</f>
        <v>1328.3856000000001</v>
      </c>
      <c r="O312" s="2">
        <f>SalesData[[#This Row],[Total Sales]]-SalesData[[#This Row],[Discount Amount]]</f>
        <v>20811.374400000001</v>
      </c>
      <c r="P312" s="2">
        <f>SalesData[[#This Row],[price]]*60%</f>
        <v>4427.9520000000002</v>
      </c>
      <c r="Q312" s="2">
        <f>SalesData[[#This Row],[Cost Price (Assumed)60%]]*SalesData[[#This Row],[quantity]]</f>
        <v>13283.856</v>
      </c>
      <c r="R312" s="2">
        <f>SalesData[[#This Row],[Net Sales]]-SalesData[[#This Row],[Total Cost]]</f>
        <v>7527.5184000000008</v>
      </c>
      <c r="S312" s="8">
        <f>SalesData[[#This Row],[Profit]]/SalesData[[#This Row],[Net Sales]]</f>
        <v>0.36170212765957449</v>
      </c>
    </row>
    <row r="313" spans="1:19" x14ac:dyDescent="0.25">
      <c r="A313">
        <v>100311</v>
      </c>
      <c r="B313" s="1">
        <v>45139</v>
      </c>
      <c r="C313" s="2">
        <f>MONTH(SalesData[[#This Row],[order_date]])</f>
        <v>8</v>
      </c>
      <c r="D313" s="2">
        <f>YEAR(SalesData[[#This Row],[order_date]])</f>
        <v>2023</v>
      </c>
      <c r="E313" t="s">
        <v>368</v>
      </c>
      <c r="F313" t="s">
        <v>19</v>
      </c>
      <c r="G313" t="s">
        <v>20</v>
      </c>
      <c r="H313">
        <v>4</v>
      </c>
      <c r="I313">
        <v>4788.5200000000004</v>
      </c>
      <c r="J313" t="s">
        <v>35</v>
      </c>
      <c r="K313" t="s">
        <v>36</v>
      </c>
      <c r="L313">
        <f>SalesData[[#This Row],[quantity]]*SalesData[[#This Row],[price]]</f>
        <v>19154.080000000002</v>
      </c>
      <c r="M313" s="8">
        <f>IF(SalesData[[#This Row],[quantity]]&lt;=1,2%,IF(SalesData[[#This Row],[quantity]]&lt;=2,4%,IF(SalesData[[#This Row],[quantity]]&lt;=3,6%,IF(SalesData[[#This Row],[quantity]]&gt;=4,8%,0%))))</f>
        <v>0.08</v>
      </c>
      <c r="N313" s="6">
        <f>SalesData[[#This Row],[Total Sales]]*SalesData[[#This Row],[Discount %]]</f>
        <v>1532.3264000000001</v>
      </c>
      <c r="O313" s="2">
        <f>SalesData[[#This Row],[Total Sales]]-SalesData[[#This Row],[Discount Amount]]</f>
        <v>17621.7536</v>
      </c>
      <c r="P313" s="2">
        <f>SalesData[[#This Row],[price]]*60%</f>
        <v>2873.1120000000001</v>
      </c>
      <c r="Q313" s="2">
        <f>SalesData[[#This Row],[Cost Price (Assumed)60%]]*SalesData[[#This Row],[quantity]]</f>
        <v>11492.448</v>
      </c>
      <c r="R313" s="2">
        <f>SalesData[[#This Row],[Net Sales]]-SalesData[[#This Row],[Total Cost]]</f>
        <v>6129.3055999999997</v>
      </c>
      <c r="S313" s="8">
        <f>SalesData[[#This Row],[Profit]]/SalesData[[#This Row],[Net Sales]]</f>
        <v>0.34782608695652173</v>
      </c>
    </row>
    <row r="314" spans="1:19" x14ac:dyDescent="0.25">
      <c r="A314">
        <v>100312</v>
      </c>
      <c r="B314" s="1">
        <v>45480</v>
      </c>
      <c r="C314" s="2">
        <f>MONTH(SalesData[[#This Row],[order_date]])</f>
        <v>7</v>
      </c>
      <c r="D314" s="2">
        <f>YEAR(SalesData[[#This Row],[order_date]])</f>
        <v>2024</v>
      </c>
      <c r="E314" t="s">
        <v>369</v>
      </c>
      <c r="F314" t="s">
        <v>14</v>
      </c>
      <c r="G314" t="s">
        <v>46</v>
      </c>
      <c r="H314">
        <v>2</v>
      </c>
      <c r="I314">
        <v>3064.07</v>
      </c>
      <c r="J314" t="s">
        <v>85</v>
      </c>
      <c r="K314" t="s">
        <v>29</v>
      </c>
      <c r="L314">
        <f>SalesData[[#This Row],[quantity]]*SalesData[[#This Row],[price]]</f>
        <v>6128.14</v>
      </c>
      <c r="M314" s="8">
        <f>IF(SalesData[[#This Row],[quantity]]&lt;=1,2%,IF(SalesData[[#This Row],[quantity]]&lt;=2,4%,IF(SalesData[[#This Row],[quantity]]&lt;=3,6%,IF(SalesData[[#This Row],[quantity]]&gt;=4,8%,0%))))</f>
        <v>0.04</v>
      </c>
      <c r="N314" s="6">
        <f>SalesData[[#This Row],[Total Sales]]*SalesData[[#This Row],[Discount %]]</f>
        <v>245.12560000000002</v>
      </c>
      <c r="O314" s="2">
        <f>SalesData[[#This Row],[Total Sales]]-SalesData[[#This Row],[Discount Amount]]</f>
        <v>5883.0144</v>
      </c>
      <c r="P314" s="2">
        <f>SalesData[[#This Row],[price]]*60%</f>
        <v>1838.442</v>
      </c>
      <c r="Q314" s="2">
        <f>SalesData[[#This Row],[Cost Price (Assumed)60%]]*SalesData[[#This Row],[quantity]]</f>
        <v>3676.884</v>
      </c>
      <c r="R314" s="2">
        <f>SalesData[[#This Row],[Net Sales]]-SalesData[[#This Row],[Total Cost]]</f>
        <v>2206.1304</v>
      </c>
      <c r="S314" s="8">
        <f>SalesData[[#This Row],[Profit]]/SalesData[[#This Row],[Net Sales]]</f>
        <v>0.375</v>
      </c>
    </row>
    <row r="315" spans="1:19" x14ac:dyDescent="0.25">
      <c r="A315">
        <v>100313</v>
      </c>
      <c r="B315" s="1">
        <v>45027</v>
      </c>
      <c r="C315" s="2">
        <f>MONTH(SalesData[[#This Row],[order_date]])</f>
        <v>4</v>
      </c>
      <c r="D315" s="2">
        <f>YEAR(SalesData[[#This Row],[order_date]])</f>
        <v>2023</v>
      </c>
      <c r="E315" t="s">
        <v>370</v>
      </c>
      <c r="F315" t="s">
        <v>14</v>
      </c>
      <c r="G315" t="s">
        <v>15</v>
      </c>
      <c r="H315">
        <v>1</v>
      </c>
      <c r="I315">
        <v>4421.08</v>
      </c>
      <c r="J315" t="s">
        <v>21</v>
      </c>
      <c r="K315" t="s">
        <v>17</v>
      </c>
      <c r="L315">
        <f>SalesData[[#This Row],[quantity]]*SalesData[[#This Row],[price]]</f>
        <v>4421.08</v>
      </c>
      <c r="M315" s="8">
        <f>IF(SalesData[[#This Row],[quantity]]&lt;=1,2%,IF(SalesData[[#This Row],[quantity]]&lt;=2,4%,IF(SalesData[[#This Row],[quantity]]&lt;=3,6%,IF(SalesData[[#This Row],[quantity]]&gt;=4,8%,0%))))</f>
        <v>0.02</v>
      </c>
      <c r="N315" s="6">
        <f>SalesData[[#This Row],[Total Sales]]*SalesData[[#This Row],[Discount %]]</f>
        <v>88.421599999999998</v>
      </c>
      <c r="O315" s="2">
        <f>SalesData[[#This Row],[Total Sales]]-SalesData[[#This Row],[Discount Amount]]</f>
        <v>4332.6584000000003</v>
      </c>
      <c r="P315" s="2">
        <f>SalesData[[#This Row],[price]]*60%</f>
        <v>2652.6479999999997</v>
      </c>
      <c r="Q315" s="2">
        <f>SalesData[[#This Row],[Cost Price (Assumed)60%]]*SalesData[[#This Row],[quantity]]</f>
        <v>2652.6479999999997</v>
      </c>
      <c r="R315" s="2">
        <f>SalesData[[#This Row],[Net Sales]]-SalesData[[#This Row],[Total Cost]]</f>
        <v>1680.0104000000006</v>
      </c>
      <c r="S315" s="8">
        <f>SalesData[[#This Row],[Profit]]/SalesData[[#This Row],[Net Sales]]</f>
        <v>0.38775510204081642</v>
      </c>
    </row>
    <row r="316" spans="1:19" x14ac:dyDescent="0.25">
      <c r="A316">
        <v>100314</v>
      </c>
      <c r="B316" s="1">
        <v>45261</v>
      </c>
      <c r="C316" s="2">
        <f>MONTH(SalesData[[#This Row],[order_date]])</f>
        <v>12</v>
      </c>
      <c r="D316" s="2">
        <f>YEAR(SalesData[[#This Row],[order_date]])</f>
        <v>2023</v>
      </c>
      <c r="E316" t="s">
        <v>371</v>
      </c>
      <c r="F316" t="s">
        <v>10</v>
      </c>
      <c r="G316" t="s">
        <v>11</v>
      </c>
      <c r="H316">
        <v>2</v>
      </c>
      <c r="I316">
        <v>29723.24</v>
      </c>
      <c r="J316" t="s">
        <v>28</v>
      </c>
      <c r="K316" t="s">
        <v>29</v>
      </c>
      <c r="L316">
        <f>SalesData[[#This Row],[quantity]]*SalesData[[#This Row],[price]]</f>
        <v>59446.48</v>
      </c>
      <c r="M316" s="8">
        <f>IF(SalesData[[#This Row],[quantity]]&lt;=1,2%,IF(SalesData[[#This Row],[quantity]]&lt;=2,4%,IF(SalesData[[#This Row],[quantity]]&lt;=3,6%,IF(SalesData[[#This Row],[quantity]]&gt;=4,8%,0%))))</f>
        <v>0.04</v>
      </c>
      <c r="N316" s="6">
        <f>SalesData[[#This Row],[Total Sales]]*SalesData[[#This Row],[Discount %]]</f>
        <v>2377.8592000000003</v>
      </c>
      <c r="O316" s="2">
        <f>SalesData[[#This Row],[Total Sales]]-SalesData[[#This Row],[Discount Amount]]</f>
        <v>57068.620800000004</v>
      </c>
      <c r="P316" s="2">
        <f>SalesData[[#This Row],[price]]*60%</f>
        <v>17833.944</v>
      </c>
      <c r="Q316" s="2">
        <f>SalesData[[#This Row],[Cost Price (Assumed)60%]]*SalesData[[#This Row],[quantity]]</f>
        <v>35667.887999999999</v>
      </c>
      <c r="R316" s="2">
        <f>SalesData[[#This Row],[Net Sales]]-SalesData[[#This Row],[Total Cost]]</f>
        <v>21400.732800000005</v>
      </c>
      <c r="S316" s="8">
        <f>SalesData[[#This Row],[Profit]]/SalesData[[#This Row],[Net Sales]]</f>
        <v>0.37500000000000006</v>
      </c>
    </row>
    <row r="317" spans="1:19" x14ac:dyDescent="0.25">
      <c r="A317">
        <v>100315</v>
      </c>
      <c r="B317" s="1">
        <v>45117</v>
      </c>
      <c r="C317" s="2">
        <f>MONTH(SalesData[[#This Row],[order_date]])</f>
        <v>7</v>
      </c>
      <c r="D317" s="2">
        <f>YEAR(SalesData[[#This Row],[order_date]])</f>
        <v>2023</v>
      </c>
      <c r="E317" t="s">
        <v>372</v>
      </c>
      <c r="F317" t="s">
        <v>19</v>
      </c>
      <c r="G317" t="s">
        <v>20</v>
      </c>
      <c r="H317">
        <v>1</v>
      </c>
      <c r="I317">
        <v>10232.51</v>
      </c>
      <c r="J317" t="s">
        <v>12</v>
      </c>
      <c r="K317" t="s">
        <v>12</v>
      </c>
      <c r="L317">
        <f>SalesData[[#This Row],[quantity]]*SalesData[[#This Row],[price]]</f>
        <v>10232.51</v>
      </c>
      <c r="M317" s="8">
        <f>IF(SalesData[[#This Row],[quantity]]&lt;=1,2%,IF(SalesData[[#This Row],[quantity]]&lt;=2,4%,IF(SalesData[[#This Row],[quantity]]&lt;=3,6%,IF(SalesData[[#This Row],[quantity]]&gt;=4,8%,0%))))</f>
        <v>0.02</v>
      </c>
      <c r="N317" s="6">
        <f>SalesData[[#This Row],[Total Sales]]*SalesData[[#This Row],[Discount %]]</f>
        <v>204.65020000000001</v>
      </c>
      <c r="O317" s="2">
        <f>SalesData[[#This Row],[Total Sales]]-SalesData[[#This Row],[Discount Amount]]</f>
        <v>10027.8598</v>
      </c>
      <c r="P317" s="2">
        <f>SalesData[[#This Row],[price]]*60%</f>
        <v>6139.5060000000003</v>
      </c>
      <c r="Q317" s="2">
        <f>SalesData[[#This Row],[Cost Price (Assumed)60%]]*SalesData[[#This Row],[quantity]]</f>
        <v>6139.5060000000003</v>
      </c>
      <c r="R317" s="2">
        <f>SalesData[[#This Row],[Net Sales]]-SalesData[[#This Row],[Total Cost]]</f>
        <v>3888.3537999999999</v>
      </c>
      <c r="S317" s="8">
        <f>SalesData[[#This Row],[Profit]]/SalesData[[#This Row],[Net Sales]]</f>
        <v>0.38775510204081631</v>
      </c>
    </row>
    <row r="318" spans="1:19" x14ac:dyDescent="0.25">
      <c r="A318">
        <v>100316</v>
      </c>
      <c r="B318" s="1">
        <v>45201</v>
      </c>
      <c r="C318" s="2">
        <f>MONTH(SalesData[[#This Row],[order_date]])</f>
        <v>10</v>
      </c>
      <c r="D318" s="2">
        <f>YEAR(SalesData[[#This Row],[order_date]])</f>
        <v>2023</v>
      </c>
      <c r="E318" t="s">
        <v>373</v>
      </c>
      <c r="F318" t="s">
        <v>10</v>
      </c>
      <c r="G318" t="s">
        <v>27</v>
      </c>
      <c r="H318">
        <v>2</v>
      </c>
      <c r="I318">
        <v>20454.939999999999</v>
      </c>
      <c r="J318" t="s">
        <v>94</v>
      </c>
      <c r="K318" t="s">
        <v>95</v>
      </c>
      <c r="L318">
        <f>SalesData[[#This Row],[quantity]]*SalesData[[#This Row],[price]]</f>
        <v>40909.879999999997</v>
      </c>
      <c r="M318" s="8">
        <f>IF(SalesData[[#This Row],[quantity]]&lt;=1,2%,IF(SalesData[[#This Row],[quantity]]&lt;=2,4%,IF(SalesData[[#This Row],[quantity]]&lt;=3,6%,IF(SalesData[[#This Row],[quantity]]&gt;=4,8%,0%))))</f>
        <v>0.04</v>
      </c>
      <c r="N318" s="6">
        <f>SalesData[[#This Row],[Total Sales]]*SalesData[[#This Row],[Discount %]]</f>
        <v>1636.3951999999999</v>
      </c>
      <c r="O318" s="2">
        <f>SalesData[[#This Row],[Total Sales]]-SalesData[[#This Row],[Discount Amount]]</f>
        <v>39273.484799999998</v>
      </c>
      <c r="P318" s="2">
        <f>SalesData[[#This Row],[price]]*60%</f>
        <v>12272.963999999998</v>
      </c>
      <c r="Q318" s="2">
        <f>SalesData[[#This Row],[Cost Price (Assumed)60%]]*SalesData[[#This Row],[quantity]]</f>
        <v>24545.927999999996</v>
      </c>
      <c r="R318" s="2">
        <f>SalesData[[#This Row],[Net Sales]]-SalesData[[#This Row],[Total Cost]]</f>
        <v>14727.556800000002</v>
      </c>
      <c r="S318" s="8">
        <f>SalesData[[#This Row],[Profit]]/SalesData[[#This Row],[Net Sales]]</f>
        <v>0.37500000000000006</v>
      </c>
    </row>
    <row r="319" spans="1:19" x14ac:dyDescent="0.25">
      <c r="A319">
        <v>100317</v>
      </c>
      <c r="B319" s="1">
        <v>45382</v>
      </c>
      <c r="C319" s="2">
        <f>MONTH(SalesData[[#This Row],[order_date]])</f>
        <v>3</v>
      </c>
      <c r="D319" s="2">
        <f>YEAR(SalesData[[#This Row],[order_date]])</f>
        <v>2024</v>
      </c>
      <c r="E319" t="s">
        <v>374</v>
      </c>
      <c r="F319" t="s">
        <v>14</v>
      </c>
      <c r="G319" t="s">
        <v>31</v>
      </c>
      <c r="H319">
        <v>1</v>
      </c>
      <c r="I319">
        <v>605.23</v>
      </c>
      <c r="J319" t="s">
        <v>28</v>
      </c>
      <c r="K319" t="s">
        <v>29</v>
      </c>
      <c r="L319">
        <f>SalesData[[#This Row],[quantity]]*SalesData[[#This Row],[price]]</f>
        <v>605.23</v>
      </c>
      <c r="M319" s="8">
        <f>IF(SalesData[[#This Row],[quantity]]&lt;=1,2%,IF(SalesData[[#This Row],[quantity]]&lt;=2,4%,IF(SalesData[[#This Row],[quantity]]&lt;=3,6%,IF(SalesData[[#This Row],[quantity]]&gt;=4,8%,0%))))</f>
        <v>0.02</v>
      </c>
      <c r="N319" s="6">
        <f>SalesData[[#This Row],[Total Sales]]*SalesData[[#This Row],[Discount %]]</f>
        <v>12.104600000000001</v>
      </c>
      <c r="O319" s="2">
        <f>SalesData[[#This Row],[Total Sales]]-SalesData[[#This Row],[Discount Amount]]</f>
        <v>593.12540000000001</v>
      </c>
      <c r="P319" s="2">
        <f>SalesData[[#This Row],[price]]*60%</f>
        <v>363.13799999999998</v>
      </c>
      <c r="Q319" s="2">
        <f>SalesData[[#This Row],[Cost Price (Assumed)60%]]*SalesData[[#This Row],[quantity]]</f>
        <v>363.13799999999998</v>
      </c>
      <c r="R319" s="2">
        <f>SalesData[[#This Row],[Net Sales]]-SalesData[[#This Row],[Total Cost]]</f>
        <v>229.98740000000004</v>
      </c>
      <c r="S319" s="8">
        <f>SalesData[[#This Row],[Profit]]/SalesData[[#This Row],[Net Sales]]</f>
        <v>0.38775510204081637</v>
      </c>
    </row>
    <row r="320" spans="1:19" x14ac:dyDescent="0.25">
      <c r="A320">
        <v>100318</v>
      </c>
      <c r="B320" s="1">
        <v>45032</v>
      </c>
      <c r="C320" s="2">
        <f>MONTH(SalesData[[#This Row],[order_date]])</f>
        <v>4</v>
      </c>
      <c r="D320" s="2">
        <f>YEAR(SalesData[[#This Row],[order_date]])</f>
        <v>2023</v>
      </c>
      <c r="E320" t="s">
        <v>375</v>
      </c>
      <c r="F320" t="s">
        <v>10</v>
      </c>
      <c r="G320" t="s">
        <v>11</v>
      </c>
      <c r="H320">
        <v>1</v>
      </c>
      <c r="I320">
        <v>46006.48</v>
      </c>
      <c r="J320" t="s">
        <v>85</v>
      </c>
      <c r="K320" t="s">
        <v>29</v>
      </c>
      <c r="L320">
        <f>SalesData[[#This Row],[quantity]]*SalesData[[#This Row],[price]]</f>
        <v>46006.48</v>
      </c>
      <c r="M320" s="8">
        <f>IF(SalesData[[#This Row],[quantity]]&lt;=1,2%,IF(SalesData[[#This Row],[quantity]]&lt;=2,4%,IF(SalesData[[#This Row],[quantity]]&lt;=3,6%,IF(SalesData[[#This Row],[quantity]]&gt;=4,8%,0%))))</f>
        <v>0.02</v>
      </c>
      <c r="N320" s="6">
        <f>SalesData[[#This Row],[Total Sales]]*SalesData[[#This Row],[Discount %]]</f>
        <v>920.1296000000001</v>
      </c>
      <c r="O320" s="2">
        <f>SalesData[[#This Row],[Total Sales]]-SalesData[[#This Row],[Discount Amount]]</f>
        <v>45086.350400000003</v>
      </c>
      <c r="P320" s="2">
        <f>SalesData[[#This Row],[price]]*60%</f>
        <v>27603.888000000003</v>
      </c>
      <c r="Q320" s="2">
        <f>SalesData[[#This Row],[Cost Price (Assumed)60%]]*SalesData[[#This Row],[quantity]]</f>
        <v>27603.888000000003</v>
      </c>
      <c r="R320" s="2">
        <f>SalesData[[#This Row],[Net Sales]]-SalesData[[#This Row],[Total Cost]]</f>
        <v>17482.4624</v>
      </c>
      <c r="S320" s="8">
        <f>SalesData[[#This Row],[Profit]]/SalesData[[#This Row],[Net Sales]]</f>
        <v>0.38775510204081631</v>
      </c>
    </row>
    <row r="321" spans="1:19" x14ac:dyDescent="0.25">
      <c r="A321">
        <v>100319</v>
      </c>
      <c r="B321" s="1">
        <v>45225</v>
      </c>
      <c r="C321" s="2">
        <f>MONTH(SalesData[[#This Row],[order_date]])</f>
        <v>10</v>
      </c>
      <c r="D321" s="2">
        <f>YEAR(SalesData[[#This Row],[order_date]])</f>
        <v>2023</v>
      </c>
      <c r="E321" t="s">
        <v>376</v>
      </c>
      <c r="F321" t="s">
        <v>14</v>
      </c>
      <c r="G321" t="s">
        <v>15</v>
      </c>
      <c r="H321">
        <v>2</v>
      </c>
      <c r="I321">
        <v>3311.21</v>
      </c>
      <c r="J321" t="s">
        <v>32</v>
      </c>
      <c r="K321" t="s">
        <v>33</v>
      </c>
      <c r="L321">
        <f>SalesData[[#This Row],[quantity]]*SalesData[[#This Row],[price]]</f>
        <v>6622.42</v>
      </c>
      <c r="M321" s="8">
        <f>IF(SalesData[[#This Row],[quantity]]&lt;=1,2%,IF(SalesData[[#This Row],[quantity]]&lt;=2,4%,IF(SalesData[[#This Row],[quantity]]&lt;=3,6%,IF(SalesData[[#This Row],[quantity]]&gt;=4,8%,0%))))</f>
        <v>0.04</v>
      </c>
      <c r="N321" s="6">
        <f>SalesData[[#This Row],[Total Sales]]*SalesData[[#This Row],[Discount %]]</f>
        <v>264.89679999999998</v>
      </c>
      <c r="O321" s="2">
        <f>SalesData[[#This Row],[Total Sales]]-SalesData[[#This Row],[Discount Amount]]</f>
        <v>6357.5231999999996</v>
      </c>
      <c r="P321" s="2">
        <f>SalesData[[#This Row],[price]]*60%</f>
        <v>1986.7259999999999</v>
      </c>
      <c r="Q321" s="2">
        <f>SalesData[[#This Row],[Cost Price (Assumed)60%]]*SalesData[[#This Row],[quantity]]</f>
        <v>3973.4519999999998</v>
      </c>
      <c r="R321" s="2">
        <f>SalesData[[#This Row],[Net Sales]]-SalesData[[#This Row],[Total Cost]]</f>
        <v>2384.0711999999999</v>
      </c>
      <c r="S321" s="8">
        <f>SalesData[[#This Row],[Profit]]/SalesData[[#This Row],[Net Sales]]</f>
        <v>0.375</v>
      </c>
    </row>
    <row r="322" spans="1:19" x14ac:dyDescent="0.25">
      <c r="A322">
        <v>100320</v>
      </c>
      <c r="B322" s="1">
        <v>45460</v>
      </c>
      <c r="C322" s="2">
        <f>MONTH(SalesData[[#This Row],[order_date]])</f>
        <v>6</v>
      </c>
      <c r="D322" s="2">
        <f>YEAR(SalesData[[#This Row],[order_date]])</f>
        <v>2024</v>
      </c>
      <c r="E322" t="s">
        <v>377</v>
      </c>
      <c r="F322" t="s">
        <v>10</v>
      </c>
      <c r="G322" t="s">
        <v>68</v>
      </c>
      <c r="H322">
        <v>1</v>
      </c>
      <c r="I322">
        <v>18536.88</v>
      </c>
      <c r="J322" t="s">
        <v>12</v>
      </c>
      <c r="K322" t="s">
        <v>12</v>
      </c>
      <c r="L322">
        <f>SalesData[[#This Row],[quantity]]*SalesData[[#This Row],[price]]</f>
        <v>18536.88</v>
      </c>
      <c r="M322" s="8">
        <f>IF(SalesData[[#This Row],[quantity]]&lt;=1,2%,IF(SalesData[[#This Row],[quantity]]&lt;=2,4%,IF(SalesData[[#This Row],[quantity]]&lt;=3,6%,IF(SalesData[[#This Row],[quantity]]&gt;=4,8%,0%))))</f>
        <v>0.02</v>
      </c>
      <c r="N322" s="6">
        <f>SalesData[[#This Row],[Total Sales]]*SalesData[[#This Row],[Discount %]]</f>
        <v>370.73760000000004</v>
      </c>
      <c r="O322" s="2">
        <f>SalesData[[#This Row],[Total Sales]]-SalesData[[#This Row],[Discount Amount]]</f>
        <v>18166.142400000001</v>
      </c>
      <c r="P322" s="2">
        <f>SalesData[[#This Row],[price]]*60%</f>
        <v>11122.128000000001</v>
      </c>
      <c r="Q322" s="2">
        <f>SalesData[[#This Row],[Cost Price (Assumed)60%]]*SalesData[[#This Row],[quantity]]</f>
        <v>11122.128000000001</v>
      </c>
      <c r="R322" s="2">
        <f>SalesData[[#This Row],[Net Sales]]-SalesData[[#This Row],[Total Cost]]</f>
        <v>7044.0144</v>
      </c>
      <c r="S322" s="8">
        <f>SalesData[[#This Row],[Profit]]/SalesData[[#This Row],[Net Sales]]</f>
        <v>0.38775510204081631</v>
      </c>
    </row>
    <row r="323" spans="1:19" x14ac:dyDescent="0.25">
      <c r="A323">
        <v>100321</v>
      </c>
      <c r="B323" s="1">
        <v>45098</v>
      </c>
      <c r="C323" s="2">
        <f>MONTH(SalesData[[#This Row],[order_date]])</f>
        <v>6</v>
      </c>
      <c r="D323" s="2">
        <f>YEAR(SalesData[[#This Row],[order_date]])</f>
        <v>2023</v>
      </c>
      <c r="E323" t="s">
        <v>378</v>
      </c>
      <c r="F323" t="s">
        <v>14</v>
      </c>
      <c r="G323" t="s">
        <v>170</v>
      </c>
      <c r="H323">
        <v>1</v>
      </c>
      <c r="I323">
        <v>3790.99</v>
      </c>
      <c r="J323" t="s">
        <v>16</v>
      </c>
      <c r="K323" t="s">
        <v>17</v>
      </c>
      <c r="L323">
        <f>SalesData[[#This Row],[quantity]]*SalesData[[#This Row],[price]]</f>
        <v>3790.99</v>
      </c>
      <c r="M323" s="8">
        <f>IF(SalesData[[#This Row],[quantity]]&lt;=1,2%,IF(SalesData[[#This Row],[quantity]]&lt;=2,4%,IF(SalesData[[#This Row],[quantity]]&lt;=3,6%,IF(SalesData[[#This Row],[quantity]]&gt;=4,8%,0%))))</f>
        <v>0.02</v>
      </c>
      <c r="N323" s="6">
        <f>SalesData[[#This Row],[Total Sales]]*SalesData[[#This Row],[Discount %]]</f>
        <v>75.819800000000001</v>
      </c>
      <c r="O323" s="2">
        <f>SalesData[[#This Row],[Total Sales]]-SalesData[[#This Row],[Discount Amount]]</f>
        <v>3715.1701999999996</v>
      </c>
      <c r="P323" s="2">
        <f>SalesData[[#This Row],[price]]*60%</f>
        <v>2274.5939999999996</v>
      </c>
      <c r="Q323" s="2">
        <f>SalesData[[#This Row],[Cost Price (Assumed)60%]]*SalesData[[#This Row],[quantity]]</f>
        <v>2274.5939999999996</v>
      </c>
      <c r="R323" s="2">
        <f>SalesData[[#This Row],[Net Sales]]-SalesData[[#This Row],[Total Cost]]</f>
        <v>1440.5762</v>
      </c>
      <c r="S323" s="8">
        <f>SalesData[[#This Row],[Profit]]/SalesData[[#This Row],[Net Sales]]</f>
        <v>0.38775510204081637</v>
      </c>
    </row>
    <row r="324" spans="1:19" x14ac:dyDescent="0.25">
      <c r="A324">
        <v>100322</v>
      </c>
      <c r="B324" s="1">
        <v>45567</v>
      </c>
      <c r="C324" s="2">
        <f>MONTH(SalesData[[#This Row],[order_date]])</f>
        <v>10</v>
      </c>
      <c r="D324" s="2">
        <f>YEAR(SalesData[[#This Row],[order_date]])</f>
        <v>2024</v>
      </c>
      <c r="E324" t="s">
        <v>379</v>
      </c>
      <c r="F324" t="s">
        <v>14</v>
      </c>
      <c r="G324" t="s">
        <v>51</v>
      </c>
      <c r="H324">
        <v>1</v>
      </c>
      <c r="I324">
        <v>670.72</v>
      </c>
      <c r="J324" t="s">
        <v>107</v>
      </c>
      <c r="K324" t="s">
        <v>108</v>
      </c>
      <c r="L324">
        <f>SalesData[[#This Row],[quantity]]*SalesData[[#This Row],[price]]</f>
        <v>670.72</v>
      </c>
      <c r="M324" s="8">
        <f>IF(SalesData[[#This Row],[quantity]]&lt;=1,2%,IF(SalesData[[#This Row],[quantity]]&lt;=2,4%,IF(SalesData[[#This Row],[quantity]]&lt;=3,6%,IF(SalesData[[#This Row],[quantity]]&gt;=4,8%,0%))))</f>
        <v>0.02</v>
      </c>
      <c r="N324" s="6">
        <f>SalesData[[#This Row],[Total Sales]]*SalesData[[#This Row],[Discount %]]</f>
        <v>13.414400000000001</v>
      </c>
      <c r="O324" s="2">
        <f>SalesData[[#This Row],[Total Sales]]-SalesData[[#This Row],[Discount Amount]]</f>
        <v>657.30560000000003</v>
      </c>
      <c r="P324" s="2">
        <f>SalesData[[#This Row],[price]]*60%</f>
        <v>402.43200000000002</v>
      </c>
      <c r="Q324" s="2">
        <f>SalesData[[#This Row],[Cost Price (Assumed)60%]]*SalesData[[#This Row],[quantity]]</f>
        <v>402.43200000000002</v>
      </c>
      <c r="R324" s="2">
        <f>SalesData[[#This Row],[Net Sales]]-SalesData[[#This Row],[Total Cost]]</f>
        <v>254.87360000000001</v>
      </c>
      <c r="S324" s="8">
        <f>SalesData[[#This Row],[Profit]]/SalesData[[#This Row],[Net Sales]]</f>
        <v>0.38775510204081631</v>
      </c>
    </row>
    <row r="325" spans="1:19" x14ac:dyDescent="0.25">
      <c r="A325">
        <v>100323</v>
      </c>
      <c r="B325" s="1">
        <v>45562</v>
      </c>
      <c r="C325" s="2">
        <f>MONTH(SalesData[[#This Row],[order_date]])</f>
        <v>9</v>
      </c>
      <c r="D325" s="2">
        <f>YEAR(SalesData[[#This Row],[order_date]])</f>
        <v>2024</v>
      </c>
      <c r="E325" t="s">
        <v>380</v>
      </c>
      <c r="F325" t="s">
        <v>14</v>
      </c>
      <c r="G325" t="s">
        <v>31</v>
      </c>
      <c r="H325">
        <v>1</v>
      </c>
      <c r="I325">
        <v>2485.9</v>
      </c>
      <c r="J325" t="s">
        <v>94</v>
      </c>
      <c r="K325" t="s">
        <v>95</v>
      </c>
      <c r="L325">
        <f>SalesData[[#This Row],[quantity]]*SalesData[[#This Row],[price]]</f>
        <v>2485.9</v>
      </c>
      <c r="M325" s="8">
        <f>IF(SalesData[[#This Row],[quantity]]&lt;=1,2%,IF(SalesData[[#This Row],[quantity]]&lt;=2,4%,IF(SalesData[[#This Row],[quantity]]&lt;=3,6%,IF(SalesData[[#This Row],[quantity]]&gt;=4,8%,0%))))</f>
        <v>0.02</v>
      </c>
      <c r="N325" s="6">
        <f>SalesData[[#This Row],[Total Sales]]*SalesData[[#This Row],[Discount %]]</f>
        <v>49.718000000000004</v>
      </c>
      <c r="O325" s="2">
        <f>SalesData[[#This Row],[Total Sales]]-SalesData[[#This Row],[Discount Amount]]</f>
        <v>2436.1820000000002</v>
      </c>
      <c r="P325" s="2">
        <f>SalesData[[#This Row],[price]]*60%</f>
        <v>1491.54</v>
      </c>
      <c r="Q325" s="2">
        <f>SalesData[[#This Row],[Cost Price (Assumed)60%]]*SalesData[[#This Row],[quantity]]</f>
        <v>1491.54</v>
      </c>
      <c r="R325" s="2">
        <f>SalesData[[#This Row],[Net Sales]]-SalesData[[#This Row],[Total Cost]]</f>
        <v>944.64200000000028</v>
      </c>
      <c r="S325" s="8">
        <f>SalesData[[#This Row],[Profit]]/SalesData[[#This Row],[Net Sales]]</f>
        <v>0.38775510204081642</v>
      </c>
    </row>
    <row r="326" spans="1:19" x14ac:dyDescent="0.25">
      <c r="A326">
        <v>100324</v>
      </c>
      <c r="B326" s="1">
        <v>45255</v>
      </c>
      <c r="C326" s="2">
        <f>MONTH(SalesData[[#This Row],[order_date]])</f>
        <v>11</v>
      </c>
      <c r="D326" s="2">
        <f>YEAR(SalesData[[#This Row],[order_date]])</f>
        <v>2023</v>
      </c>
      <c r="E326" t="s">
        <v>381</v>
      </c>
      <c r="F326" t="s">
        <v>19</v>
      </c>
      <c r="G326" t="s">
        <v>115</v>
      </c>
      <c r="H326">
        <v>1</v>
      </c>
      <c r="I326">
        <v>2821.42</v>
      </c>
      <c r="J326" t="s">
        <v>94</v>
      </c>
      <c r="K326" t="s">
        <v>95</v>
      </c>
      <c r="L326">
        <f>SalesData[[#This Row],[quantity]]*SalesData[[#This Row],[price]]</f>
        <v>2821.42</v>
      </c>
      <c r="M326" s="8">
        <f>IF(SalesData[[#This Row],[quantity]]&lt;=1,2%,IF(SalesData[[#This Row],[quantity]]&lt;=2,4%,IF(SalesData[[#This Row],[quantity]]&lt;=3,6%,IF(SalesData[[#This Row],[quantity]]&gt;=4,8%,0%))))</f>
        <v>0.02</v>
      </c>
      <c r="N326" s="6">
        <f>SalesData[[#This Row],[Total Sales]]*SalesData[[#This Row],[Discount %]]</f>
        <v>56.428400000000003</v>
      </c>
      <c r="O326" s="2">
        <f>SalesData[[#This Row],[Total Sales]]-SalesData[[#This Row],[Discount Amount]]</f>
        <v>2764.9916000000003</v>
      </c>
      <c r="P326" s="2">
        <f>SalesData[[#This Row],[price]]*60%</f>
        <v>1692.8520000000001</v>
      </c>
      <c r="Q326" s="2">
        <f>SalesData[[#This Row],[Cost Price (Assumed)60%]]*SalesData[[#This Row],[quantity]]</f>
        <v>1692.8520000000001</v>
      </c>
      <c r="R326" s="2">
        <f>SalesData[[#This Row],[Net Sales]]-SalesData[[#This Row],[Total Cost]]</f>
        <v>1072.1396000000002</v>
      </c>
      <c r="S326" s="8">
        <f>SalesData[[#This Row],[Profit]]/SalesData[[#This Row],[Net Sales]]</f>
        <v>0.38775510204081637</v>
      </c>
    </row>
    <row r="327" spans="1:19" x14ac:dyDescent="0.25">
      <c r="A327">
        <v>100325</v>
      </c>
      <c r="B327" s="1">
        <v>45638</v>
      </c>
      <c r="C327" s="2">
        <f>MONTH(SalesData[[#This Row],[order_date]])</f>
        <v>12</v>
      </c>
      <c r="D327" s="2">
        <f>YEAR(SalesData[[#This Row],[order_date]])</f>
        <v>2024</v>
      </c>
      <c r="E327" t="s">
        <v>382</v>
      </c>
      <c r="F327" t="s">
        <v>19</v>
      </c>
      <c r="G327" t="s">
        <v>123</v>
      </c>
      <c r="H327">
        <v>2</v>
      </c>
      <c r="I327">
        <v>4754.08</v>
      </c>
      <c r="J327" t="s">
        <v>107</v>
      </c>
      <c r="K327" t="s">
        <v>108</v>
      </c>
      <c r="L327">
        <f>SalesData[[#This Row],[quantity]]*SalesData[[#This Row],[price]]</f>
        <v>9508.16</v>
      </c>
      <c r="M327" s="8">
        <f>IF(SalesData[[#This Row],[quantity]]&lt;=1,2%,IF(SalesData[[#This Row],[quantity]]&lt;=2,4%,IF(SalesData[[#This Row],[quantity]]&lt;=3,6%,IF(SalesData[[#This Row],[quantity]]&gt;=4,8%,0%))))</f>
        <v>0.04</v>
      </c>
      <c r="N327" s="6">
        <f>SalesData[[#This Row],[Total Sales]]*SalesData[[#This Row],[Discount %]]</f>
        <v>380.32639999999998</v>
      </c>
      <c r="O327" s="2">
        <f>SalesData[[#This Row],[Total Sales]]-SalesData[[#This Row],[Discount Amount]]</f>
        <v>9127.8335999999999</v>
      </c>
      <c r="P327" s="2">
        <f>SalesData[[#This Row],[price]]*60%</f>
        <v>2852.4479999999999</v>
      </c>
      <c r="Q327" s="2">
        <f>SalesData[[#This Row],[Cost Price (Assumed)60%]]*SalesData[[#This Row],[quantity]]</f>
        <v>5704.8959999999997</v>
      </c>
      <c r="R327" s="2">
        <f>SalesData[[#This Row],[Net Sales]]-SalesData[[#This Row],[Total Cost]]</f>
        <v>3422.9376000000002</v>
      </c>
      <c r="S327" s="8">
        <f>SalesData[[#This Row],[Profit]]/SalesData[[#This Row],[Net Sales]]</f>
        <v>0.375</v>
      </c>
    </row>
    <row r="328" spans="1:19" x14ac:dyDescent="0.25">
      <c r="A328">
        <v>100326</v>
      </c>
      <c r="B328" s="1">
        <v>45043</v>
      </c>
      <c r="C328" s="2">
        <f>MONTH(SalesData[[#This Row],[order_date]])</f>
        <v>4</v>
      </c>
      <c r="D328" s="2">
        <f>YEAR(SalesData[[#This Row],[order_date]])</f>
        <v>2023</v>
      </c>
      <c r="E328" t="s">
        <v>383</v>
      </c>
      <c r="F328" t="s">
        <v>41</v>
      </c>
      <c r="G328" t="s">
        <v>102</v>
      </c>
      <c r="H328">
        <v>1</v>
      </c>
      <c r="I328">
        <v>8773.2900000000009</v>
      </c>
      <c r="J328" t="s">
        <v>16</v>
      </c>
      <c r="K328" t="s">
        <v>17</v>
      </c>
      <c r="L328">
        <f>SalesData[[#This Row],[quantity]]*SalesData[[#This Row],[price]]</f>
        <v>8773.2900000000009</v>
      </c>
      <c r="M328" s="8">
        <f>IF(SalesData[[#This Row],[quantity]]&lt;=1,2%,IF(SalesData[[#This Row],[quantity]]&lt;=2,4%,IF(SalesData[[#This Row],[quantity]]&lt;=3,6%,IF(SalesData[[#This Row],[quantity]]&gt;=4,8%,0%))))</f>
        <v>0.02</v>
      </c>
      <c r="N328" s="6">
        <f>SalesData[[#This Row],[Total Sales]]*SalesData[[#This Row],[Discount %]]</f>
        <v>175.46580000000003</v>
      </c>
      <c r="O328" s="2">
        <f>SalesData[[#This Row],[Total Sales]]-SalesData[[#This Row],[Discount Amount]]</f>
        <v>8597.8242000000009</v>
      </c>
      <c r="P328" s="2">
        <f>SalesData[[#This Row],[price]]*60%</f>
        <v>5263.9740000000002</v>
      </c>
      <c r="Q328" s="2">
        <f>SalesData[[#This Row],[Cost Price (Assumed)60%]]*SalesData[[#This Row],[quantity]]</f>
        <v>5263.9740000000002</v>
      </c>
      <c r="R328" s="2">
        <f>SalesData[[#This Row],[Net Sales]]-SalesData[[#This Row],[Total Cost]]</f>
        <v>3333.8502000000008</v>
      </c>
      <c r="S328" s="8">
        <f>SalesData[[#This Row],[Profit]]/SalesData[[#This Row],[Net Sales]]</f>
        <v>0.38775510204081637</v>
      </c>
    </row>
    <row r="329" spans="1:19" x14ac:dyDescent="0.25">
      <c r="A329">
        <v>100327</v>
      </c>
      <c r="B329" s="1">
        <v>45399</v>
      </c>
      <c r="C329" s="2">
        <f>MONTH(SalesData[[#This Row],[order_date]])</f>
        <v>4</v>
      </c>
      <c r="D329" s="2">
        <f>YEAR(SalesData[[#This Row],[order_date]])</f>
        <v>2024</v>
      </c>
      <c r="E329" t="s">
        <v>384</v>
      </c>
      <c r="F329" t="s">
        <v>41</v>
      </c>
      <c r="G329" t="s">
        <v>102</v>
      </c>
      <c r="H329">
        <v>1</v>
      </c>
      <c r="I329">
        <v>4846.62</v>
      </c>
      <c r="J329" t="s">
        <v>35</v>
      </c>
      <c r="K329" t="s">
        <v>36</v>
      </c>
      <c r="L329">
        <f>SalesData[[#This Row],[quantity]]*SalesData[[#This Row],[price]]</f>
        <v>4846.62</v>
      </c>
      <c r="M329" s="8">
        <f>IF(SalesData[[#This Row],[quantity]]&lt;=1,2%,IF(SalesData[[#This Row],[quantity]]&lt;=2,4%,IF(SalesData[[#This Row],[quantity]]&lt;=3,6%,IF(SalesData[[#This Row],[quantity]]&gt;=4,8%,0%))))</f>
        <v>0.02</v>
      </c>
      <c r="N329" s="6">
        <f>SalesData[[#This Row],[Total Sales]]*SalesData[[#This Row],[Discount %]]</f>
        <v>96.932400000000001</v>
      </c>
      <c r="O329" s="2">
        <f>SalesData[[#This Row],[Total Sales]]-SalesData[[#This Row],[Discount Amount]]</f>
        <v>4749.6876000000002</v>
      </c>
      <c r="P329" s="2">
        <f>SalesData[[#This Row],[price]]*60%</f>
        <v>2907.9719999999998</v>
      </c>
      <c r="Q329" s="2">
        <f>SalesData[[#This Row],[Cost Price (Assumed)60%]]*SalesData[[#This Row],[quantity]]</f>
        <v>2907.9719999999998</v>
      </c>
      <c r="R329" s="2">
        <f>SalesData[[#This Row],[Net Sales]]-SalesData[[#This Row],[Total Cost]]</f>
        <v>1841.7156000000004</v>
      </c>
      <c r="S329" s="8">
        <f>SalesData[[#This Row],[Profit]]/SalesData[[#This Row],[Net Sales]]</f>
        <v>0.38775510204081642</v>
      </c>
    </row>
    <row r="330" spans="1:19" x14ac:dyDescent="0.25">
      <c r="A330">
        <v>100328</v>
      </c>
      <c r="B330" s="1">
        <v>45438</v>
      </c>
      <c r="C330" s="2">
        <f>MONTH(SalesData[[#This Row],[order_date]])</f>
        <v>5</v>
      </c>
      <c r="D330" s="2">
        <f>YEAR(SalesData[[#This Row],[order_date]])</f>
        <v>2024</v>
      </c>
      <c r="E330" t="s">
        <v>385</v>
      </c>
      <c r="F330" t="s">
        <v>10</v>
      </c>
      <c r="G330" t="s">
        <v>11</v>
      </c>
      <c r="H330">
        <v>1</v>
      </c>
      <c r="I330">
        <v>49628.6</v>
      </c>
      <c r="J330" t="s">
        <v>12</v>
      </c>
      <c r="K330" t="s">
        <v>12</v>
      </c>
      <c r="L330">
        <f>SalesData[[#This Row],[quantity]]*SalesData[[#This Row],[price]]</f>
        <v>49628.6</v>
      </c>
      <c r="M330" s="8">
        <f>IF(SalesData[[#This Row],[quantity]]&lt;=1,2%,IF(SalesData[[#This Row],[quantity]]&lt;=2,4%,IF(SalesData[[#This Row],[quantity]]&lt;=3,6%,IF(SalesData[[#This Row],[quantity]]&gt;=4,8%,0%))))</f>
        <v>0.02</v>
      </c>
      <c r="N330" s="6">
        <f>SalesData[[#This Row],[Total Sales]]*SalesData[[#This Row],[Discount %]]</f>
        <v>992.572</v>
      </c>
      <c r="O330" s="2">
        <f>SalesData[[#This Row],[Total Sales]]-SalesData[[#This Row],[Discount Amount]]</f>
        <v>48636.027999999998</v>
      </c>
      <c r="P330" s="2">
        <f>SalesData[[#This Row],[price]]*60%</f>
        <v>29777.159999999996</v>
      </c>
      <c r="Q330" s="2">
        <f>SalesData[[#This Row],[Cost Price (Assumed)60%]]*SalesData[[#This Row],[quantity]]</f>
        <v>29777.159999999996</v>
      </c>
      <c r="R330" s="2">
        <f>SalesData[[#This Row],[Net Sales]]-SalesData[[#This Row],[Total Cost]]</f>
        <v>18858.868000000002</v>
      </c>
      <c r="S330" s="8">
        <f>SalesData[[#This Row],[Profit]]/SalesData[[#This Row],[Net Sales]]</f>
        <v>0.38775510204081637</v>
      </c>
    </row>
    <row r="331" spans="1:19" x14ac:dyDescent="0.25">
      <c r="A331">
        <v>100329</v>
      </c>
      <c r="B331" s="1">
        <v>45386</v>
      </c>
      <c r="C331" s="2">
        <f>MONTH(SalesData[[#This Row],[order_date]])</f>
        <v>4</v>
      </c>
      <c r="D331" s="2">
        <f>YEAR(SalesData[[#This Row],[order_date]])</f>
        <v>2024</v>
      </c>
      <c r="E331" t="s">
        <v>386</v>
      </c>
      <c r="F331" t="s">
        <v>41</v>
      </c>
      <c r="G331" t="s">
        <v>83</v>
      </c>
      <c r="H331">
        <v>1</v>
      </c>
      <c r="I331">
        <v>9190.18</v>
      </c>
      <c r="J331" t="s">
        <v>54</v>
      </c>
      <c r="K331" t="s">
        <v>55</v>
      </c>
      <c r="L331">
        <f>SalesData[[#This Row],[quantity]]*SalesData[[#This Row],[price]]</f>
        <v>9190.18</v>
      </c>
      <c r="M331" s="8">
        <f>IF(SalesData[[#This Row],[quantity]]&lt;=1,2%,IF(SalesData[[#This Row],[quantity]]&lt;=2,4%,IF(SalesData[[#This Row],[quantity]]&lt;=3,6%,IF(SalesData[[#This Row],[quantity]]&gt;=4,8%,0%))))</f>
        <v>0.02</v>
      </c>
      <c r="N331" s="6">
        <f>SalesData[[#This Row],[Total Sales]]*SalesData[[#This Row],[Discount %]]</f>
        <v>183.80360000000002</v>
      </c>
      <c r="O331" s="2">
        <f>SalesData[[#This Row],[Total Sales]]-SalesData[[#This Row],[Discount Amount]]</f>
        <v>9006.376400000001</v>
      </c>
      <c r="P331" s="2">
        <f>SalesData[[#This Row],[price]]*60%</f>
        <v>5514.1080000000002</v>
      </c>
      <c r="Q331" s="2">
        <f>SalesData[[#This Row],[Cost Price (Assumed)60%]]*SalesData[[#This Row],[quantity]]</f>
        <v>5514.1080000000002</v>
      </c>
      <c r="R331" s="2">
        <f>SalesData[[#This Row],[Net Sales]]-SalesData[[#This Row],[Total Cost]]</f>
        <v>3492.2684000000008</v>
      </c>
      <c r="S331" s="8">
        <f>SalesData[[#This Row],[Profit]]/SalesData[[#This Row],[Net Sales]]</f>
        <v>0.38775510204081637</v>
      </c>
    </row>
    <row r="332" spans="1:19" x14ac:dyDescent="0.25">
      <c r="A332">
        <v>100330</v>
      </c>
      <c r="B332" s="1">
        <v>44964</v>
      </c>
      <c r="C332" s="2">
        <f>MONTH(SalesData[[#This Row],[order_date]])</f>
        <v>2</v>
      </c>
      <c r="D332" s="2">
        <f>YEAR(SalesData[[#This Row],[order_date]])</f>
        <v>2023</v>
      </c>
      <c r="E332" t="s">
        <v>387</v>
      </c>
      <c r="F332" t="s">
        <v>38</v>
      </c>
      <c r="G332" t="s">
        <v>53</v>
      </c>
      <c r="H332">
        <v>2</v>
      </c>
      <c r="I332">
        <v>3358.91</v>
      </c>
      <c r="J332" t="s">
        <v>12</v>
      </c>
      <c r="K332" t="s">
        <v>12</v>
      </c>
      <c r="L332">
        <f>SalesData[[#This Row],[quantity]]*SalesData[[#This Row],[price]]</f>
        <v>6717.82</v>
      </c>
      <c r="M332" s="8">
        <f>IF(SalesData[[#This Row],[quantity]]&lt;=1,2%,IF(SalesData[[#This Row],[quantity]]&lt;=2,4%,IF(SalesData[[#This Row],[quantity]]&lt;=3,6%,IF(SalesData[[#This Row],[quantity]]&gt;=4,8%,0%))))</f>
        <v>0.04</v>
      </c>
      <c r="N332" s="6">
        <f>SalesData[[#This Row],[Total Sales]]*SalesData[[#This Row],[Discount %]]</f>
        <v>268.71280000000002</v>
      </c>
      <c r="O332" s="2">
        <f>SalesData[[#This Row],[Total Sales]]-SalesData[[#This Row],[Discount Amount]]</f>
        <v>6449.1071999999995</v>
      </c>
      <c r="P332" s="2">
        <f>SalesData[[#This Row],[price]]*60%</f>
        <v>2015.3459999999998</v>
      </c>
      <c r="Q332" s="2">
        <f>SalesData[[#This Row],[Cost Price (Assumed)60%]]*SalesData[[#This Row],[quantity]]</f>
        <v>4030.6919999999996</v>
      </c>
      <c r="R332" s="2">
        <f>SalesData[[#This Row],[Net Sales]]-SalesData[[#This Row],[Total Cost]]</f>
        <v>2418.4151999999999</v>
      </c>
      <c r="S332" s="8">
        <f>SalesData[[#This Row],[Profit]]/SalesData[[#This Row],[Net Sales]]</f>
        <v>0.375</v>
      </c>
    </row>
    <row r="333" spans="1:19" x14ac:dyDescent="0.25">
      <c r="A333">
        <v>100331</v>
      </c>
      <c r="B333" s="1">
        <v>45181</v>
      </c>
      <c r="C333" s="2">
        <f>MONTH(SalesData[[#This Row],[order_date]])</f>
        <v>9</v>
      </c>
      <c r="D333" s="2">
        <f>YEAR(SalesData[[#This Row],[order_date]])</f>
        <v>2023</v>
      </c>
      <c r="E333" t="s">
        <v>388</v>
      </c>
      <c r="F333" t="s">
        <v>19</v>
      </c>
      <c r="G333" t="s">
        <v>23</v>
      </c>
      <c r="H333">
        <v>1</v>
      </c>
      <c r="I333">
        <v>9481.86</v>
      </c>
      <c r="J333" t="s">
        <v>21</v>
      </c>
      <c r="K333" t="s">
        <v>17</v>
      </c>
      <c r="L333">
        <f>SalesData[[#This Row],[quantity]]*SalesData[[#This Row],[price]]</f>
        <v>9481.86</v>
      </c>
      <c r="M333" s="8">
        <f>IF(SalesData[[#This Row],[quantity]]&lt;=1,2%,IF(SalesData[[#This Row],[quantity]]&lt;=2,4%,IF(SalesData[[#This Row],[quantity]]&lt;=3,6%,IF(SalesData[[#This Row],[quantity]]&gt;=4,8%,0%))))</f>
        <v>0.02</v>
      </c>
      <c r="N333" s="6">
        <f>SalesData[[#This Row],[Total Sales]]*SalesData[[#This Row],[Discount %]]</f>
        <v>189.63720000000001</v>
      </c>
      <c r="O333" s="2">
        <f>SalesData[[#This Row],[Total Sales]]-SalesData[[#This Row],[Discount Amount]]</f>
        <v>9292.2228000000014</v>
      </c>
      <c r="P333" s="2">
        <f>SalesData[[#This Row],[price]]*60%</f>
        <v>5689.116</v>
      </c>
      <c r="Q333" s="2">
        <f>SalesData[[#This Row],[Cost Price (Assumed)60%]]*SalesData[[#This Row],[quantity]]</f>
        <v>5689.116</v>
      </c>
      <c r="R333" s="2">
        <f>SalesData[[#This Row],[Net Sales]]-SalesData[[#This Row],[Total Cost]]</f>
        <v>3603.1068000000014</v>
      </c>
      <c r="S333" s="8">
        <f>SalesData[[#This Row],[Profit]]/SalesData[[#This Row],[Net Sales]]</f>
        <v>0.38775510204081642</v>
      </c>
    </row>
    <row r="334" spans="1:19" x14ac:dyDescent="0.25">
      <c r="A334">
        <v>100332</v>
      </c>
      <c r="B334" s="1">
        <v>45266</v>
      </c>
      <c r="C334" s="2">
        <f>MONTH(SalesData[[#This Row],[order_date]])</f>
        <v>12</v>
      </c>
      <c r="D334" s="2">
        <f>YEAR(SalesData[[#This Row],[order_date]])</f>
        <v>2023</v>
      </c>
      <c r="E334" t="s">
        <v>389</v>
      </c>
      <c r="F334" t="s">
        <v>41</v>
      </c>
      <c r="G334" t="s">
        <v>83</v>
      </c>
      <c r="H334">
        <v>1</v>
      </c>
      <c r="I334">
        <v>1602.69</v>
      </c>
      <c r="J334" t="s">
        <v>54</v>
      </c>
      <c r="K334" t="s">
        <v>55</v>
      </c>
      <c r="L334">
        <f>SalesData[[#This Row],[quantity]]*SalesData[[#This Row],[price]]</f>
        <v>1602.69</v>
      </c>
      <c r="M334" s="8">
        <f>IF(SalesData[[#This Row],[quantity]]&lt;=1,2%,IF(SalesData[[#This Row],[quantity]]&lt;=2,4%,IF(SalesData[[#This Row],[quantity]]&lt;=3,6%,IF(SalesData[[#This Row],[quantity]]&gt;=4,8%,0%))))</f>
        <v>0.02</v>
      </c>
      <c r="N334" s="6">
        <f>SalesData[[#This Row],[Total Sales]]*SalesData[[#This Row],[Discount %]]</f>
        <v>32.053800000000003</v>
      </c>
      <c r="O334" s="2">
        <f>SalesData[[#This Row],[Total Sales]]-SalesData[[#This Row],[Discount Amount]]</f>
        <v>1570.6362000000001</v>
      </c>
      <c r="P334" s="2">
        <f>SalesData[[#This Row],[price]]*60%</f>
        <v>961.61400000000003</v>
      </c>
      <c r="Q334" s="2">
        <f>SalesData[[#This Row],[Cost Price (Assumed)60%]]*SalesData[[#This Row],[quantity]]</f>
        <v>961.61400000000003</v>
      </c>
      <c r="R334" s="2">
        <f>SalesData[[#This Row],[Net Sales]]-SalesData[[#This Row],[Total Cost]]</f>
        <v>609.02220000000011</v>
      </c>
      <c r="S334" s="8">
        <f>SalesData[[#This Row],[Profit]]/SalesData[[#This Row],[Net Sales]]</f>
        <v>0.38775510204081637</v>
      </c>
    </row>
    <row r="335" spans="1:19" x14ac:dyDescent="0.25">
      <c r="A335">
        <v>100333</v>
      </c>
      <c r="B335" s="1">
        <v>45521</v>
      </c>
      <c r="C335" s="2">
        <f>MONTH(SalesData[[#This Row],[order_date]])</f>
        <v>8</v>
      </c>
      <c r="D335" s="2">
        <f>YEAR(SalesData[[#This Row],[order_date]])</f>
        <v>2024</v>
      </c>
      <c r="E335" t="s">
        <v>390</v>
      </c>
      <c r="F335" t="s">
        <v>19</v>
      </c>
      <c r="G335" t="s">
        <v>115</v>
      </c>
      <c r="H335">
        <v>1</v>
      </c>
      <c r="I335">
        <v>6542.86</v>
      </c>
      <c r="J335" t="s">
        <v>57</v>
      </c>
      <c r="K335" t="s">
        <v>58</v>
      </c>
      <c r="L335">
        <f>SalesData[[#This Row],[quantity]]*SalesData[[#This Row],[price]]</f>
        <v>6542.86</v>
      </c>
      <c r="M335" s="8">
        <f>IF(SalesData[[#This Row],[quantity]]&lt;=1,2%,IF(SalesData[[#This Row],[quantity]]&lt;=2,4%,IF(SalesData[[#This Row],[quantity]]&lt;=3,6%,IF(SalesData[[#This Row],[quantity]]&gt;=4,8%,0%))))</f>
        <v>0.02</v>
      </c>
      <c r="N335" s="6">
        <f>SalesData[[#This Row],[Total Sales]]*SalesData[[#This Row],[Discount %]]</f>
        <v>130.85720000000001</v>
      </c>
      <c r="O335" s="2">
        <f>SalesData[[#This Row],[Total Sales]]-SalesData[[#This Row],[Discount Amount]]</f>
        <v>6412.0027999999993</v>
      </c>
      <c r="P335" s="2">
        <f>SalesData[[#This Row],[price]]*60%</f>
        <v>3925.7159999999994</v>
      </c>
      <c r="Q335" s="2">
        <f>SalesData[[#This Row],[Cost Price (Assumed)60%]]*SalesData[[#This Row],[quantity]]</f>
        <v>3925.7159999999994</v>
      </c>
      <c r="R335" s="2">
        <f>SalesData[[#This Row],[Net Sales]]-SalesData[[#This Row],[Total Cost]]</f>
        <v>2486.2867999999999</v>
      </c>
      <c r="S335" s="8">
        <f>SalesData[[#This Row],[Profit]]/SalesData[[#This Row],[Net Sales]]</f>
        <v>0.38775510204081637</v>
      </c>
    </row>
    <row r="336" spans="1:19" x14ac:dyDescent="0.25">
      <c r="A336">
        <v>100334</v>
      </c>
      <c r="B336" s="1">
        <v>45280</v>
      </c>
      <c r="C336" s="2">
        <f>MONTH(SalesData[[#This Row],[order_date]])</f>
        <v>12</v>
      </c>
      <c r="D336" s="2">
        <f>YEAR(SalesData[[#This Row],[order_date]])</f>
        <v>2023</v>
      </c>
      <c r="E336" t="s">
        <v>391</v>
      </c>
      <c r="F336" t="s">
        <v>41</v>
      </c>
      <c r="G336" t="s">
        <v>83</v>
      </c>
      <c r="H336">
        <v>1</v>
      </c>
      <c r="I336">
        <v>7302.27</v>
      </c>
      <c r="J336" t="s">
        <v>47</v>
      </c>
      <c r="K336" t="s">
        <v>48</v>
      </c>
      <c r="L336">
        <f>SalesData[[#This Row],[quantity]]*SalesData[[#This Row],[price]]</f>
        <v>7302.27</v>
      </c>
      <c r="M336" s="8">
        <f>IF(SalesData[[#This Row],[quantity]]&lt;=1,2%,IF(SalesData[[#This Row],[quantity]]&lt;=2,4%,IF(SalesData[[#This Row],[quantity]]&lt;=3,6%,IF(SalesData[[#This Row],[quantity]]&gt;=4,8%,0%))))</f>
        <v>0.02</v>
      </c>
      <c r="N336" s="6">
        <f>SalesData[[#This Row],[Total Sales]]*SalesData[[#This Row],[Discount %]]</f>
        <v>146.0454</v>
      </c>
      <c r="O336" s="2">
        <f>SalesData[[#This Row],[Total Sales]]-SalesData[[#This Row],[Discount Amount]]</f>
        <v>7156.2246000000005</v>
      </c>
      <c r="P336" s="2">
        <f>SalesData[[#This Row],[price]]*60%</f>
        <v>4381.3620000000001</v>
      </c>
      <c r="Q336" s="2">
        <f>SalesData[[#This Row],[Cost Price (Assumed)60%]]*SalesData[[#This Row],[quantity]]</f>
        <v>4381.3620000000001</v>
      </c>
      <c r="R336" s="2">
        <f>SalesData[[#This Row],[Net Sales]]-SalesData[[#This Row],[Total Cost]]</f>
        <v>2774.8626000000004</v>
      </c>
      <c r="S336" s="8">
        <f>SalesData[[#This Row],[Profit]]/SalesData[[#This Row],[Net Sales]]</f>
        <v>0.38775510204081637</v>
      </c>
    </row>
    <row r="337" spans="1:19" x14ac:dyDescent="0.25">
      <c r="A337">
        <v>100335</v>
      </c>
      <c r="B337" s="1">
        <v>45072</v>
      </c>
      <c r="C337" s="2">
        <f>MONTH(SalesData[[#This Row],[order_date]])</f>
        <v>5</v>
      </c>
      <c r="D337" s="2">
        <f>YEAR(SalesData[[#This Row],[order_date]])</f>
        <v>2023</v>
      </c>
      <c r="E337" t="s">
        <v>392</v>
      </c>
      <c r="F337" t="s">
        <v>14</v>
      </c>
      <c r="G337" t="s">
        <v>31</v>
      </c>
      <c r="H337">
        <v>1</v>
      </c>
      <c r="I337">
        <v>1185.8499999999999</v>
      </c>
      <c r="J337" t="s">
        <v>12</v>
      </c>
      <c r="K337" t="s">
        <v>12</v>
      </c>
      <c r="L337">
        <f>SalesData[[#This Row],[quantity]]*SalesData[[#This Row],[price]]</f>
        <v>1185.8499999999999</v>
      </c>
      <c r="M337" s="8">
        <f>IF(SalesData[[#This Row],[quantity]]&lt;=1,2%,IF(SalesData[[#This Row],[quantity]]&lt;=2,4%,IF(SalesData[[#This Row],[quantity]]&lt;=3,6%,IF(SalesData[[#This Row],[quantity]]&gt;=4,8%,0%))))</f>
        <v>0.02</v>
      </c>
      <c r="N337" s="6">
        <f>SalesData[[#This Row],[Total Sales]]*SalesData[[#This Row],[Discount %]]</f>
        <v>23.716999999999999</v>
      </c>
      <c r="O337" s="2">
        <f>SalesData[[#This Row],[Total Sales]]-SalesData[[#This Row],[Discount Amount]]</f>
        <v>1162.1329999999998</v>
      </c>
      <c r="P337" s="2">
        <f>SalesData[[#This Row],[price]]*60%</f>
        <v>711.50999999999988</v>
      </c>
      <c r="Q337" s="2">
        <f>SalesData[[#This Row],[Cost Price (Assumed)60%]]*SalesData[[#This Row],[quantity]]</f>
        <v>711.50999999999988</v>
      </c>
      <c r="R337" s="2">
        <f>SalesData[[#This Row],[Net Sales]]-SalesData[[#This Row],[Total Cost]]</f>
        <v>450.62299999999993</v>
      </c>
      <c r="S337" s="8">
        <f>SalesData[[#This Row],[Profit]]/SalesData[[#This Row],[Net Sales]]</f>
        <v>0.38775510204081631</v>
      </c>
    </row>
    <row r="338" spans="1:19" x14ac:dyDescent="0.25">
      <c r="A338">
        <v>100336</v>
      </c>
      <c r="B338" s="1">
        <v>45375</v>
      </c>
      <c r="C338" s="2">
        <f>MONTH(SalesData[[#This Row],[order_date]])</f>
        <v>3</v>
      </c>
      <c r="D338" s="2">
        <f>YEAR(SalesData[[#This Row],[order_date]])</f>
        <v>2024</v>
      </c>
      <c r="E338" t="s">
        <v>393</v>
      </c>
      <c r="F338" t="s">
        <v>19</v>
      </c>
      <c r="G338" t="s">
        <v>20</v>
      </c>
      <c r="H338">
        <v>1</v>
      </c>
      <c r="I338">
        <v>5151.4399999999996</v>
      </c>
      <c r="J338" t="s">
        <v>85</v>
      </c>
      <c r="K338" t="s">
        <v>29</v>
      </c>
      <c r="L338">
        <f>SalesData[[#This Row],[quantity]]*SalesData[[#This Row],[price]]</f>
        <v>5151.4399999999996</v>
      </c>
      <c r="M338" s="8">
        <f>IF(SalesData[[#This Row],[quantity]]&lt;=1,2%,IF(SalesData[[#This Row],[quantity]]&lt;=2,4%,IF(SalesData[[#This Row],[quantity]]&lt;=3,6%,IF(SalesData[[#This Row],[quantity]]&gt;=4,8%,0%))))</f>
        <v>0.02</v>
      </c>
      <c r="N338" s="6">
        <f>SalesData[[#This Row],[Total Sales]]*SalesData[[#This Row],[Discount %]]</f>
        <v>103.02879999999999</v>
      </c>
      <c r="O338" s="2">
        <f>SalesData[[#This Row],[Total Sales]]-SalesData[[#This Row],[Discount Amount]]</f>
        <v>5048.4111999999996</v>
      </c>
      <c r="P338" s="2">
        <f>SalesData[[#This Row],[price]]*60%</f>
        <v>3090.8639999999996</v>
      </c>
      <c r="Q338" s="2">
        <f>SalesData[[#This Row],[Cost Price (Assumed)60%]]*SalesData[[#This Row],[quantity]]</f>
        <v>3090.8639999999996</v>
      </c>
      <c r="R338" s="2">
        <f>SalesData[[#This Row],[Net Sales]]-SalesData[[#This Row],[Total Cost]]</f>
        <v>1957.5472</v>
      </c>
      <c r="S338" s="8">
        <f>SalesData[[#This Row],[Profit]]/SalesData[[#This Row],[Net Sales]]</f>
        <v>0.38775510204081637</v>
      </c>
    </row>
    <row r="339" spans="1:19" x14ac:dyDescent="0.25">
      <c r="A339">
        <v>100337</v>
      </c>
      <c r="B339" s="1">
        <v>45278</v>
      </c>
      <c r="C339" s="2">
        <f>MONTH(SalesData[[#This Row],[order_date]])</f>
        <v>12</v>
      </c>
      <c r="D339" s="2">
        <f>YEAR(SalesData[[#This Row],[order_date]])</f>
        <v>2023</v>
      </c>
      <c r="E339" t="s">
        <v>394</v>
      </c>
      <c r="F339" t="s">
        <v>19</v>
      </c>
      <c r="G339" t="s">
        <v>115</v>
      </c>
      <c r="H339">
        <v>4</v>
      </c>
      <c r="I339">
        <v>11237.86</v>
      </c>
      <c r="J339" t="s">
        <v>107</v>
      </c>
      <c r="K339" t="s">
        <v>108</v>
      </c>
      <c r="L339">
        <f>SalesData[[#This Row],[quantity]]*SalesData[[#This Row],[price]]</f>
        <v>44951.44</v>
      </c>
      <c r="M339" s="8">
        <f>IF(SalesData[[#This Row],[quantity]]&lt;=1,2%,IF(SalesData[[#This Row],[quantity]]&lt;=2,4%,IF(SalesData[[#This Row],[quantity]]&lt;=3,6%,IF(SalesData[[#This Row],[quantity]]&gt;=4,8%,0%))))</f>
        <v>0.08</v>
      </c>
      <c r="N339" s="6">
        <f>SalesData[[#This Row],[Total Sales]]*SalesData[[#This Row],[Discount %]]</f>
        <v>3596.1152000000002</v>
      </c>
      <c r="O339" s="2">
        <f>SalesData[[#This Row],[Total Sales]]-SalesData[[#This Row],[Discount Amount]]</f>
        <v>41355.324800000002</v>
      </c>
      <c r="P339" s="2">
        <f>SalesData[[#This Row],[price]]*60%</f>
        <v>6742.7160000000003</v>
      </c>
      <c r="Q339" s="2">
        <f>SalesData[[#This Row],[Cost Price (Assumed)60%]]*SalesData[[#This Row],[quantity]]</f>
        <v>26970.864000000001</v>
      </c>
      <c r="R339" s="2">
        <f>SalesData[[#This Row],[Net Sales]]-SalesData[[#This Row],[Total Cost]]</f>
        <v>14384.460800000001</v>
      </c>
      <c r="S339" s="8">
        <f>SalesData[[#This Row],[Profit]]/SalesData[[#This Row],[Net Sales]]</f>
        <v>0.34782608695652173</v>
      </c>
    </row>
    <row r="340" spans="1:19" x14ac:dyDescent="0.25">
      <c r="A340">
        <v>100338</v>
      </c>
      <c r="B340" s="1">
        <v>45500</v>
      </c>
      <c r="C340" s="2">
        <f>MONTH(SalesData[[#This Row],[order_date]])</f>
        <v>7</v>
      </c>
      <c r="D340" s="2">
        <f>YEAR(SalesData[[#This Row],[order_date]])</f>
        <v>2024</v>
      </c>
      <c r="E340" t="s">
        <v>395</v>
      </c>
      <c r="F340" t="s">
        <v>14</v>
      </c>
      <c r="G340" t="s">
        <v>170</v>
      </c>
      <c r="H340">
        <v>1</v>
      </c>
      <c r="I340">
        <v>1940.34</v>
      </c>
      <c r="J340" t="s">
        <v>28</v>
      </c>
      <c r="K340" t="s">
        <v>29</v>
      </c>
      <c r="L340">
        <f>SalesData[[#This Row],[quantity]]*SalesData[[#This Row],[price]]</f>
        <v>1940.34</v>
      </c>
      <c r="M340" s="8">
        <f>IF(SalesData[[#This Row],[quantity]]&lt;=1,2%,IF(SalesData[[#This Row],[quantity]]&lt;=2,4%,IF(SalesData[[#This Row],[quantity]]&lt;=3,6%,IF(SalesData[[#This Row],[quantity]]&gt;=4,8%,0%))))</f>
        <v>0.02</v>
      </c>
      <c r="N340" s="6">
        <f>SalesData[[#This Row],[Total Sales]]*SalesData[[#This Row],[Discount %]]</f>
        <v>38.806800000000003</v>
      </c>
      <c r="O340" s="2">
        <f>SalesData[[#This Row],[Total Sales]]-SalesData[[#This Row],[Discount Amount]]</f>
        <v>1901.5331999999999</v>
      </c>
      <c r="P340" s="2">
        <f>SalesData[[#This Row],[price]]*60%</f>
        <v>1164.204</v>
      </c>
      <c r="Q340" s="2">
        <f>SalesData[[#This Row],[Cost Price (Assumed)60%]]*SalesData[[#This Row],[quantity]]</f>
        <v>1164.204</v>
      </c>
      <c r="R340" s="2">
        <f>SalesData[[#This Row],[Net Sales]]-SalesData[[#This Row],[Total Cost]]</f>
        <v>737.3291999999999</v>
      </c>
      <c r="S340" s="8">
        <f>SalesData[[#This Row],[Profit]]/SalesData[[#This Row],[Net Sales]]</f>
        <v>0.38775510204081631</v>
      </c>
    </row>
    <row r="341" spans="1:19" x14ac:dyDescent="0.25">
      <c r="A341">
        <v>100339</v>
      </c>
      <c r="B341" s="1">
        <v>44956</v>
      </c>
      <c r="C341" s="2">
        <f>MONTH(SalesData[[#This Row],[order_date]])</f>
        <v>1</v>
      </c>
      <c r="D341" s="2">
        <f>YEAR(SalesData[[#This Row],[order_date]])</f>
        <v>2023</v>
      </c>
      <c r="E341" t="s">
        <v>396</v>
      </c>
      <c r="F341" t="s">
        <v>38</v>
      </c>
      <c r="G341" t="s">
        <v>70</v>
      </c>
      <c r="H341">
        <v>1</v>
      </c>
      <c r="I341">
        <v>1510.49</v>
      </c>
      <c r="J341" t="s">
        <v>63</v>
      </c>
      <c r="K341" t="s">
        <v>64</v>
      </c>
      <c r="L341">
        <f>SalesData[[#This Row],[quantity]]*SalesData[[#This Row],[price]]</f>
        <v>1510.49</v>
      </c>
      <c r="M341" s="8">
        <f>IF(SalesData[[#This Row],[quantity]]&lt;=1,2%,IF(SalesData[[#This Row],[quantity]]&lt;=2,4%,IF(SalesData[[#This Row],[quantity]]&lt;=3,6%,IF(SalesData[[#This Row],[quantity]]&gt;=4,8%,0%))))</f>
        <v>0.02</v>
      </c>
      <c r="N341" s="6">
        <f>SalesData[[#This Row],[Total Sales]]*SalesData[[#This Row],[Discount %]]</f>
        <v>30.209800000000001</v>
      </c>
      <c r="O341" s="2">
        <f>SalesData[[#This Row],[Total Sales]]-SalesData[[#This Row],[Discount Amount]]</f>
        <v>1480.2801999999999</v>
      </c>
      <c r="P341" s="2">
        <f>SalesData[[#This Row],[price]]*60%</f>
        <v>906.29399999999998</v>
      </c>
      <c r="Q341" s="2">
        <f>SalesData[[#This Row],[Cost Price (Assumed)60%]]*SalesData[[#This Row],[quantity]]</f>
        <v>906.29399999999998</v>
      </c>
      <c r="R341" s="2">
        <f>SalesData[[#This Row],[Net Sales]]-SalesData[[#This Row],[Total Cost]]</f>
        <v>573.98619999999994</v>
      </c>
      <c r="S341" s="8">
        <f>SalesData[[#This Row],[Profit]]/SalesData[[#This Row],[Net Sales]]</f>
        <v>0.38775510204081631</v>
      </c>
    </row>
    <row r="342" spans="1:19" x14ac:dyDescent="0.25">
      <c r="A342">
        <v>100340</v>
      </c>
      <c r="B342" s="1">
        <v>45212</v>
      </c>
      <c r="C342" s="2">
        <f>MONTH(SalesData[[#This Row],[order_date]])</f>
        <v>10</v>
      </c>
      <c r="D342" s="2">
        <f>YEAR(SalesData[[#This Row],[order_date]])</f>
        <v>2023</v>
      </c>
      <c r="E342" t="s">
        <v>397</v>
      </c>
      <c r="F342" t="s">
        <v>38</v>
      </c>
      <c r="G342" t="s">
        <v>39</v>
      </c>
      <c r="H342">
        <v>1</v>
      </c>
      <c r="I342">
        <v>3252.66</v>
      </c>
      <c r="J342" t="s">
        <v>107</v>
      </c>
      <c r="K342" t="s">
        <v>108</v>
      </c>
      <c r="L342">
        <f>SalesData[[#This Row],[quantity]]*SalesData[[#This Row],[price]]</f>
        <v>3252.66</v>
      </c>
      <c r="M342" s="8">
        <f>IF(SalesData[[#This Row],[quantity]]&lt;=1,2%,IF(SalesData[[#This Row],[quantity]]&lt;=2,4%,IF(SalesData[[#This Row],[quantity]]&lt;=3,6%,IF(SalesData[[#This Row],[quantity]]&gt;=4,8%,0%))))</f>
        <v>0.02</v>
      </c>
      <c r="N342" s="6">
        <f>SalesData[[#This Row],[Total Sales]]*SalesData[[#This Row],[Discount %]]</f>
        <v>65.053200000000004</v>
      </c>
      <c r="O342" s="2">
        <f>SalesData[[#This Row],[Total Sales]]-SalesData[[#This Row],[Discount Amount]]</f>
        <v>3187.6068</v>
      </c>
      <c r="P342" s="2">
        <f>SalesData[[#This Row],[price]]*60%</f>
        <v>1951.5959999999998</v>
      </c>
      <c r="Q342" s="2">
        <f>SalesData[[#This Row],[Cost Price (Assumed)60%]]*SalesData[[#This Row],[quantity]]</f>
        <v>1951.5959999999998</v>
      </c>
      <c r="R342" s="2">
        <f>SalesData[[#This Row],[Net Sales]]-SalesData[[#This Row],[Total Cost]]</f>
        <v>1236.0108000000002</v>
      </c>
      <c r="S342" s="8">
        <f>SalesData[[#This Row],[Profit]]/SalesData[[#This Row],[Net Sales]]</f>
        <v>0.38775510204081642</v>
      </c>
    </row>
    <row r="343" spans="1:19" x14ac:dyDescent="0.25">
      <c r="A343">
        <v>100341</v>
      </c>
      <c r="B343" s="1">
        <v>45128</v>
      </c>
      <c r="C343" s="2">
        <f>MONTH(SalesData[[#This Row],[order_date]])</f>
        <v>7</v>
      </c>
      <c r="D343" s="2">
        <f>YEAR(SalesData[[#This Row],[order_date]])</f>
        <v>2023</v>
      </c>
      <c r="E343" t="s">
        <v>398</v>
      </c>
      <c r="F343" t="s">
        <v>14</v>
      </c>
      <c r="G343" t="s">
        <v>31</v>
      </c>
      <c r="H343">
        <v>2</v>
      </c>
      <c r="I343">
        <v>2904.74</v>
      </c>
      <c r="J343" t="s">
        <v>32</v>
      </c>
      <c r="K343" t="s">
        <v>33</v>
      </c>
      <c r="L343">
        <f>SalesData[[#This Row],[quantity]]*SalesData[[#This Row],[price]]</f>
        <v>5809.48</v>
      </c>
      <c r="M343" s="8">
        <f>IF(SalesData[[#This Row],[quantity]]&lt;=1,2%,IF(SalesData[[#This Row],[quantity]]&lt;=2,4%,IF(SalesData[[#This Row],[quantity]]&lt;=3,6%,IF(SalesData[[#This Row],[quantity]]&gt;=4,8%,0%))))</f>
        <v>0.04</v>
      </c>
      <c r="N343" s="6">
        <f>SalesData[[#This Row],[Total Sales]]*SalesData[[#This Row],[Discount %]]</f>
        <v>232.3792</v>
      </c>
      <c r="O343" s="2">
        <f>SalesData[[#This Row],[Total Sales]]-SalesData[[#This Row],[Discount Amount]]</f>
        <v>5577.1007999999993</v>
      </c>
      <c r="P343" s="2">
        <f>SalesData[[#This Row],[price]]*60%</f>
        <v>1742.8439999999998</v>
      </c>
      <c r="Q343" s="2">
        <f>SalesData[[#This Row],[Cost Price (Assumed)60%]]*SalesData[[#This Row],[quantity]]</f>
        <v>3485.6879999999996</v>
      </c>
      <c r="R343" s="2">
        <f>SalesData[[#This Row],[Net Sales]]-SalesData[[#This Row],[Total Cost]]</f>
        <v>2091.4127999999996</v>
      </c>
      <c r="S343" s="8">
        <f>SalesData[[#This Row],[Profit]]/SalesData[[#This Row],[Net Sales]]</f>
        <v>0.375</v>
      </c>
    </row>
    <row r="344" spans="1:19" x14ac:dyDescent="0.25">
      <c r="A344">
        <v>100342</v>
      </c>
      <c r="B344" s="1">
        <v>45324</v>
      </c>
      <c r="C344" s="2">
        <f>MONTH(SalesData[[#This Row],[order_date]])</f>
        <v>2</v>
      </c>
      <c r="D344" s="2">
        <f>YEAR(SalesData[[#This Row],[order_date]])</f>
        <v>2024</v>
      </c>
      <c r="E344" t="s">
        <v>399</v>
      </c>
      <c r="F344" t="s">
        <v>19</v>
      </c>
      <c r="G344" t="s">
        <v>123</v>
      </c>
      <c r="H344">
        <v>1</v>
      </c>
      <c r="I344">
        <v>5403.99</v>
      </c>
      <c r="J344" t="s">
        <v>47</v>
      </c>
      <c r="K344" t="s">
        <v>48</v>
      </c>
      <c r="L344">
        <f>SalesData[[#This Row],[quantity]]*SalesData[[#This Row],[price]]</f>
        <v>5403.99</v>
      </c>
      <c r="M344" s="8">
        <f>IF(SalesData[[#This Row],[quantity]]&lt;=1,2%,IF(SalesData[[#This Row],[quantity]]&lt;=2,4%,IF(SalesData[[#This Row],[quantity]]&lt;=3,6%,IF(SalesData[[#This Row],[quantity]]&gt;=4,8%,0%))))</f>
        <v>0.02</v>
      </c>
      <c r="N344" s="6">
        <f>SalesData[[#This Row],[Total Sales]]*SalesData[[#This Row],[Discount %]]</f>
        <v>108.07979999999999</v>
      </c>
      <c r="O344" s="2">
        <f>SalesData[[#This Row],[Total Sales]]-SalesData[[#This Row],[Discount Amount]]</f>
        <v>5295.9101999999993</v>
      </c>
      <c r="P344" s="2">
        <f>SalesData[[#This Row],[price]]*60%</f>
        <v>3242.3939999999998</v>
      </c>
      <c r="Q344" s="2">
        <f>SalesData[[#This Row],[Cost Price (Assumed)60%]]*SalesData[[#This Row],[quantity]]</f>
        <v>3242.3939999999998</v>
      </c>
      <c r="R344" s="2">
        <f>SalesData[[#This Row],[Net Sales]]-SalesData[[#This Row],[Total Cost]]</f>
        <v>2053.5161999999996</v>
      </c>
      <c r="S344" s="8">
        <f>SalesData[[#This Row],[Profit]]/SalesData[[#This Row],[Net Sales]]</f>
        <v>0.38775510204081631</v>
      </c>
    </row>
    <row r="345" spans="1:19" x14ac:dyDescent="0.25">
      <c r="A345">
        <v>100343</v>
      </c>
      <c r="B345" s="1">
        <v>45616</v>
      </c>
      <c r="C345" s="2">
        <f>MONTH(SalesData[[#This Row],[order_date]])</f>
        <v>11</v>
      </c>
      <c r="D345" s="2">
        <f>YEAR(SalesData[[#This Row],[order_date]])</f>
        <v>2024</v>
      </c>
      <c r="E345" t="s">
        <v>400</v>
      </c>
      <c r="F345" t="s">
        <v>19</v>
      </c>
      <c r="G345" t="s">
        <v>23</v>
      </c>
      <c r="H345">
        <v>4</v>
      </c>
      <c r="I345">
        <v>9437.85</v>
      </c>
      <c r="J345" t="s">
        <v>12</v>
      </c>
      <c r="K345" t="s">
        <v>12</v>
      </c>
      <c r="L345">
        <f>SalesData[[#This Row],[quantity]]*SalesData[[#This Row],[price]]</f>
        <v>37751.4</v>
      </c>
      <c r="M345" s="8">
        <f>IF(SalesData[[#This Row],[quantity]]&lt;=1,2%,IF(SalesData[[#This Row],[quantity]]&lt;=2,4%,IF(SalesData[[#This Row],[quantity]]&lt;=3,6%,IF(SalesData[[#This Row],[quantity]]&gt;=4,8%,0%))))</f>
        <v>0.08</v>
      </c>
      <c r="N345" s="6">
        <f>SalesData[[#This Row],[Total Sales]]*SalesData[[#This Row],[Discount %]]</f>
        <v>3020.1120000000001</v>
      </c>
      <c r="O345" s="2">
        <f>SalesData[[#This Row],[Total Sales]]-SalesData[[#This Row],[Discount Amount]]</f>
        <v>34731.288</v>
      </c>
      <c r="P345" s="2">
        <f>SalesData[[#This Row],[price]]*60%</f>
        <v>5662.71</v>
      </c>
      <c r="Q345" s="2">
        <f>SalesData[[#This Row],[Cost Price (Assumed)60%]]*SalesData[[#This Row],[quantity]]</f>
        <v>22650.84</v>
      </c>
      <c r="R345" s="2">
        <f>SalesData[[#This Row],[Net Sales]]-SalesData[[#This Row],[Total Cost]]</f>
        <v>12080.448</v>
      </c>
      <c r="S345" s="8">
        <f>SalesData[[#This Row],[Profit]]/SalesData[[#This Row],[Net Sales]]</f>
        <v>0.34782608695652173</v>
      </c>
    </row>
    <row r="346" spans="1:19" x14ac:dyDescent="0.25">
      <c r="A346">
        <v>100344</v>
      </c>
      <c r="B346" s="1">
        <v>45171</v>
      </c>
      <c r="C346" s="2">
        <f>MONTH(SalesData[[#This Row],[order_date]])</f>
        <v>9</v>
      </c>
      <c r="D346" s="2">
        <f>YEAR(SalesData[[#This Row],[order_date]])</f>
        <v>2023</v>
      </c>
      <c r="E346" t="s">
        <v>401</v>
      </c>
      <c r="F346" t="s">
        <v>14</v>
      </c>
      <c r="G346" t="s">
        <v>46</v>
      </c>
      <c r="H346">
        <v>1</v>
      </c>
      <c r="I346">
        <v>848.16</v>
      </c>
      <c r="J346" t="s">
        <v>32</v>
      </c>
      <c r="K346" t="s">
        <v>33</v>
      </c>
      <c r="L346">
        <f>SalesData[[#This Row],[quantity]]*SalesData[[#This Row],[price]]</f>
        <v>848.16</v>
      </c>
      <c r="M346" s="8">
        <f>IF(SalesData[[#This Row],[quantity]]&lt;=1,2%,IF(SalesData[[#This Row],[quantity]]&lt;=2,4%,IF(SalesData[[#This Row],[quantity]]&lt;=3,6%,IF(SalesData[[#This Row],[quantity]]&gt;=4,8%,0%))))</f>
        <v>0.02</v>
      </c>
      <c r="N346" s="6">
        <f>SalesData[[#This Row],[Total Sales]]*SalesData[[#This Row],[Discount %]]</f>
        <v>16.963200000000001</v>
      </c>
      <c r="O346" s="2">
        <f>SalesData[[#This Row],[Total Sales]]-SalesData[[#This Row],[Discount Amount]]</f>
        <v>831.19679999999994</v>
      </c>
      <c r="P346" s="2">
        <f>SalesData[[#This Row],[price]]*60%</f>
        <v>508.89599999999996</v>
      </c>
      <c r="Q346" s="2">
        <f>SalesData[[#This Row],[Cost Price (Assumed)60%]]*SalesData[[#This Row],[quantity]]</f>
        <v>508.89599999999996</v>
      </c>
      <c r="R346" s="2">
        <f>SalesData[[#This Row],[Net Sales]]-SalesData[[#This Row],[Total Cost]]</f>
        <v>322.30079999999998</v>
      </c>
      <c r="S346" s="8">
        <f>SalesData[[#This Row],[Profit]]/SalesData[[#This Row],[Net Sales]]</f>
        <v>0.38775510204081631</v>
      </c>
    </row>
    <row r="347" spans="1:19" x14ac:dyDescent="0.25">
      <c r="A347">
        <v>100345</v>
      </c>
      <c r="B347" s="1">
        <v>45319</v>
      </c>
      <c r="C347" s="2">
        <f>MONTH(SalesData[[#This Row],[order_date]])</f>
        <v>1</v>
      </c>
      <c r="D347" s="2">
        <f>YEAR(SalesData[[#This Row],[order_date]])</f>
        <v>2024</v>
      </c>
      <c r="E347" t="s">
        <v>402</v>
      </c>
      <c r="F347" t="s">
        <v>14</v>
      </c>
      <c r="G347" t="s">
        <v>170</v>
      </c>
      <c r="H347">
        <v>2</v>
      </c>
      <c r="I347">
        <v>3681.2</v>
      </c>
      <c r="J347" t="s">
        <v>54</v>
      </c>
      <c r="K347" t="s">
        <v>55</v>
      </c>
      <c r="L347">
        <f>SalesData[[#This Row],[quantity]]*SalesData[[#This Row],[price]]</f>
        <v>7362.4</v>
      </c>
      <c r="M347" s="8">
        <f>IF(SalesData[[#This Row],[quantity]]&lt;=1,2%,IF(SalesData[[#This Row],[quantity]]&lt;=2,4%,IF(SalesData[[#This Row],[quantity]]&lt;=3,6%,IF(SalesData[[#This Row],[quantity]]&gt;=4,8%,0%))))</f>
        <v>0.04</v>
      </c>
      <c r="N347" s="6">
        <f>SalesData[[#This Row],[Total Sales]]*SalesData[[#This Row],[Discount %]]</f>
        <v>294.49599999999998</v>
      </c>
      <c r="O347" s="2">
        <f>SalesData[[#This Row],[Total Sales]]-SalesData[[#This Row],[Discount Amount]]</f>
        <v>7067.9039999999995</v>
      </c>
      <c r="P347" s="2">
        <f>SalesData[[#This Row],[price]]*60%</f>
        <v>2208.7199999999998</v>
      </c>
      <c r="Q347" s="2">
        <f>SalesData[[#This Row],[Cost Price (Assumed)60%]]*SalesData[[#This Row],[quantity]]</f>
        <v>4417.4399999999996</v>
      </c>
      <c r="R347" s="2">
        <f>SalesData[[#This Row],[Net Sales]]-SalesData[[#This Row],[Total Cost]]</f>
        <v>2650.4639999999999</v>
      </c>
      <c r="S347" s="8">
        <f>SalesData[[#This Row],[Profit]]/SalesData[[#This Row],[Net Sales]]</f>
        <v>0.375</v>
      </c>
    </row>
    <row r="348" spans="1:19" x14ac:dyDescent="0.25">
      <c r="A348">
        <v>100346</v>
      </c>
      <c r="B348" s="1">
        <v>45097</v>
      </c>
      <c r="C348" s="2">
        <f>MONTH(SalesData[[#This Row],[order_date]])</f>
        <v>6</v>
      </c>
      <c r="D348" s="2">
        <f>YEAR(SalesData[[#This Row],[order_date]])</f>
        <v>2023</v>
      </c>
      <c r="E348" t="s">
        <v>403</v>
      </c>
      <c r="F348" t="s">
        <v>14</v>
      </c>
      <c r="G348" t="s">
        <v>46</v>
      </c>
      <c r="H348">
        <v>1</v>
      </c>
      <c r="I348">
        <v>4392.4399999999996</v>
      </c>
      <c r="J348" t="s">
        <v>85</v>
      </c>
      <c r="K348" t="s">
        <v>29</v>
      </c>
      <c r="L348">
        <f>SalesData[[#This Row],[quantity]]*SalesData[[#This Row],[price]]</f>
        <v>4392.4399999999996</v>
      </c>
      <c r="M348" s="8">
        <f>IF(SalesData[[#This Row],[quantity]]&lt;=1,2%,IF(SalesData[[#This Row],[quantity]]&lt;=2,4%,IF(SalesData[[#This Row],[quantity]]&lt;=3,6%,IF(SalesData[[#This Row],[quantity]]&gt;=4,8%,0%))))</f>
        <v>0.02</v>
      </c>
      <c r="N348" s="6">
        <f>SalesData[[#This Row],[Total Sales]]*SalesData[[#This Row],[Discount %]]</f>
        <v>87.848799999999997</v>
      </c>
      <c r="O348" s="2">
        <f>SalesData[[#This Row],[Total Sales]]-SalesData[[#This Row],[Discount Amount]]</f>
        <v>4304.5911999999998</v>
      </c>
      <c r="P348" s="2">
        <f>SalesData[[#This Row],[price]]*60%</f>
        <v>2635.4639999999995</v>
      </c>
      <c r="Q348" s="2">
        <f>SalesData[[#This Row],[Cost Price (Assumed)60%]]*SalesData[[#This Row],[quantity]]</f>
        <v>2635.4639999999995</v>
      </c>
      <c r="R348" s="2">
        <f>SalesData[[#This Row],[Net Sales]]-SalesData[[#This Row],[Total Cost]]</f>
        <v>1669.1272000000004</v>
      </c>
      <c r="S348" s="8">
        <f>SalesData[[#This Row],[Profit]]/SalesData[[#This Row],[Net Sales]]</f>
        <v>0.38775510204081642</v>
      </c>
    </row>
    <row r="349" spans="1:19" x14ac:dyDescent="0.25">
      <c r="A349">
        <v>100347</v>
      </c>
      <c r="B349" s="1">
        <v>45423</v>
      </c>
      <c r="C349" s="2">
        <f>MONTH(SalesData[[#This Row],[order_date]])</f>
        <v>5</v>
      </c>
      <c r="D349" s="2">
        <f>YEAR(SalesData[[#This Row],[order_date]])</f>
        <v>2024</v>
      </c>
      <c r="E349" t="s">
        <v>404</v>
      </c>
      <c r="F349" t="s">
        <v>10</v>
      </c>
      <c r="G349" t="s">
        <v>68</v>
      </c>
      <c r="H349">
        <v>5</v>
      </c>
      <c r="I349">
        <v>36067.99</v>
      </c>
      <c r="J349" t="s">
        <v>28</v>
      </c>
      <c r="K349" t="s">
        <v>29</v>
      </c>
      <c r="L349">
        <f>SalesData[[#This Row],[quantity]]*SalesData[[#This Row],[price]]</f>
        <v>180339.94999999998</v>
      </c>
      <c r="M349" s="8">
        <f>IF(SalesData[[#This Row],[quantity]]&lt;=1,2%,IF(SalesData[[#This Row],[quantity]]&lt;=2,4%,IF(SalesData[[#This Row],[quantity]]&lt;=3,6%,IF(SalesData[[#This Row],[quantity]]&gt;=4,8%,0%))))</f>
        <v>0.08</v>
      </c>
      <c r="N349" s="6">
        <f>SalesData[[#This Row],[Total Sales]]*SalesData[[#This Row],[Discount %]]</f>
        <v>14427.195999999998</v>
      </c>
      <c r="O349" s="2">
        <f>SalesData[[#This Row],[Total Sales]]-SalesData[[#This Row],[Discount Amount]]</f>
        <v>165912.75399999999</v>
      </c>
      <c r="P349" s="2">
        <f>SalesData[[#This Row],[price]]*60%</f>
        <v>21640.793999999998</v>
      </c>
      <c r="Q349" s="2">
        <f>SalesData[[#This Row],[Cost Price (Assumed)60%]]*SalesData[[#This Row],[quantity]]</f>
        <v>108203.96999999999</v>
      </c>
      <c r="R349" s="2">
        <f>SalesData[[#This Row],[Net Sales]]-SalesData[[#This Row],[Total Cost]]</f>
        <v>57708.784</v>
      </c>
      <c r="S349" s="8">
        <f>SalesData[[#This Row],[Profit]]/SalesData[[#This Row],[Net Sales]]</f>
        <v>0.34782608695652178</v>
      </c>
    </row>
    <row r="350" spans="1:19" x14ac:dyDescent="0.25">
      <c r="A350">
        <v>100348</v>
      </c>
      <c r="B350" s="1">
        <v>45654</v>
      </c>
      <c r="C350" s="2">
        <f>MONTH(SalesData[[#This Row],[order_date]])</f>
        <v>12</v>
      </c>
      <c r="D350" s="2">
        <f>YEAR(SalesData[[#This Row],[order_date]])</f>
        <v>2024</v>
      </c>
      <c r="E350" t="s">
        <v>405</v>
      </c>
      <c r="F350" t="s">
        <v>38</v>
      </c>
      <c r="G350" t="s">
        <v>261</v>
      </c>
      <c r="H350">
        <v>1</v>
      </c>
      <c r="I350">
        <v>2508.5700000000002</v>
      </c>
      <c r="J350" t="s">
        <v>94</v>
      </c>
      <c r="K350" t="s">
        <v>95</v>
      </c>
      <c r="L350">
        <f>SalesData[[#This Row],[quantity]]*SalesData[[#This Row],[price]]</f>
        <v>2508.5700000000002</v>
      </c>
      <c r="M350" s="8">
        <f>IF(SalesData[[#This Row],[quantity]]&lt;=1,2%,IF(SalesData[[#This Row],[quantity]]&lt;=2,4%,IF(SalesData[[#This Row],[quantity]]&lt;=3,6%,IF(SalesData[[#This Row],[quantity]]&gt;=4,8%,0%))))</f>
        <v>0.02</v>
      </c>
      <c r="N350" s="6">
        <f>SalesData[[#This Row],[Total Sales]]*SalesData[[#This Row],[Discount %]]</f>
        <v>50.171400000000006</v>
      </c>
      <c r="O350" s="2">
        <f>SalesData[[#This Row],[Total Sales]]-SalesData[[#This Row],[Discount Amount]]</f>
        <v>2458.3986</v>
      </c>
      <c r="P350" s="2">
        <f>SalesData[[#This Row],[price]]*60%</f>
        <v>1505.1420000000001</v>
      </c>
      <c r="Q350" s="2">
        <f>SalesData[[#This Row],[Cost Price (Assumed)60%]]*SalesData[[#This Row],[quantity]]</f>
        <v>1505.1420000000001</v>
      </c>
      <c r="R350" s="2">
        <f>SalesData[[#This Row],[Net Sales]]-SalesData[[#This Row],[Total Cost]]</f>
        <v>953.25659999999993</v>
      </c>
      <c r="S350" s="8">
        <f>SalesData[[#This Row],[Profit]]/SalesData[[#This Row],[Net Sales]]</f>
        <v>0.38775510204081631</v>
      </c>
    </row>
    <row r="351" spans="1:19" x14ac:dyDescent="0.25">
      <c r="A351">
        <v>100349</v>
      </c>
      <c r="B351" s="1">
        <v>44960</v>
      </c>
      <c r="C351" s="2">
        <f>MONTH(SalesData[[#This Row],[order_date]])</f>
        <v>2</v>
      </c>
      <c r="D351" s="2">
        <f>YEAR(SalesData[[#This Row],[order_date]])</f>
        <v>2023</v>
      </c>
      <c r="E351" t="s">
        <v>406</v>
      </c>
      <c r="F351" t="s">
        <v>10</v>
      </c>
      <c r="G351" t="s">
        <v>80</v>
      </c>
      <c r="H351">
        <v>1</v>
      </c>
      <c r="I351">
        <v>56063.55</v>
      </c>
      <c r="J351" t="s">
        <v>54</v>
      </c>
      <c r="K351" t="s">
        <v>55</v>
      </c>
      <c r="L351">
        <f>SalesData[[#This Row],[quantity]]*SalesData[[#This Row],[price]]</f>
        <v>56063.55</v>
      </c>
      <c r="M351" s="8">
        <f>IF(SalesData[[#This Row],[quantity]]&lt;=1,2%,IF(SalesData[[#This Row],[quantity]]&lt;=2,4%,IF(SalesData[[#This Row],[quantity]]&lt;=3,6%,IF(SalesData[[#This Row],[quantity]]&gt;=4,8%,0%))))</f>
        <v>0.02</v>
      </c>
      <c r="N351" s="6">
        <f>SalesData[[#This Row],[Total Sales]]*SalesData[[#This Row],[Discount %]]</f>
        <v>1121.2710000000002</v>
      </c>
      <c r="O351" s="2">
        <f>SalesData[[#This Row],[Total Sales]]-SalesData[[#This Row],[Discount Amount]]</f>
        <v>54942.279000000002</v>
      </c>
      <c r="P351" s="2">
        <f>SalesData[[#This Row],[price]]*60%</f>
        <v>33638.129999999997</v>
      </c>
      <c r="Q351" s="2">
        <f>SalesData[[#This Row],[Cost Price (Assumed)60%]]*SalesData[[#This Row],[quantity]]</f>
        <v>33638.129999999997</v>
      </c>
      <c r="R351" s="2">
        <f>SalesData[[#This Row],[Net Sales]]-SalesData[[#This Row],[Total Cost]]</f>
        <v>21304.149000000005</v>
      </c>
      <c r="S351" s="8">
        <f>SalesData[[#This Row],[Profit]]/SalesData[[#This Row],[Net Sales]]</f>
        <v>0.38775510204081642</v>
      </c>
    </row>
    <row r="352" spans="1:19" x14ac:dyDescent="0.25">
      <c r="A352">
        <v>100350</v>
      </c>
      <c r="B352" s="1">
        <v>45450</v>
      </c>
      <c r="C352" s="2">
        <f>MONTH(SalesData[[#This Row],[order_date]])</f>
        <v>6</v>
      </c>
      <c r="D352" s="2">
        <f>YEAR(SalesData[[#This Row],[order_date]])</f>
        <v>2024</v>
      </c>
      <c r="E352" t="s">
        <v>407</v>
      </c>
      <c r="F352" t="s">
        <v>10</v>
      </c>
      <c r="G352" t="s">
        <v>73</v>
      </c>
      <c r="H352">
        <v>1</v>
      </c>
      <c r="I352">
        <v>44402.45</v>
      </c>
      <c r="J352" t="s">
        <v>47</v>
      </c>
      <c r="K352" t="s">
        <v>48</v>
      </c>
      <c r="L352">
        <f>SalesData[[#This Row],[quantity]]*SalesData[[#This Row],[price]]</f>
        <v>44402.45</v>
      </c>
      <c r="M352" s="8">
        <f>IF(SalesData[[#This Row],[quantity]]&lt;=1,2%,IF(SalesData[[#This Row],[quantity]]&lt;=2,4%,IF(SalesData[[#This Row],[quantity]]&lt;=3,6%,IF(SalesData[[#This Row],[quantity]]&gt;=4,8%,0%))))</f>
        <v>0.02</v>
      </c>
      <c r="N352" s="6">
        <f>SalesData[[#This Row],[Total Sales]]*SalesData[[#This Row],[Discount %]]</f>
        <v>888.04899999999998</v>
      </c>
      <c r="O352" s="2">
        <f>SalesData[[#This Row],[Total Sales]]-SalesData[[#This Row],[Discount Amount]]</f>
        <v>43514.400999999998</v>
      </c>
      <c r="P352" s="2">
        <f>SalesData[[#This Row],[price]]*60%</f>
        <v>26641.469999999998</v>
      </c>
      <c r="Q352" s="2">
        <f>SalesData[[#This Row],[Cost Price (Assumed)60%]]*SalesData[[#This Row],[quantity]]</f>
        <v>26641.469999999998</v>
      </c>
      <c r="R352" s="2">
        <f>SalesData[[#This Row],[Net Sales]]-SalesData[[#This Row],[Total Cost]]</f>
        <v>16872.931</v>
      </c>
      <c r="S352" s="8">
        <f>SalesData[[#This Row],[Profit]]/SalesData[[#This Row],[Net Sales]]</f>
        <v>0.38775510204081637</v>
      </c>
    </row>
    <row r="353" spans="1:19" x14ac:dyDescent="0.25">
      <c r="A353">
        <v>100351</v>
      </c>
      <c r="B353" s="1">
        <v>44969</v>
      </c>
      <c r="C353" s="2">
        <f>MONTH(SalesData[[#This Row],[order_date]])</f>
        <v>2</v>
      </c>
      <c r="D353" s="2">
        <f>YEAR(SalesData[[#This Row],[order_date]])</f>
        <v>2023</v>
      </c>
      <c r="E353" t="s">
        <v>408</v>
      </c>
      <c r="F353" t="s">
        <v>38</v>
      </c>
      <c r="G353" t="s">
        <v>261</v>
      </c>
      <c r="H353">
        <v>1</v>
      </c>
      <c r="I353">
        <v>3486.9</v>
      </c>
      <c r="J353" t="s">
        <v>94</v>
      </c>
      <c r="K353" t="s">
        <v>95</v>
      </c>
      <c r="L353">
        <f>SalesData[[#This Row],[quantity]]*SalesData[[#This Row],[price]]</f>
        <v>3486.9</v>
      </c>
      <c r="M353" s="8">
        <f>IF(SalesData[[#This Row],[quantity]]&lt;=1,2%,IF(SalesData[[#This Row],[quantity]]&lt;=2,4%,IF(SalesData[[#This Row],[quantity]]&lt;=3,6%,IF(SalesData[[#This Row],[quantity]]&gt;=4,8%,0%))))</f>
        <v>0.02</v>
      </c>
      <c r="N353" s="6">
        <f>SalesData[[#This Row],[Total Sales]]*SalesData[[#This Row],[Discount %]]</f>
        <v>69.738</v>
      </c>
      <c r="O353" s="2">
        <f>SalesData[[#This Row],[Total Sales]]-SalesData[[#This Row],[Discount Amount]]</f>
        <v>3417.1620000000003</v>
      </c>
      <c r="P353" s="2">
        <f>SalesData[[#This Row],[price]]*60%</f>
        <v>2092.14</v>
      </c>
      <c r="Q353" s="2">
        <f>SalesData[[#This Row],[Cost Price (Assumed)60%]]*SalesData[[#This Row],[quantity]]</f>
        <v>2092.14</v>
      </c>
      <c r="R353" s="2">
        <f>SalesData[[#This Row],[Net Sales]]-SalesData[[#This Row],[Total Cost]]</f>
        <v>1325.0220000000004</v>
      </c>
      <c r="S353" s="8">
        <f>SalesData[[#This Row],[Profit]]/SalesData[[#This Row],[Net Sales]]</f>
        <v>0.38775510204081642</v>
      </c>
    </row>
    <row r="354" spans="1:19" x14ac:dyDescent="0.25">
      <c r="A354">
        <v>100352</v>
      </c>
      <c r="B354" s="1">
        <v>44960</v>
      </c>
      <c r="C354" s="2">
        <f>MONTH(SalesData[[#This Row],[order_date]])</f>
        <v>2</v>
      </c>
      <c r="D354" s="2">
        <f>YEAR(SalesData[[#This Row],[order_date]])</f>
        <v>2023</v>
      </c>
      <c r="E354" t="s">
        <v>409</v>
      </c>
      <c r="F354" t="s">
        <v>14</v>
      </c>
      <c r="G354" t="s">
        <v>31</v>
      </c>
      <c r="H354">
        <v>3</v>
      </c>
      <c r="I354">
        <v>684.08</v>
      </c>
      <c r="J354" t="s">
        <v>21</v>
      </c>
      <c r="K354" t="s">
        <v>17</v>
      </c>
      <c r="L354">
        <f>SalesData[[#This Row],[quantity]]*SalesData[[#This Row],[price]]</f>
        <v>2052.2400000000002</v>
      </c>
      <c r="M354" s="8">
        <f>IF(SalesData[[#This Row],[quantity]]&lt;=1,2%,IF(SalesData[[#This Row],[quantity]]&lt;=2,4%,IF(SalesData[[#This Row],[quantity]]&lt;=3,6%,IF(SalesData[[#This Row],[quantity]]&gt;=4,8%,0%))))</f>
        <v>0.06</v>
      </c>
      <c r="N354" s="6">
        <f>SalesData[[#This Row],[Total Sales]]*SalesData[[#This Row],[Discount %]]</f>
        <v>123.13440000000001</v>
      </c>
      <c r="O354" s="2">
        <f>SalesData[[#This Row],[Total Sales]]-SalesData[[#This Row],[Discount Amount]]</f>
        <v>1929.1056000000003</v>
      </c>
      <c r="P354" s="2">
        <f>SalesData[[#This Row],[price]]*60%</f>
        <v>410.44800000000004</v>
      </c>
      <c r="Q354" s="2">
        <f>SalesData[[#This Row],[Cost Price (Assumed)60%]]*SalesData[[#This Row],[quantity]]</f>
        <v>1231.3440000000001</v>
      </c>
      <c r="R354" s="2">
        <f>SalesData[[#This Row],[Net Sales]]-SalesData[[#This Row],[Total Cost]]</f>
        <v>697.76160000000027</v>
      </c>
      <c r="S354" s="8">
        <f>SalesData[[#This Row],[Profit]]/SalesData[[#This Row],[Net Sales]]</f>
        <v>0.36170212765957455</v>
      </c>
    </row>
    <row r="355" spans="1:19" x14ac:dyDescent="0.25">
      <c r="A355">
        <v>100353</v>
      </c>
      <c r="B355" s="1">
        <v>45169</v>
      </c>
      <c r="C355" s="2">
        <f>MONTH(SalesData[[#This Row],[order_date]])</f>
        <v>8</v>
      </c>
      <c r="D355" s="2">
        <f>YEAR(SalesData[[#This Row],[order_date]])</f>
        <v>2023</v>
      </c>
      <c r="E355" t="s">
        <v>410</v>
      </c>
      <c r="F355" t="s">
        <v>10</v>
      </c>
      <c r="G355" t="s">
        <v>80</v>
      </c>
      <c r="H355">
        <v>2</v>
      </c>
      <c r="I355">
        <v>62482.49</v>
      </c>
      <c r="J355" t="s">
        <v>57</v>
      </c>
      <c r="K355" t="s">
        <v>58</v>
      </c>
      <c r="L355">
        <f>SalesData[[#This Row],[quantity]]*SalesData[[#This Row],[price]]</f>
        <v>124964.98</v>
      </c>
      <c r="M355" s="8">
        <f>IF(SalesData[[#This Row],[quantity]]&lt;=1,2%,IF(SalesData[[#This Row],[quantity]]&lt;=2,4%,IF(SalesData[[#This Row],[quantity]]&lt;=3,6%,IF(SalesData[[#This Row],[quantity]]&gt;=4,8%,0%))))</f>
        <v>0.04</v>
      </c>
      <c r="N355" s="6">
        <f>SalesData[[#This Row],[Total Sales]]*SalesData[[#This Row],[Discount %]]</f>
        <v>4998.5991999999997</v>
      </c>
      <c r="O355" s="2">
        <f>SalesData[[#This Row],[Total Sales]]-SalesData[[#This Row],[Discount Amount]]</f>
        <v>119966.3808</v>
      </c>
      <c r="P355" s="2">
        <f>SalesData[[#This Row],[price]]*60%</f>
        <v>37489.493999999999</v>
      </c>
      <c r="Q355" s="2">
        <f>SalesData[[#This Row],[Cost Price (Assumed)60%]]*SalesData[[#This Row],[quantity]]</f>
        <v>74978.987999999998</v>
      </c>
      <c r="R355" s="2">
        <f>SalesData[[#This Row],[Net Sales]]-SalesData[[#This Row],[Total Cost]]</f>
        <v>44987.392800000001</v>
      </c>
      <c r="S355" s="8">
        <f>SalesData[[#This Row],[Profit]]/SalesData[[#This Row],[Net Sales]]</f>
        <v>0.375</v>
      </c>
    </row>
    <row r="356" spans="1:19" x14ac:dyDescent="0.25">
      <c r="A356">
        <v>100354</v>
      </c>
      <c r="B356" s="1">
        <v>45557</v>
      </c>
      <c r="C356" s="2">
        <f>MONTH(SalesData[[#This Row],[order_date]])</f>
        <v>9</v>
      </c>
      <c r="D356" s="2">
        <f>YEAR(SalesData[[#This Row],[order_date]])</f>
        <v>2024</v>
      </c>
      <c r="E356" t="s">
        <v>411</v>
      </c>
      <c r="F356" t="s">
        <v>10</v>
      </c>
      <c r="G356" t="s">
        <v>27</v>
      </c>
      <c r="H356">
        <v>3</v>
      </c>
      <c r="I356">
        <v>57864.06</v>
      </c>
      <c r="J356" t="s">
        <v>94</v>
      </c>
      <c r="K356" t="s">
        <v>95</v>
      </c>
      <c r="L356">
        <f>SalesData[[#This Row],[quantity]]*SalesData[[#This Row],[price]]</f>
        <v>173592.18</v>
      </c>
      <c r="M356" s="8">
        <f>IF(SalesData[[#This Row],[quantity]]&lt;=1,2%,IF(SalesData[[#This Row],[quantity]]&lt;=2,4%,IF(SalesData[[#This Row],[quantity]]&lt;=3,6%,IF(SalesData[[#This Row],[quantity]]&gt;=4,8%,0%))))</f>
        <v>0.06</v>
      </c>
      <c r="N356" s="6">
        <f>SalesData[[#This Row],[Total Sales]]*SalesData[[#This Row],[Discount %]]</f>
        <v>10415.530799999999</v>
      </c>
      <c r="O356" s="2">
        <f>SalesData[[#This Row],[Total Sales]]-SalesData[[#This Row],[Discount Amount]]</f>
        <v>163176.64919999999</v>
      </c>
      <c r="P356" s="2">
        <f>SalesData[[#This Row],[price]]*60%</f>
        <v>34718.435999999994</v>
      </c>
      <c r="Q356" s="2">
        <f>SalesData[[#This Row],[Cost Price (Assumed)60%]]*SalesData[[#This Row],[quantity]]</f>
        <v>104155.30799999999</v>
      </c>
      <c r="R356" s="2">
        <f>SalesData[[#This Row],[Net Sales]]-SalesData[[#This Row],[Total Cost]]</f>
        <v>59021.341199999995</v>
      </c>
      <c r="S356" s="8">
        <f>SalesData[[#This Row],[Profit]]/SalesData[[#This Row],[Net Sales]]</f>
        <v>0.36170212765957449</v>
      </c>
    </row>
    <row r="357" spans="1:19" x14ac:dyDescent="0.25">
      <c r="A357">
        <v>100355</v>
      </c>
      <c r="B357" s="1">
        <v>45538</v>
      </c>
      <c r="C357" s="2">
        <f>MONTH(SalesData[[#This Row],[order_date]])</f>
        <v>9</v>
      </c>
      <c r="D357" s="2">
        <f>YEAR(SalesData[[#This Row],[order_date]])</f>
        <v>2024</v>
      </c>
      <c r="E357" t="s">
        <v>412</v>
      </c>
      <c r="F357" t="s">
        <v>14</v>
      </c>
      <c r="G357" t="s">
        <v>31</v>
      </c>
      <c r="H357">
        <v>5</v>
      </c>
      <c r="I357">
        <v>1638.64</v>
      </c>
      <c r="J357" t="s">
        <v>43</v>
      </c>
      <c r="K357" t="s">
        <v>29</v>
      </c>
      <c r="L357">
        <f>SalesData[[#This Row],[quantity]]*SalesData[[#This Row],[price]]</f>
        <v>8193.2000000000007</v>
      </c>
      <c r="M357" s="8">
        <f>IF(SalesData[[#This Row],[quantity]]&lt;=1,2%,IF(SalesData[[#This Row],[quantity]]&lt;=2,4%,IF(SalesData[[#This Row],[quantity]]&lt;=3,6%,IF(SalesData[[#This Row],[quantity]]&gt;=4,8%,0%))))</f>
        <v>0.08</v>
      </c>
      <c r="N357" s="6">
        <f>SalesData[[#This Row],[Total Sales]]*SalesData[[#This Row],[Discount %]]</f>
        <v>655.45600000000002</v>
      </c>
      <c r="O357" s="2">
        <f>SalesData[[#This Row],[Total Sales]]-SalesData[[#This Row],[Discount Amount]]</f>
        <v>7537.7440000000006</v>
      </c>
      <c r="P357" s="2">
        <f>SalesData[[#This Row],[price]]*60%</f>
        <v>983.18399999999997</v>
      </c>
      <c r="Q357" s="2">
        <f>SalesData[[#This Row],[Cost Price (Assumed)60%]]*SalesData[[#This Row],[quantity]]</f>
        <v>4915.92</v>
      </c>
      <c r="R357" s="2">
        <f>SalesData[[#This Row],[Net Sales]]-SalesData[[#This Row],[Total Cost]]</f>
        <v>2621.8240000000005</v>
      </c>
      <c r="S357" s="8">
        <f>SalesData[[#This Row],[Profit]]/SalesData[[#This Row],[Net Sales]]</f>
        <v>0.34782608695652178</v>
      </c>
    </row>
    <row r="358" spans="1:19" x14ac:dyDescent="0.25">
      <c r="A358">
        <v>100356</v>
      </c>
      <c r="B358" s="1">
        <v>45622</v>
      </c>
      <c r="C358" s="2">
        <f>MONTH(SalesData[[#This Row],[order_date]])</f>
        <v>11</v>
      </c>
      <c r="D358" s="2">
        <f>YEAR(SalesData[[#This Row],[order_date]])</f>
        <v>2024</v>
      </c>
      <c r="E358" t="s">
        <v>413</v>
      </c>
      <c r="F358" t="s">
        <v>38</v>
      </c>
      <c r="G358" t="s">
        <v>70</v>
      </c>
      <c r="H358">
        <v>5</v>
      </c>
      <c r="I358">
        <v>3560.59</v>
      </c>
      <c r="J358" t="s">
        <v>47</v>
      </c>
      <c r="K358" t="s">
        <v>48</v>
      </c>
      <c r="L358">
        <f>SalesData[[#This Row],[quantity]]*SalesData[[#This Row],[price]]</f>
        <v>17802.95</v>
      </c>
      <c r="M358" s="8">
        <f>IF(SalesData[[#This Row],[quantity]]&lt;=1,2%,IF(SalesData[[#This Row],[quantity]]&lt;=2,4%,IF(SalesData[[#This Row],[quantity]]&lt;=3,6%,IF(SalesData[[#This Row],[quantity]]&gt;=4,8%,0%))))</f>
        <v>0.08</v>
      </c>
      <c r="N358" s="6">
        <f>SalesData[[#This Row],[Total Sales]]*SalesData[[#This Row],[Discount %]]</f>
        <v>1424.2360000000001</v>
      </c>
      <c r="O358" s="2">
        <f>SalesData[[#This Row],[Total Sales]]-SalesData[[#This Row],[Discount Amount]]</f>
        <v>16378.714</v>
      </c>
      <c r="P358" s="2">
        <f>SalesData[[#This Row],[price]]*60%</f>
        <v>2136.3539999999998</v>
      </c>
      <c r="Q358" s="2">
        <f>SalesData[[#This Row],[Cost Price (Assumed)60%]]*SalesData[[#This Row],[quantity]]</f>
        <v>10681.769999999999</v>
      </c>
      <c r="R358" s="2">
        <f>SalesData[[#This Row],[Net Sales]]-SalesData[[#This Row],[Total Cost]]</f>
        <v>5696.9440000000013</v>
      </c>
      <c r="S358" s="8">
        <f>SalesData[[#This Row],[Profit]]/SalesData[[#This Row],[Net Sales]]</f>
        <v>0.34782608695652184</v>
      </c>
    </row>
    <row r="359" spans="1:19" x14ac:dyDescent="0.25">
      <c r="A359">
        <v>100357</v>
      </c>
      <c r="B359" s="1">
        <v>45598</v>
      </c>
      <c r="C359" s="2">
        <f>MONTH(SalesData[[#This Row],[order_date]])</f>
        <v>11</v>
      </c>
      <c r="D359" s="2">
        <f>YEAR(SalesData[[#This Row],[order_date]])</f>
        <v>2024</v>
      </c>
      <c r="E359" t="s">
        <v>414</v>
      </c>
      <c r="F359" t="s">
        <v>10</v>
      </c>
      <c r="G359" t="s">
        <v>27</v>
      </c>
      <c r="H359">
        <v>1</v>
      </c>
      <c r="I359">
        <v>55180.5</v>
      </c>
      <c r="J359" t="s">
        <v>61</v>
      </c>
      <c r="K359" t="s">
        <v>36</v>
      </c>
      <c r="L359">
        <f>SalesData[[#This Row],[quantity]]*SalesData[[#This Row],[price]]</f>
        <v>55180.5</v>
      </c>
      <c r="M359" s="8">
        <f>IF(SalesData[[#This Row],[quantity]]&lt;=1,2%,IF(SalesData[[#This Row],[quantity]]&lt;=2,4%,IF(SalesData[[#This Row],[quantity]]&lt;=3,6%,IF(SalesData[[#This Row],[quantity]]&gt;=4,8%,0%))))</f>
        <v>0.02</v>
      </c>
      <c r="N359" s="6">
        <f>SalesData[[#This Row],[Total Sales]]*SalesData[[#This Row],[Discount %]]</f>
        <v>1103.6100000000001</v>
      </c>
      <c r="O359" s="2">
        <f>SalesData[[#This Row],[Total Sales]]-SalesData[[#This Row],[Discount Amount]]</f>
        <v>54076.89</v>
      </c>
      <c r="P359" s="2">
        <f>SalesData[[#This Row],[price]]*60%</f>
        <v>33108.299999999996</v>
      </c>
      <c r="Q359" s="2">
        <f>SalesData[[#This Row],[Cost Price (Assumed)60%]]*SalesData[[#This Row],[quantity]]</f>
        <v>33108.299999999996</v>
      </c>
      <c r="R359" s="2">
        <f>SalesData[[#This Row],[Net Sales]]-SalesData[[#This Row],[Total Cost]]</f>
        <v>20968.590000000004</v>
      </c>
      <c r="S359" s="8">
        <f>SalesData[[#This Row],[Profit]]/SalesData[[#This Row],[Net Sales]]</f>
        <v>0.38775510204081642</v>
      </c>
    </row>
    <row r="360" spans="1:19" x14ac:dyDescent="0.25">
      <c r="A360">
        <v>100358</v>
      </c>
      <c r="B360" s="1">
        <v>45072</v>
      </c>
      <c r="C360" s="2">
        <f>MONTH(SalesData[[#This Row],[order_date]])</f>
        <v>5</v>
      </c>
      <c r="D360" s="2">
        <f>YEAR(SalesData[[#This Row],[order_date]])</f>
        <v>2023</v>
      </c>
      <c r="E360" t="s">
        <v>415</v>
      </c>
      <c r="F360" t="s">
        <v>19</v>
      </c>
      <c r="G360" t="s">
        <v>23</v>
      </c>
      <c r="H360">
        <v>2</v>
      </c>
      <c r="I360">
        <v>5073.6400000000003</v>
      </c>
      <c r="J360" t="s">
        <v>28</v>
      </c>
      <c r="K360" t="s">
        <v>29</v>
      </c>
      <c r="L360">
        <f>SalesData[[#This Row],[quantity]]*SalesData[[#This Row],[price]]</f>
        <v>10147.280000000001</v>
      </c>
      <c r="M360" s="8">
        <f>IF(SalesData[[#This Row],[quantity]]&lt;=1,2%,IF(SalesData[[#This Row],[quantity]]&lt;=2,4%,IF(SalesData[[#This Row],[quantity]]&lt;=3,6%,IF(SalesData[[#This Row],[quantity]]&gt;=4,8%,0%))))</f>
        <v>0.04</v>
      </c>
      <c r="N360" s="6">
        <f>SalesData[[#This Row],[Total Sales]]*SalesData[[#This Row],[Discount %]]</f>
        <v>405.89120000000003</v>
      </c>
      <c r="O360" s="2">
        <f>SalesData[[#This Row],[Total Sales]]-SalesData[[#This Row],[Discount Amount]]</f>
        <v>9741.3888000000006</v>
      </c>
      <c r="P360" s="2">
        <f>SalesData[[#This Row],[price]]*60%</f>
        <v>3044.1840000000002</v>
      </c>
      <c r="Q360" s="2">
        <f>SalesData[[#This Row],[Cost Price (Assumed)60%]]*SalesData[[#This Row],[quantity]]</f>
        <v>6088.3680000000004</v>
      </c>
      <c r="R360" s="2">
        <f>SalesData[[#This Row],[Net Sales]]-SalesData[[#This Row],[Total Cost]]</f>
        <v>3653.0208000000002</v>
      </c>
      <c r="S360" s="8">
        <f>SalesData[[#This Row],[Profit]]/SalesData[[#This Row],[Net Sales]]</f>
        <v>0.375</v>
      </c>
    </row>
    <row r="361" spans="1:19" x14ac:dyDescent="0.25">
      <c r="A361">
        <v>100359</v>
      </c>
      <c r="B361" s="1">
        <v>45454</v>
      </c>
      <c r="C361" s="2">
        <f>MONTH(SalesData[[#This Row],[order_date]])</f>
        <v>6</v>
      </c>
      <c r="D361" s="2">
        <f>YEAR(SalesData[[#This Row],[order_date]])</f>
        <v>2024</v>
      </c>
      <c r="E361" t="s">
        <v>416</v>
      </c>
      <c r="F361" t="s">
        <v>38</v>
      </c>
      <c r="G361" t="s">
        <v>53</v>
      </c>
      <c r="H361">
        <v>1</v>
      </c>
      <c r="I361">
        <v>2051.6</v>
      </c>
      <c r="J361" t="s">
        <v>16</v>
      </c>
      <c r="K361" t="s">
        <v>17</v>
      </c>
      <c r="L361">
        <f>SalesData[[#This Row],[quantity]]*SalesData[[#This Row],[price]]</f>
        <v>2051.6</v>
      </c>
      <c r="M361" s="8">
        <f>IF(SalesData[[#This Row],[quantity]]&lt;=1,2%,IF(SalesData[[#This Row],[quantity]]&lt;=2,4%,IF(SalesData[[#This Row],[quantity]]&lt;=3,6%,IF(SalesData[[#This Row],[quantity]]&gt;=4,8%,0%))))</f>
        <v>0.02</v>
      </c>
      <c r="N361" s="6">
        <f>SalesData[[#This Row],[Total Sales]]*SalesData[[#This Row],[Discount %]]</f>
        <v>41.031999999999996</v>
      </c>
      <c r="O361" s="2">
        <f>SalesData[[#This Row],[Total Sales]]-SalesData[[#This Row],[Discount Amount]]</f>
        <v>2010.568</v>
      </c>
      <c r="P361" s="2">
        <f>SalesData[[#This Row],[price]]*60%</f>
        <v>1230.9599999999998</v>
      </c>
      <c r="Q361" s="2">
        <f>SalesData[[#This Row],[Cost Price (Assumed)60%]]*SalesData[[#This Row],[quantity]]</f>
        <v>1230.9599999999998</v>
      </c>
      <c r="R361" s="2">
        <f>SalesData[[#This Row],[Net Sales]]-SalesData[[#This Row],[Total Cost]]</f>
        <v>779.60800000000017</v>
      </c>
      <c r="S361" s="8">
        <f>SalesData[[#This Row],[Profit]]/SalesData[[#This Row],[Net Sales]]</f>
        <v>0.38775510204081642</v>
      </c>
    </row>
    <row r="362" spans="1:19" x14ac:dyDescent="0.25">
      <c r="A362">
        <v>100360</v>
      </c>
      <c r="B362" s="1">
        <v>45396</v>
      </c>
      <c r="C362" s="2">
        <f>MONTH(SalesData[[#This Row],[order_date]])</f>
        <v>4</v>
      </c>
      <c r="D362" s="2">
        <f>YEAR(SalesData[[#This Row],[order_date]])</f>
        <v>2024</v>
      </c>
      <c r="E362" t="s">
        <v>417</v>
      </c>
      <c r="F362" t="s">
        <v>19</v>
      </c>
      <c r="G362" t="s">
        <v>23</v>
      </c>
      <c r="H362">
        <v>3</v>
      </c>
      <c r="I362">
        <v>11627.39</v>
      </c>
      <c r="J362" t="s">
        <v>47</v>
      </c>
      <c r="K362" t="s">
        <v>48</v>
      </c>
      <c r="L362">
        <f>SalesData[[#This Row],[quantity]]*SalesData[[#This Row],[price]]</f>
        <v>34882.17</v>
      </c>
      <c r="M362" s="8">
        <f>IF(SalesData[[#This Row],[quantity]]&lt;=1,2%,IF(SalesData[[#This Row],[quantity]]&lt;=2,4%,IF(SalesData[[#This Row],[quantity]]&lt;=3,6%,IF(SalesData[[#This Row],[quantity]]&gt;=4,8%,0%))))</f>
        <v>0.06</v>
      </c>
      <c r="N362" s="6">
        <f>SalesData[[#This Row],[Total Sales]]*SalesData[[#This Row],[Discount %]]</f>
        <v>2092.9301999999998</v>
      </c>
      <c r="O362" s="2">
        <f>SalesData[[#This Row],[Total Sales]]-SalesData[[#This Row],[Discount Amount]]</f>
        <v>32789.239799999996</v>
      </c>
      <c r="P362" s="2">
        <f>SalesData[[#This Row],[price]]*60%</f>
        <v>6976.4339999999993</v>
      </c>
      <c r="Q362" s="2">
        <f>SalesData[[#This Row],[Cost Price (Assumed)60%]]*SalesData[[#This Row],[quantity]]</f>
        <v>20929.301999999996</v>
      </c>
      <c r="R362" s="2">
        <f>SalesData[[#This Row],[Net Sales]]-SalesData[[#This Row],[Total Cost]]</f>
        <v>11859.9378</v>
      </c>
      <c r="S362" s="8">
        <f>SalesData[[#This Row],[Profit]]/SalesData[[#This Row],[Net Sales]]</f>
        <v>0.36170212765957449</v>
      </c>
    </row>
    <row r="363" spans="1:19" x14ac:dyDescent="0.25">
      <c r="A363">
        <v>100361</v>
      </c>
      <c r="B363" s="1">
        <v>45143</v>
      </c>
      <c r="C363" s="2">
        <f>MONTH(SalesData[[#This Row],[order_date]])</f>
        <v>8</v>
      </c>
      <c r="D363" s="2">
        <f>YEAR(SalesData[[#This Row],[order_date]])</f>
        <v>2023</v>
      </c>
      <c r="E363" t="s">
        <v>418</v>
      </c>
      <c r="F363" t="s">
        <v>14</v>
      </c>
      <c r="G363" t="s">
        <v>31</v>
      </c>
      <c r="H363">
        <v>3</v>
      </c>
      <c r="I363">
        <v>1862.78</v>
      </c>
      <c r="J363" t="s">
        <v>21</v>
      </c>
      <c r="K363" t="s">
        <v>17</v>
      </c>
      <c r="L363">
        <f>SalesData[[#This Row],[quantity]]*SalesData[[#This Row],[price]]</f>
        <v>5588.34</v>
      </c>
      <c r="M363" s="8">
        <f>IF(SalesData[[#This Row],[quantity]]&lt;=1,2%,IF(SalesData[[#This Row],[quantity]]&lt;=2,4%,IF(SalesData[[#This Row],[quantity]]&lt;=3,6%,IF(SalesData[[#This Row],[quantity]]&gt;=4,8%,0%))))</f>
        <v>0.06</v>
      </c>
      <c r="N363" s="6">
        <f>SalesData[[#This Row],[Total Sales]]*SalesData[[#This Row],[Discount %]]</f>
        <v>335.30040000000002</v>
      </c>
      <c r="O363" s="2">
        <f>SalesData[[#This Row],[Total Sales]]-SalesData[[#This Row],[Discount Amount]]</f>
        <v>5253.0396000000001</v>
      </c>
      <c r="P363" s="2">
        <f>SalesData[[#This Row],[price]]*60%</f>
        <v>1117.6679999999999</v>
      </c>
      <c r="Q363" s="2">
        <f>SalesData[[#This Row],[Cost Price (Assumed)60%]]*SalesData[[#This Row],[quantity]]</f>
        <v>3353.0039999999999</v>
      </c>
      <c r="R363" s="2">
        <f>SalesData[[#This Row],[Net Sales]]-SalesData[[#This Row],[Total Cost]]</f>
        <v>1900.0356000000002</v>
      </c>
      <c r="S363" s="8">
        <f>SalesData[[#This Row],[Profit]]/SalesData[[#This Row],[Net Sales]]</f>
        <v>0.36170212765957449</v>
      </c>
    </row>
    <row r="364" spans="1:19" x14ac:dyDescent="0.25">
      <c r="A364">
        <v>100362</v>
      </c>
      <c r="B364" s="1">
        <v>45278</v>
      </c>
      <c r="C364" s="2">
        <f>MONTH(SalesData[[#This Row],[order_date]])</f>
        <v>12</v>
      </c>
      <c r="D364" s="2">
        <f>YEAR(SalesData[[#This Row],[order_date]])</f>
        <v>2023</v>
      </c>
      <c r="E364" t="s">
        <v>419</v>
      </c>
      <c r="F364" t="s">
        <v>41</v>
      </c>
      <c r="G364" t="s">
        <v>66</v>
      </c>
      <c r="H364">
        <v>1</v>
      </c>
      <c r="I364">
        <v>10463.83</v>
      </c>
      <c r="J364" t="s">
        <v>12</v>
      </c>
      <c r="K364" t="s">
        <v>12</v>
      </c>
      <c r="L364">
        <f>SalesData[[#This Row],[quantity]]*SalesData[[#This Row],[price]]</f>
        <v>10463.83</v>
      </c>
      <c r="M364" s="8">
        <f>IF(SalesData[[#This Row],[quantity]]&lt;=1,2%,IF(SalesData[[#This Row],[quantity]]&lt;=2,4%,IF(SalesData[[#This Row],[quantity]]&lt;=3,6%,IF(SalesData[[#This Row],[quantity]]&gt;=4,8%,0%))))</f>
        <v>0.02</v>
      </c>
      <c r="N364" s="6">
        <f>SalesData[[#This Row],[Total Sales]]*SalesData[[#This Row],[Discount %]]</f>
        <v>209.2766</v>
      </c>
      <c r="O364" s="2">
        <f>SalesData[[#This Row],[Total Sales]]-SalesData[[#This Row],[Discount Amount]]</f>
        <v>10254.553400000001</v>
      </c>
      <c r="P364" s="2">
        <f>SalesData[[#This Row],[price]]*60%</f>
        <v>6278.2979999999998</v>
      </c>
      <c r="Q364" s="2">
        <f>SalesData[[#This Row],[Cost Price (Assumed)60%]]*SalesData[[#This Row],[quantity]]</f>
        <v>6278.2979999999998</v>
      </c>
      <c r="R364" s="2">
        <f>SalesData[[#This Row],[Net Sales]]-SalesData[[#This Row],[Total Cost]]</f>
        <v>3976.2554000000009</v>
      </c>
      <c r="S364" s="8">
        <f>SalesData[[#This Row],[Profit]]/SalesData[[#This Row],[Net Sales]]</f>
        <v>0.38775510204081637</v>
      </c>
    </row>
    <row r="365" spans="1:19" x14ac:dyDescent="0.25">
      <c r="A365">
        <v>100363</v>
      </c>
      <c r="B365" s="1">
        <v>45088</v>
      </c>
      <c r="C365" s="2">
        <f>MONTH(SalesData[[#This Row],[order_date]])</f>
        <v>6</v>
      </c>
      <c r="D365" s="2">
        <f>YEAR(SalesData[[#This Row],[order_date]])</f>
        <v>2023</v>
      </c>
      <c r="E365" t="s">
        <v>420</v>
      </c>
      <c r="F365" t="s">
        <v>14</v>
      </c>
      <c r="G365" t="s">
        <v>15</v>
      </c>
      <c r="H365">
        <v>5</v>
      </c>
      <c r="I365">
        <v>2587.4</v>
      </c>
      <c r="J365" t="s">
        <v>43</v>
      </c>
      <c r="K365" t="s">
        <v>29</v>
      </c>
      <c r="L365">
        <f>SalesData[[#This Row],[quantity]]*SalesData[[#This Row],[price]]</f>
        <v>12937</v>
      </c>
      <c r="M365" s="8">
        <f>IF(SalesData[[#This Row],[quantity]]&lt;=1,2%,IF(SalesData[[#This Row],[quantity]]&lt;=2,4%,IF(SalesData[[#This Row],[quantity]]&lt;=3,6%,IF(SalesData[[#This Row],[quantity]]&gt;=4,8%,0%))))</f>
        <v>0.08</v>
      </c>
      <c r="N365" s="6">
        <f>SalesData[[#This Row],[Total Sales]]*SalesData[[#This Row],[Discount %]]</f>
        <v>1034.96</v>
      </c>
      <c r="O365" s="2">
        <f>SalesData[[#This Row],[Total Sales]]-SalesData[[#This Row],[Discount Amount]]</f>
        <v>11902.04</v>
      </c>
      <c r="P365" s="2">
        <f>SalesData[[#This Row],[price]]*60%</f>
        <v>1552.44</v>
      </c>
      <c r="Q365" s="2">
        <f>SalesData[[#This Row],[Cost Price (Assumed)60%]]*SalesData[[#This Row],[quantity]]</f>
        <v>7762.2000000000007</v>
      </c>
      <c r="R365" s="2">
        <f>SalesData[[#This Row],[Net Sales]]-SalesData[[#This Row],[Total Cost]]</f>
        <v>4139.84</v>
      </c>
      <c r="S365" s="8">
        <f>SalesData[[#This Row],[Profit]]/SalesData[[#This Row],[Net Sales]]</f>
        <v>0.34782608695652173</v>
      </c>
    </row>
    <row r="366" spans="1:19" x14ac:dyDescent="0.25">
      <c r="A366">
        <v>100364</v>
      </c>
      <c r="B366" s="1">
        <v>45592</v>
      </c>
      <c r="C366" s="2">
        <f>MONTH(SalesData[[#This Row],[order_date]])</f>
        <v>10</v>
      </c>
      <c r="D366" s="2">
        <f>YEAR(SalesData[[#This Row],[order_date]])</f>
        <v>2024</v>
      </c>
      <c r="E366" t="s">
        <v>421</v>
      </c>
      <c r="F366" t="s">
        <v>14</v>
      </c>
      <c r="G366" t="s">
        <v>31</v>
      </c>
      <c r="H366">
        <v>1</v>
      </c>
      <c r="I366">
        <v>1687.43</v>
      </c>
      <c r="J366" t="s">
        <v>85</v>
      </c>
      <c r="K366" t="s">
        <v>29</v>
      </c>
      <c r="L366">
        <f>SalesData[[#This Row],[quantity]]*SalesData[[#This Row],[price]]</f>
        <v>1687.43</v>
      </c>
      <c r="M366" s="8">
        <f>IF(SalesData[[#This Row],[quantity]]&lt;=1,2%,IF(SalesData[[#This Row],[quantity]]&lt;=2,4%,IF(SalesData[[#This Row],[quantity]]&lt;=3,6%,IF(SalesData[[#This Row],[quantity]]&gt;=4,8%,0%))))</f>
        <v>0.02</v>
      </c>
      <c r="N366" s="6">
        <f>SalesData[[#This Row],[Total Sales]]*SalesData[[#This Row],[Discount %]]</f>
        <v>33.748600000000003</v>
      </c>
      <c r="O366" s="2">
        <f>SalesData[[#This Row],[Total Sales]]-SalesData[[#This Row],[Discount Amount]]</f>
        <v>1653.6814000000002</v>
      </c>
      <c r="P366" s="2">
        <f>SalesData[[#This Row],[price]]*60%</f>
        <v>1012.458</v>
      </c>
      <c r="Q366" s="2">
        <f>SalesData[[#This Row],[Cost Price (Assumed)60%]]*SalesData[[#This Row],[quantity]]</f>
        <v>1012.458</v>
      </c>
      <c r="R366" s="2">
        <f>SalesData[[#This Row],[Net Sales]]-SalesData[[#This Row],[Total Cost]]</f>
        <v>641.2234000000002</v>
      </c>
      <c r="S366" s="8">
        <f>SalesData[[#This Row],[Profit]]/SalesData[[#This Row],[Net Sales]]</f>
        <v>0.38775510204081642</v>
      </c>
    </row>
    <row r="367" spans="1:19" x14ac:dyDescent="0.25">
      <c r="A367">
        <v>100365</v>
      </c>
      <c r="B367" s="1">
        <v>45332</v>
      </c>
      <c r="C367" s="2">
        <f>MONTH(SalesData[[#This Row],[order_date]])</f>
        <v>2</v>
      </c>
      <c r="D367" s="2">
        <f>YEAR(SalesData[[#This Row],[order_date]])</f>
        <v>2024</v>
      </c>
      <c r="E367" t="s">
        <v>422</v>
      </c>
      <c r="F367" t="s">
        <v>19</v>
      </c>
      <c r="G367" t="s">
        <v>115</v>
      </c>
      <c r="H367">
        <v>1</v>
      </c>
      <c r="I367">
        <v>1440.51</v>
      </c>
      <c r="J367" t="s">
        <v>61</v>
      </c>
      <c r="K367" t="s">
        <v>36</v>
      </c>
      <c r="L367">
        <f>SalesData[[#This Row],[quantity]]*SalesData[[#This Row],[price]]</f>
        <v>1440.51</v>
      </c>
      <c r="M367" s="8">
        <f>IF(SalesData[[#This Row],[quantity]]&lt;=1,2%,IF(SalesData[[#This Row],[quantity]]&lt;=2,4%,IF(SalesData[[#This Row],[quantity]]&lt;=3,6%,IF(SalesData[[#This Row],[quantity]]&gt;=4,8%,0%))))</f>
        <v>0.02</v>
      </c>
      <c r="N367" s="6">
        <f>SalesData[[#This Row],[Total Sales]]*SalesData[[#This Row],[Discount %]]</f>
        <v>28.810200000000002</v>
      </c>
      <c r="O367" s="2">
        <f>SalesData[[#This Row],[Total Sales]]-SalesData[[#This Row],[Discount Amount]]</f>
        <v>1411.6998000000001</v>
      </c>
      <c r="P367" s="2">
        <f>SalesData[[#This Row],[price]]*60%</f>
        <v>864.30599999999993</v>
      </c>
      <c r="Q367" s="2">
        <f>SalesData[[#This Row],[Cost Price (Assumed)60%]]*SalesData[[#This Row],[quantity]]</f>
        <v>864.30599999999993</v>
      </c>
      <c r="R367" s="2">
        <f>SalesData[[#This Row],[Net Sales]]-SalesData[[#This Row],[Total Cost]]</f>
        <v>547.39380000000017</v>
      </c>
      <c r="S367" s="8">
        <f>SalesData[[#This Row],[Profit]]/SalesData[[#This Row],[Net Sales]]</f>
        <v>0.38775510204081642</v>
      </c>
    </row>
    <row r="368" spans="1:19" x14ac:dyDescent="0.25">
      <c r="A368">
        <v>100366</v>
      </c>
      <c r="B368" s="1">
        <v>45006</v>
      </c>
      <c r="C368" s="2">
        <f>MONTH(SalesData[[#This Row],[order_date]])</f>
        <v>3</v>
      </c>
      <c r="D368" s="2">
        <f>YEAR(SalesData[[#This Row],[order_date]])</f>
        <v>2023</v>
      </c>
      <c r="E368" t="s">
        <v>423</v>
      </c>
      <c r="F368" t="s">
        <v>10</v>
      </c>
      <c r="G368" t="s">
        <v>27</v>
      </c>
      <c r="H368">
        <v>1</v>
      </c>
      <c r="I368">
        <v>27266.39</v>
      </c>
      <c r="J368" t="s">
        <v>47</v>
      </c>
      <c r="K368" t="s">
        <v>48</v>
      </c>
      <c r="L368">
        <f>SalesData[[#This Row],[quantity]]*SalesData[[#This Row],[price]]</f>
        <v>27266.39</v>
      </c>
      <c r="M368" s="8">
        <f>IF(SalesData[[#This Row],[quantity]]&lt;=1,2%,IF(SalesData[[#This Row],[quantity]]&lt;=2,4%,IF(SalesData[[#This Row],[quantity]]&lt;=3,6%,IF(SalesData[[#This Row],[quantity]]&gt;=4,8%,0%))))</f>
        <v>0.02</v>
      </c>
      <c r="N368" s="6">
        <f>SalesData[[#This Row],[Total Sales]]*SalesData[[#This Row],[Discount %]]</f>
        <v>545.32780000000002</v>
      </c>
      <c r="O368" s="2">
        <f>SalesData[[#This Row],[Total Sales]]-SalesData[[#This Row],[Discount Amount]]</f>
        <v>26721.0622</v>
      </c>
      <c r="P368" s="2">
        <f>SalesData[[#This Row],[price]]*60%</f>
        <v>16359.833999999999</v>
      </c>
      <c r="Q368" s="2">
        <f>SalesData[[#This Row],[Cost Price (Assumed)60%]]*SalesData[[#This Row],[quantity]]</f>
        <v>16359.833999999999</v>
      </c>
      <c r="R368" s="2">
        <f>SalesData[[#This Row],[Net Sales]]-SalesData[[#This Row],[Total Cost]]</f>
        <v>10361.228200000001</v>
      </c>
      <c r="S368" s="8">
        <f>SalesData[[#This Row],[Profit]]/SalesData[[#This Row],[Net Sales]]</f>
        <v>0.38775510204081637</v>
      </c>
    </row>
    <row r="369" spans="1:19" x14ac:dyDescent="0.25">
      <c r="A369">
        <v>100367</v>
      </c>
      <c r="B369" s="1">
        <v>45050</v>
      </c>
      <c r="C369" s="2">
        <f>MONTH(SalesData[[#This Row],[order_date]])</f>
        <v>5</v>
      </c>
      <c r="D369" s="2">
        <f>YEAR(SalesData[[#This Row],[order_date]])</f>
        <v>2023</v>
      </c>
      <c r="E369" t="s">
        <v>424</v>
      </c>
      <c r="F369" t="s">
        <v>41</v>
      </c>
      <c r="G369" t="s">
        <v>83</v>
      </c>
      <c r="H369">
        <v>2</v>
      </c>
      <c r="I369">
        <v>6725.86</v>
      </c>
      <c r="J369" t="s">
        <v>16</v>
      </c>
      <c r="K369" t="s">
        <v>17</v>
      </c>
      <c r="L369">
        <f>SalesData[[#This Row],[quantity]]*SalesData[[#This Row],[price]]</f>
        <v>13451.72</v>
      </c>
      <c r="M369" s="8">
        <f>IF(SalesData[[#This Row],[quantity]]&lt;=1,2%,IF(SalesData[[#This Row],[quantity]]&lt;=2,4%,IF(SalesData[[#This Row],[quantity]]&lt;=3,6%,IF(SalesData[[#This Row],[quantity]]&gt;=4,8%,0%))))</f>
        <v>0.04</v>
      </c>
      <c r="N369" s="6">
        <f>SalesData[[#This Row],[Total Sales]]*SalesData[[#This Row],[Discount %]]</f>
        <v>538.06880000000001</v>
      </c>
      <c r="O369" s="2">
        <f>SalesData[[#This Row],[Total Sales]]-SalesData[[#This Row],[Discount Amount]]</f>
        <v>12913.6512</v>
      </c>
      <c r="P369" s="2">
        <f>SalesData[[#This Row],[price]]*60%</f>
        <v>4035.5159999999996</v>
      </c>
      <c r="Q369" s="2">
        <f>SalesData[[#This Row],[Cost Price (Assumed)60%]]*SalesData[[#This Row],[quantity]]</f>
        <v>8071.0319999999992</v>
      </c>
      <c r="R369" s="2">
        <f>SalesData[[#This Row],[Net Sales]]-SalesData[[#This Row],[Total Cost]]</f>
        <v>4842.619200000001</v>
      </c>
      <c r="S369" s="8">
        <f>SalesData[[#This Row],[Profit]]/SalesData[[#This Row],[Net Sales]]</f>
        <v>0.37500000000000006</v>
      </c>
    </row>
    <row r="370" spans="1:19" x14ac:dyDescent="0.25">
      <c r="A370">
        <v>100368</v>
      </c>
      <c r="B370" s="1">
        <v>45031</v>
      </c>
      <c r="C370" s="2">
        <f>MONTH(SalesData[[#This Row],[order_date]])</f>
        <v>4</v>
      </c>
      <c r="D370" s="2">
        <f>YEAR(SalesData[[#This Row],[order_date]])</f>
        <v>2023</v>
      </c>
      <c r="E370" t="s">
        <v>425</v>
      </c>
      <c r="F370" t="s">
        <v>10</v>
      </c>
      <c r="G370" t="s">
        <v>11</v>
      </c>
      <c r="H370">
        <v>3</v>
      </c>
      <c r="I370">
        <v>11787.03</v>
      </c>
      <c r="J370" t="s">
        <v>35</v>
      </c>
      <c r="K370" t="s">
        <v>36</v>
      </c>
      <c r="L370">
        <f>SalesData[[#This Row],[quantity]]*SalesData[[#This Row],[price]]</f>
        <v>35361.090000000004</v>
      </c>
      <c r="M370" s="8">
        <f>IF(SalesData[[#This Row],[quantity]]&lt;=1,2%,IF(SalesData[[#This Row],[quantity]]&lt;=2,4%,IF(SalesData[[#This Row],[quantity]]&lt;=3,6%,IF(SalesData[[#This Row],[quantity]]&gt;=4,8%,0%))))</f>
        <v>0.06</v>
      </c>
      <c r="N370" s="6">
        <f>SalesData[[#This Row],[Total Sales]]*SalesData[[#This Row],[Discount %]]</f>
        <v>2121.6654000000003</v>
      </c>
      <c r="O370" s="2">
        <f>SalesData[[#This Row],[Total Sales]]-SalesData[[#This Row],[Discount Amount]]</f>
        <v>33239.424600000006</v>
      </c>
      <c r="P370" s="2">
        <f>SalesData[[#This Row],[price]]*60%</f>
        <v>7072.2179999999998</v>
      </c>
      <c r="Q370" s="2">
        <f>SalesData[[#This Row],[Cost Price (Assumed)60%]]*SalesData[[#This Row],[quantity]]</f>
        <v>21216.653999999999</v>
      </c>
      <c r="R370" s="2">
        <f>SalesData[[#This Row],[Net Sales]]-SalesData[[#This Row],[Total Cost]]</f>
        <v>12022.770600000007</v>
      </c>
      <c r="S370" s="8">
        <f>SalesData[[#This Row],[Profit]]/SalesData[[#This Row],[Net Sales]]</f>
        <v>0.3617021276595746</v>
      </c>
    </row>
    <row r="371" spans="1:19" x14ac:dyDescent="0.25">
      <c r="A371">
        <v>100369</v>
      </c>
      <c r="B371" s="1">
        <v>45620</v>
      </c>
      <c r="C371" s="2">
        <f>MONTH(SalesData[[#This Row],[order_date]])</f>
        <v>11</v>
      </c>
      <c r="D371" s="2">
        <f>YEAR(SalesData[[#This Row],[order_date]])</f>
        <v>2024</v>
      </c>
      <c r="E371" t="s">
        <v>426</v>
      </c>
      <c r="F371" t="s">
        <v>10</v>
      </c>
      <c r="G371" t="s">
        <v>80</v>
      </c>
      <c r="H371">
        <v>1</v>
      </c>
      <c r="I371">
        <v>38943.050000000003</v>
      </c>
      <c r="J371" t="s">
        <v>16</v>
      </c>
      <c r="K371" t="s">
        <v>17</v>
      </c>
      <c r="L371">
        <f>SalesData[[#This Row],[quantity]]*SalesData[[#This Row],[price]]</f>
        <v>38943.050000000003</v>
      </c>
      <c r="M371" s="8">
        <f>IF(SalesData[[#This Row],[quantity]]&lt;=1,2%,IF(SalesData[[#This Row],[quantity]]&lt;=2,4%,IF(SalesData[[#This Row],[quantity]]&lt;=3,6%,IF(SalesData[[#This Row],[quantity]]&gt;=4,8%,0%))))</f>
        <v>0.02</v>
      </c>
      <c r="N371" s="6">
        <f>SalesData[[#This Row],[Total Sales]]*SalesData[[#This Row],[Discount %]]</f>
        <v>778.8610000000001</v>
      </c>
      <c r="O371" s="2">
        <f>SalesData[[#This Row],[Total Sales]]-SalesData[[#This Row],[Discount Amount]]</f>
        <v>38164.189000000006</v>
      </c>
      <c r="P371" s="2">
        <f>SalesData[[#This Row],[price]]*60%</f>
        <v>23365.83</v>
      </c>
      <c r="Q371" s="2">
        <f>SalesData[[#This Row],[Cost Price (Assumed)60%]]*SalesData[[#This Row],[quantity]]</f>
        <v>23365.83</v>
      </c>
      <c r="R371" s="2">
        <f>SalesData[[#This Row],[Net Sales]]-SalesData[[#This Row],[Total Cost]]</f>
        <v>14798.359000000004</v>
      </c>
      <c r="S371" s="8">
        <f>SalesData[[#This Row],[Profit]]/SalesData[[#This Row],[Net Sales]]</f>
        <v>0.38775510204081637</v>
      </c>
    </row>
    <row r="372" spans="1:19" x14ac:dyDescent="0.25">
      <c r="A372">
        <v>100370</v>
      </c>
      <c r="B372" s="1">
        <v>45145</v>
      </c>
      <c r="C372" s="2">
        <f>MONTH(SalesData[[#This Row],[order_date]])</f>
        <v>8</v>
      </c>
      <c r="D372" s="2">
        <f>YEAR(SalesData[[#This Row],[order_date]])</f>
        <v>2023</v>
      </c>
      <c r="E372" t="s">
        <v>427</v>
      </c>
      <c r="F372" t="s">
        <v>19</v>
      </c>
      <c r="G372" t="s">
        <v>115</v>
      </c>
      <c r="H372">
        <v>4</v>
      </c>
      <c r="I372">
        <v>9193.61</v>
      </c>
      <c r="J372" t="s">
        <v>12</v>
      </c>
      <c r="K372" t="s">
        <v>12</v>
      </c>
      <c r="L372">
        <f>SalesData[[#This Row],[quantity]]*SalesData[[#This Row],[price]]</f>
        <v>36774.44</v>
      </c>
      <c r="M372" s="8">
        <f>IF(SalesData[[#This Row],[quantity]]&lt;=1,2%,IF(SalesData[[#This Row],[quantity]]&lt;=2,4%,IF(SalesData[[#This Row],[quantity]]&lt;=3,6%,IF(SalesData[[#This Row],[quantity]]&gt;=4,8%,0%))))</f>
        <v>0.08</v>
      </c>
      <c r="N372" s="6">
        <f>SalesData[[#This Row],[Total Sales]]*SalesData[[#This Row],[Discount %]]</f>
        <v>2941.9552000000003</v>
      </c>
      <c r="O372" s="2">
        <f>SalesData[[#This Row],[Total Sales]]-SalesData[[#This Row],[Discount Amount]]</f>
        <v>33832.484800000006</v>
      </c>
      <c r="P372" s="2">
        <f>SalesData[[#This Row],[price]]*60%</f>
        <v>5516.1660000000002</v>
      </c>
      <c r="Q372" s="2">
        <f>SalesData[[#This Row],[Cost Price (Assumed)60%]]*SalesData[[#This Row],[quantity]]</f>
        <v>22064.664000000001</v>
      </c>
      <c r="R372" s="2">
        <f>SalesData[[#This Row],[Net Sales]]-SalesData[[#This Row],[Total Cost]]</f>
        <v>11767.820800000005</v>
      </c>
      <c r="S372" s="8">
        <f>SalesData[[#This Row],[Profit]]/SalesData[[#This Row],[Net Sales]]</f>
        <v>0.34782608695652184</v>
      </c>
    </row>
    <row r="373" spans="1:19" x14ac:dyDescent="0.25">
      <c r="A373">
        <v>100371</v>
      </c>
      <c r="B373" s="1">
        <v>45029</v>
      </c>
      <c r="C373" s="2">
        <f>MONTH(SalesData[[#This Row],[order_date]])</f>
        <v>4</v>
      </c>
      <c r="D373" s="2">
        <f>YEAR(SalesData[[#This Row],[order_date]])</f>
        <v>2023</v>
      </c>
      <c r="E373" t="s">
        <v>367</v>
      </c>
      <c r="F373" t="s">
        <v>10</v>
      </c>
      <c r="G373" t="s">
        <v>73</v>
      </c>
      <c r="H373">
        <v>1</v>
      </c>
      <c r="I373">
        <v>31670.54</v>
      </c>
      <c r="J373" t="s">
        <v>21</v>
      </c>
      <c r="K373" t="s">
        <v>17</v>
      </c>
      <c r="L373">
        <f>SalesData[[#This Row],[quantity]]*SalesData[[#This Row],[price]]</f>
        <v>31670.54</v>
      </c>
      <c r="M373" s="8">
        <f>IF(SalesData[[#This Row],[quantity]]&lt;=1,2%,IF(SalesData[[#This Row],[quantity]]&lt;=2,4%,IF(SalesData[[#This Row],[quantity]]&lt;=3,6%,IF(SalesData[[#This Row],[quantity]]&gt;=4,8%,0%))))</f>
        <v>0.02</v>
      </c>
      <c r="N373" s="6">
        <f>SalesData[[#This Row],[Total Sales]]*SalesData[[#This Row],[Discount %]]</f>
        <v>633.41079999999999</v>
      </c>
      <c r="O373" s="2">
        <f>SalesData[[#This Row],[Total Sales]]-SalesData[[#This Row],[Discount Amount]]</f>
        <v>31037.129199999999</v>
      </c>
      <c r="P373" s="2">
        <f>SalesData[[#This Row],[price]]*60%</f>
        <v>19002.324000000001</v>
      </c>
      <c r="Q373" s="2">
        <f>SalesData[[#This Row],[Cost Price (Assumed)60%]]*SalesData[[#This Row],[quantity]]</f>
        <v>19002.324000000001</v>
      </c>
      <c r="R373" s="2">
        <f>SalesData[[#This Row],[Net Sales]]-SalesData[[#This Row],[Total Cost]]</f>
        <v>12034.805199999999</v>
      </c>
      <c r="S373" s="8">
        <f>SalesData[[#This Row],[Profit]]/SalesData[[#This Row],[Net Sales]]</f>
        <v>0.38775510204081631</v>
      </c>
    </row>
    <row r="374" spans="1:19" x14ac:dyDescent="0.25">
      <c r="A374">
        <v>100372</v>
      </c>
      <c r="B374" s="1">
        <v>45070</v>
      </c>
      <c r="C374" s="2">
        <f>MONTH(SalesData[[#This Row],[order_date]])</f>
        <v>5</v>
      </c>
      <c r="D374" s="2">
        <f>YEAR(SalesData[[#This Row],[order_date]])</f>
        <v>2023</v>
      </c>
      <c r="E374" t="s">
        <v>249</v>
      </c>
      <c r="F374" t="s">
        <v>10</v>
      </c>
      <c r="G374" t="s">
        <v>73</v>
      </c>
      <c r="H374">
        <v>1</v>
      </c>
      <c r="I374">
        <v>45499.66</v>
      </c>
      <c r="J374" t="s">
        <v>21</v>
      </c>
      <c r="K374" t="s">
        <v>17</v>
      </c>
      <c r="L374">
        <f>SalesData[[#This Row],[quantity]]*SalesData[[#This Row],[price]]</f>
        <v>45499.66</v>
      </c>
      <c r="M374" s="8">
        <f>IF(SalesData[[#This Row],[quantity]]&lt;=1,2%,IF(SalesData[[#This Row],[quantity]]&lt;=2,4%,IF(SalesData[[#This Row],[quantity]]&lt;=3,6%,IF(SalesData[[#This Row],[quantity]]&gt;=4,8%,0%))))</f>
        <v>0.02</v>
      </c>
      <c r="N374" s="6">
        <f>SalesData[[#This Row],[Total Sales]]*SalesData[[#This Row],[Discount %]]</f>
        <v>909.99320000000012</v>
      </c>
      <c r="O374" s="2">
        <f>SalesData[[#This Row],[Total Sales]]-SalesData[[#This Row],[Discount Amount]]</f>
        <v>44589.666800000006</v>
      </c>
      <c r="P374" s="2">
        <f>SalesData[[#This Row],[price]]*60%</f>
        <v>27299.796000000002</v>
      </c>
      <c r="Q374" s="2">
        <f>SalesData[[#This Row],[Cost Price (Assumed)60%]]*SalesData[[#This Row],[quantity]]</f>
        <v>27299.796000000002</v>
      </c>
      <c r="R374" s="2">
        <f>SalesData[[#This Row],[Net Sales]]-SalesData[[#This Row],[Total Cost]]</f>
        <v>17289.870800000004</v>
      </c>
      <c r="S374" s="8">
        <f>SalesData[[#This Row],[Profit]]/SalesData[[#This Row],[Net Sales]]</f>
        <v>0.38775510204081637</v>
      </c>
    </row>
    <row r="375" spans="1:19" x14ac:dyDescent="0.25">
      <c r="A375">
        <v>100373</v>
      </c>
      <c r="B375" s="1">
        <v>45634</v>
      </c>
      <c r="C375" s="2">
        <f>MONTH(SalesData[[#This Row],[order_date]])</f>
        <v>12</v>
      </c>
      <c r="D375" s="2">
        <f>YEAR(SalesData[[#This Row],[order_date]])</f>
        <v>2024</v>
      </c>
      <c r="E375" t="s">
        <v>428</v>
      </c>
      <c r="F375" t="s">
        <v>10</v>
      </c>
      <c r="G375" t="s">
        <v>11</v>
      </c>
      <c r="H375">
        <v>1</v>
      </c>
      <c r="I375">
        <v>39051.07</v>
      </c>
      <c r="J375" t="s">
        <v>94</v>
      </c>
      <c r="K375" t="s">
        <v>95</v>
      </c>
      <c r="L375">
        <f>SalesData[[#This Row],[quantity]]*SalesData[[#This Row],[price]]</f>
        <v>39051.07</v>
      </c>
      <c r="M375" s="8">
        <f>IF(SalesData[[#This Row],[quantity]]&lt;=1,2%,IF(SalesData[[#This Row],[quantity]]&lt;=2,4%,IF(SalesData[[#This Row],[quantity]]&lt;=3,6%,IF(SalesData[[#This Row],[quantity]]&gt;=4,8%,0%))))</f>
        <v>0.02</v>
      </c>
      <c r="N375" s="6">
        <f>SalesData[[#This Row],[Total Sales]]*SalesData[[#This Row],[Discount %]]</f>
        <v>781.02139999999997</v>
      </c>
      <c r="O375" s="2">
        <f>SalesData[[#This Row],[Total Sales]]-SalesData[[#This Row],[Discount Amount]]</f>
        <v>38270.048600000002</v>
      </c>
      <c r="P375" s="2">
        <f>SalesData[[#This Row],[price]]*60%</f>
        <v>23430.642</v>
      </c>
      <c r="Q375" s="2">
        <f>SalesData[[#This Row],[Cost Price (Assumed)60%]]*SalesData[[#This Row],[quantity]]</f>
        <v>23430.642</v>
      </c>
      <c r="R375" s="2">
        <f>SalesData[[#This Row],[Net Sales]]-SalesData[[#This Row],[Total Cost]]</f>
        <v>14839.406600000002</v>
      </c>
      <c r="S375" s="8">
        <f>SalesData[[#This Row],[Profit]]/SalesData[[#This Row],[Net Sales]]</f>
        <v>0.38775510204081637</v>
      </c>
    </row>
    <row r="376" spans="1:19" x14ac:dyDescent="0.25">
      <c r="A376">
        <v>100374</v>
      </c>
      <c r="B376" s="1">
        <v>45588</v>
      </c>
      <c r="C376" s="2">
        <f>MONTH(SalesData[[#This Row],[order_date]])</f>
        <v>10</v>
      </c>
      <c r="D376" s="2">
        <f>YEAR(SalesData[[#This Row],[order_date]])</f>
        <v>2024</v>
      </c>
      <c r="E376" t="s">
        <v>429</v>
      </c>
      <c r="F376" t="s">
        <v>10</v>
      </c>
      <c r="G376" t="s">
        <v>27</v>
      </c>
      <c r="H376">
        <v>1</v>
      </c>
      <c r="I376">
        <v>9221.7800000000007</v>
      </c>
      <c r="J376" t="s">
        <v>54</v>
      </c>
      <c r="K376" t="s">
        <v>55</v>
      </c>
      <c r="L376">
        <f>SalesData[[#This Row],[quantity]]*SalesData[[#This Row],[price]]</f>
        <v>9221.7800000000007</v>
      </c>
      <c r="M376" s="8">
        <f>IF(SalesData[[#This Row],[quantity]]&lt;=1,2%,IF(SalesData[[#This Row],[quantity]]&lt;=2,4%,IF(SalesData[[#This Row],[quantity]]&lt;=3,6%,IF(SalesData[[#This Row],[quantity]]&gt;=4,8%,0%))))</f>
        <v>0.02</v>
      </c>
      <c r="N376" s="6">
        <f>SalesData[[#This Row],[Total Sales]]*SalesData[[#This Row],[Discount %]]</f>
        <v>184.43560000000002</v>
      </c>
      <c r="O376" s="2">
        <f>SalesData[[#This Row],[Total Sales]]-SalesData[[#This Row],[Discount Amount]]</f>
        <v>9037.3444</v>
      </c>
      <c r="P376" s="2">
        <f>SalesData[[#This Row],[price]]*60%</f>
        <v>5533.0680000000002</v>
      </c>
      <c r="Q376" s="2">
        <f>SalesData[[#This Row],[Cost Price (Assumed)60%]]*SalesData[[#This Row],[quantity]]</f>
        <v>5533.0680000000002</v>
      </c>
      <c r="R376" s="2">
        <f>SalesData[[#This Row],[Net Sales]]-SalesData[[#This Row],[Total Cost]]</f>
        <v>3504.2763999999997</v>
      </c>
      <c r="S376" s="8">
        <f>SalesData[[#This Row],[Profit]]/SalesData[[#This Row],[Net Sales]]</f>
        <v>0.38775510204081631</v>
      </c>
    </row>
    <row r="377" spans="1:19" x14ac:dyDescent="0.25">
      <c r="A377">
        <v>100375</v>
      </c>
      <c r="B377" s="1">
        <v>44939</v>
      </c>
      <c r="C377" s="2">
        <f>MONTH(SalesData[[#This Row],[order_date]])</f>
        <v>1</v>
      </c>
      <c r="D377" s="2">
        <f>YEAR(SalesData[[#This Row],[order_date]])</f>
        <v>2023</v>
      </c>
      <c r="E377" t="s">
        <v>430</v>
      </c>
      <c r="F377" t="s">
        <v>41</v>
      </c>
      <c r="G377" t="s">
        <v>92</v>
      </c>
      <c r="H377">
        <v>1</v>
      </c>
      <c r="I377">
        <v>13218.69</v>
      </c>
      <c r="J377" t="s">
        <v>54</v>
      </c>
      <c r="K377" t="s">
        <v>55</v>
      </c>
      <c r="L377">
        <f>SalesData[[#This Row],[quantity]]*SalesData[[#This Row],[price]]</f>
        <v>13218.69</v>
      </c>
      <c r="M377" s="8">
        <f>IF(SalesData[[#This Row],[quantity]]&lt;=1,2%,IF(SalesData[[#This Row],[quantity]]&lt;=2,4%,IF(SalesData[[#This Row],[quantity]]&lt;=3,6%,IF(SalesData[[#This Row],[quantity]]&gt;=4,8%,0%))))</f>
        <v>0.02</v>
      </c>
      <c r="N377" s="6">
        <f>SalesData[[#This Row],[Total Sales]]*SalesData[[#This Row],[Discount %]]</f>
        <v>264.37380000000002</v>
      </c>
      <c r="O377" s="2">
        <f>SalesData[[#This Row],[Total Sales]]-SalesData[[#This Row],[Discount Amount]]</f>
        <v>12954.316200000001</v>
      </c>
      <c r="P377" s="2">
        <f>SalesData[[#This Row],[price]]*60%</f>
        <v>7931.2139999999999</v>
      </c>
      <c r="Q377" s="2">
        <f>SalesData[[#This Row],[Cost Price (Assumed)60%]]*SalesData[[#This Row],[quantity]]</f>
        <v>7931.2139999999999</v>
      </c>
      <c r="R377" s="2">
        <f>SalesData[[#This Row],[Net Sales]]-SalesData[[#This Row],[Total Cost]]</f>
        <v>5023.1022000000012</v>
      </c>
      <c r="S377" s="8">
        <f>SalesData[[#This Row],[Profit]]/SalesData[[#This Row],[Net Sales]]</f>
        <v>0.38775510204081637</v>
      </c>
    </row>
    <row r="378" spans="1:19" x14ac:dyDescent="0.25">
      <c r="A378">
        <v>100376</v>
      </c>
      <c r="B378" s="1">
        <v>45626</v>
      </c>
      <c r="C378" s="2">
        <f>MONTH(SalesData[[#This Row],[order_date]])</f>
        <v>11</v>
      </c>
      <c r="D378" s="2">
        <f>YEAR(SalesData[[#This Row],[order_date]])</f>
        <v>2024</v>
      </c>
      <c r="E378" t="s">
        <v>263</v>
      </c>
      <c r="F378" t="s">
        <v>10</v>
      </c>
      <c r="G378" t="s">
        <v>68</v>
      </c>
      <c r="H378">
        <v>4</v>
      </c>
      <c r="I378">
        <v>46401.34</v>
      </c>
      <c r="J378" t="s">
        <v>85</v>
      </c>
      <c r="K378" t="s">
        <v>29</v>
      </c>
      <c r="L378">
        <f>SalesData[[#This Row],[quantity]]*SalesData[[#This Row],[price]]</f>
        <v>185605.36</v>
      </c>
      <c r="M378" s="8">
        <f>IF(SalesData[[#This Row],[quantity]]&lt;=1,2%,IF(SalesData[[#This Row],[quantity]]&lt;=2,4%,IF(SalesData[[#This Row],[quantity]]&lt;=3,6%,IF(SalesData[[#This Row],[quantity]]&gt;=4,8%,0%))))</f>
        <v>0.08</v>
      </c>
      <c r="N378" s="6">
        <f>SalesData[[#This Row],[Total Sales]]*SalesData[[#This Row],[Discount %]]</f>
        <v>14848.4288</v>
      </c>
      <c r="O378" s="2">
        <f>SalesData[[#This Row],[Total Sales]]-SalesData[[#This Row],[Discount Amount]]</f>
        <v>170756.93119999999</v>
      </c>
      <c r="P378" s="2">
        <f>SalesData[[#This Row],[price]]*60%</f>
        <v>27840.803999999996</v>
      </c>
      <c r="Q378" s="2">
        <f>SalesData[[#This Row],[Cost Price (Assumed)60%]]*SalesData[[#This Row],[quantity]]</f>
        <v>111363.21599999999</v>
      </c>
      <c r="R378" s="2">
        <f>SalesData[[#This Row],[Net Sales]]-SalesData[[#This Row],[Total Cost]]</f>
        <v>59393.715200000006</v>
      </c>
      <c r="S378" s="8">
        <f>SalesData[[#This Row],[Profit]]/SalesData[[#This Row],[Net Sales]]</f>
        <v>0.34782608695652178</v>
      </c>
    </row>
    <row r="379" spans="1:19" x14ac:dyDescent="0.25">
      <c r="A379">
        <v>100377</v>
      </c>
      <c r="B379" s="1">
        <v>45195</v>
      </c>
      <c r="C379" s="2">
        <f>MONTH(SalesData[[#This Row],[order_date]])</f>
        <v>9</v>
      </c>
      <c r="D379" s="2">
        <f>YEAR(SalesData[[#This Row],[order_date]])</f>
        <v>2023</v>
      </c>
      <c r="E379" t="s">
        <v>431</v>
      </c>
      <c r="F379" t="s">
        <v>10</v>
      </c>
      <c r="G379" t="s">
        <v>73</v>
      </c>
      <c r="H379">
        <v>4</v>
      </c>
      <c r="I379">
        <v>26919.02</v>
      </c>
      <c r="J379" t="s">
        <v>21</v>
      </c>
      <c r="K379" t="s">
        <v>17</v>
      </c>
      <c r="L379">
        <f>SalesData[[#This Row],[quantity]]*SalesData[[#This Row],[price]]</f>
        <v>107676.08</v>
      </c>
      <c r="M379" s="8">
        <f>IF(SalesData[[#This Row],[quantity]]&lt;=1,2%,IF(SalesData[[#This Row],[quantity]]&lt;=2,4%,IF(SalesData[[#This Row],[quantity]]&lt;=3,6%,IF(SalesData[[#This Row],[quantity]]&gt;=4,8%,0%))))</f>
        <v>0.08</v>
      </c>
      <c r="N379" s="6">
        <f>SalesData[[#This Row],[Total Sales]]*SalesData[[#This Row],[Discount %]]</f>
        <v>8614.0864000000001</v>
      </c>
      <c r="O379" s="2">
        <f>SalesData[[#This Row],[Total Sales]]-SalesData[[#This Row],[Discount Amount]]</f>
        <v>99061.993600000002</v>
      </c>
      <c r="P379" s="2">
        <f>SalesData[[#This Row],[price]]*60%</f>
        <v>16151.412</v>
      </c>
      <c r="Q379" s="2">
        <f>SalesData[[#This Row],[Cost Price (Assumed)60%]]*SalesData[[#This Row],[quantity]]</f>
        <v>64605.648000000001</v>
      </c>
      <c r="R379" s="2">
        <f>SalesData[[#This Row],[Net Sales]]-SalesData[[#This Row],[Total Cost]]</f>
        <v>34456.345600000001</v>
      </c>
      <c r="S379" s="8">
        <f>SalesData[[#This Row],[Profit]]/SalesData[[#This Row],[Net Sales]]</f>
        <v>0.34782608695652173</v>
      </c>
    </row>
    <row r="380" spans="1:19" x14ac:dyDescent="0.25">
      <c r="A380">
        <v>100378</v>
      </c>
      <c r="B380" s="1">
        <v>45352</v>
      </c>
      <c r="C380" s="2">
        <f>MONTH(SalesData[[#This Row],[order_date]])</f>
        <v>3</v>
      </c>
      <c r="D380" s="2">
        <f>YEAR(SalesData[[#This Row],[order_date]])</f>
        <v>2024</v>
      </c>
      <c r="E380" t="s">
        <v>432</v>
      </c>
      <c r="F380" t="s">
        <v>14</v>
      </c>
      <c r="G380" t="s">
        <v>170</v>
      </c>
      <c r="H380">
        <v>1</v>
      </c>
      <c r="I380">
        <v>2871.1</v>
      </c>
      <c r="J380" t="s">
        <v>12</v>
      </c>
      <c r="K380" t="s">
        <v>12</v>
      </c>
      <c r="L380">
        <f>SalesData[[#This Row],[quantity]]*SalesData[[#This Row],[price]]</f>
        <v>2871.1</v>
      </c>
      <c r="M380" s="8">
        <f>IF(SalesData[[#This Row],[quantity]]&lt;=1,2%,IF(SalesData[[#This Row],[quantity]]&lt;=2,4%,IF(SalesData[[#This Row],[quantity]]&lt;=3,6%,IF(SalesData[[#This Row],[quantity]]&gt;=4,8%,0%))))</f>
        <v>0.02</v>
      </c>
      <c r="N380" s="6">
        <f>SalesData[[#This Row],[Total Sales]]*SalesData[[#This Row],[Discount %]]</f>
        <v>57.421999999999997</v>
      </c>
      <c r="O380" s="2">
        <f>SalesData[[#This Row],[Total Sales]]-SalesData[[#This Row],[Discount Amount]]</f>
        <v>2813.6779999999999</v>
      </c>
      <c r="P380" s="2">
        <f>SalesData[[#This Row],[price]]*60%</f>
        <v>1722.6599999999999</v>
      </c>
      <c r="Q380" s="2">
        <f>SalesData[[#This Row],[Cost Price (Assumed)60%]]*SalesData[[#This Row],[quantity]]</f>
        <v>1722.6599999999999</v>
      </c>
      <c r="R380" s="2">
        <f>SalesData[[#This Row],[Net Sales]]-SalesData[[#This Row],[Total Cost]]</f>
        <v>1091.018</v>
      </c>
      <c r="S380" s="8">
        <f>SalesData[[#This Row],[Profit]]/SalesData[[#This Row],[Net Sales]]</f>
        <v>0.38775510204081637</v>
      </c>
    </row>
    <row r="381" spans="1:19" x14ac:dyDescent="0.25">
      <c r="A381">
        <v>100379</v>
      </c>
      <c r="B381" s="1">
        <v>45244</v>
      </c>
      <c r="C381" s="2">
        <f>MONTH(SalesData[[#This Row],[order_date]])</f>
        <v>11</v>
      </c>
      <c r="D381" s="2">
        <f>YEAR(SalesData[[#This Row],[order_date]])</f>
        <v>2023</v>
      </c>
      <c r="E381" t="s">
        <v>433</v>
      </c>
      <c r="F381" t="s">
        <v>10</v>
      </c>
      <c r="G381" t="s">
        <v>27</v>
      </c>
      <c r="H381">
        <v>5</v>
      </c>
      <c r="I381">
        <v>11512.18</v>
      </c>
      <c r="J381" t="s">
        <v>94</v>
      </c>
      <c r="K381" t="s">
        <v>95</v>
      </c>
      <c r="L381">
        <f>SalesData[[#This Row],[quantity]]*SalesData[[#This Row],[price]]</f>
        <v>57560.9</v>
      </c>
      <c r="M381" s="8">
        <f>IF(SalesData[[#This Row],[quantity]]&lt;=1,2%,IF(SalesData[[#This Row],[quantity]]&lt;=2,4%,IF(SalesData[[#This Row],[quantity]]&lt;=3,6%,IF(SalesData[[#This Row],[quantity]]&gt;=4,8%,0%))))</f>
        <v>0.08</v>
      </c>
      <c r="N381" s="6">
        <f>SalesData[[#This Row],[Total Sales]]*SalesData[[#This Row],[Discount %]]</f>
        <v>4604.8720000000003</v>
      </c>
      <c r="O381" s="2">
        <f>SalesData[[#This Row],[Total Sales]]-SalesData[[#This Row],[Discount Amount]]</f>
        <v>52956.027999999998</v>
      </c>
      <c r="P381" s="2">
        <f>SalesData[[#This Row],[price]]*60%</f>
        <v>6907.308</v>
      </c>
      <c r="Q381" s="2">
        <f>SalesData[[#This Row],[Cost Price (Assumed)60%]]*SalesData[[#This Row],[quantity]]</f>
        <v>34536.54</v>
      </c>
      <c r="R381" s="2">
        <f>SalesData[[#This Row],[Net Sales]]-SalesData[[#This Row],[Total Cost]]</f>
        <v>18419.487999999998</v>
      </c>
      <c r="S381" s="8">
        <f>SalesData[[#This Row],[Profit]]/SalesData[[#This Row],[Net Sales]]</f>
        <v>0.34782608695652173</v>
      </c>
    </row>
    <row r="382" spans="1:19" x14ac:dyDescent="0.25">
      <c r="A382">
        <v>100380</v>
      </c>
      <c r="B382" s="1">
        <v>45642</v>
      </c>
      <c r="C382" s="2">
        <f>MONTH(SalesData[[#This Row],[order_date]])</f>
        <v>12</v>
      </c>
      <c r="D382" s="2">
        <f>YEAR(SalesData[[#This Row],[order_date]])</f>
        <v>2024</v>
      </c>
      <c r="E382" t="s">
        <v>434</v>
      </c>
      <c r="F382" t="s">
        <v>14</v>
      </c>
      <c r="G382" t="s">
        <v>46</v>
      </c>
      <c r="H382">
        <v>1</v>
      </c>
      <c r="I382">
        <v>600.78</v>
      </c>
      <c r="J382" t="s">
        <v>32</v>
      </c>
      <c r="K382" t="s">
        <v>33</v>
      </c>
      <c r="L382">
        <f>SalesData[[#This Row],[quantity]]*SalesData[[#This Row],[price]]</f>
        <v>600.78</v>
      </c>
      <c r="M382" s="8">
        <f>IF(SalesData[[#This Row],[quantity]]&lt;=1,2%,IF(SalesData[[#This Row],[quantity]]&lt;=2,4%,IF(SalesData[[#This Row],[quantity]]&lt;=3,6%,IF(SalesData[[#This Row],[quantity]]&gt;=4,8%,0%))))</f>
        <v>0.02</v>
      </c>
      <c r="N382" s="6">
        <f>SalesData[[#This Row],[Total Sales]]*SalesData[[#This Row],[Discount %]]</f>
        <v>12.015599999999999</v>
      </c>
      <c r="O382" s="2">
        <f>SalesData[[#This Row],[Total Sales]]-SalesData[[#This Row],[Discount Amount]]</f>
        <v>588.76440000000002</v>
      </c>
      <c r="P382" s="2">
        <f>SalesData[[#This Row],[price]]*60%</f>
        <v>360.46799999999996</v>
      </c>
      <c r="Q382" s="2">
        <f>SalesData[[#This Row],[Cost Price (Assumed)60%]]*SalesData[[#This Row],[quantity]]</f>
        <v>360.46799999999996</v>
      </c>
      <c r="R382" s="2">
        <f>SalesData[[#This Row],[Net Sales]]-SalesData[[#This Row],[Total Cost]]</f>
        <v>228.29640000000006</v>
      </c>
      <c r="S382" s="8">
        <f>SalesData[[#This Row],[Profit]]/SalesData[[#This Row],[Net Sales]]</f>
        <v>0.38775510204081642</v>
      </c>
    </row>
    <row r="383" spans="1:19" x14ac:dyDescent="0.25">
      <c r="A383">
        <v>100381</v>
      </c>
      <c r="B383" s="1">
        <v>45550</v>
      </c>
      <c r="C383" s="2">
        <f>MONTH(SalesData[[#This Row],[order_date]])</f>
        <v>9</v>
      </c>
      <c r="D383" s="2">
        <f>YEAR(SalesData[[#This Row],[order_date]])</f>
        <v>2024</v>
      </c>
      <c r="E383" t="s">
        <v>435</v>
      </c>
      <c r="F383" t="s">
        <v>10</v>
      </c>
      <c r="G383" t="s">
        <v>27</v>
      </c>
      <c r="H383">
        <v>1</v>
      </c>
      <c r="I383">
        <v>53013.15</v>
      </c>
      <c r="J383" t="s">
        <v>61</v>
      </c>
      <c r="K383" t="s">
        <v>36</v>
      </c>
      <c r="L383">
        <f>SalesData[[#This Row],[quantity]]*SalesData[[#This Row],[price]]</f>
        <v>53013.15</v>
      </c>
      <c r="M383" s="8">
        <f>IF(SalesData[[#This Row],[quantity]]&lt;=1,2%,IF(SalesData[[#This Row],[quantity]]&lt;=2,4%,IF(SalesData[[#This Row],[quantity]]&lt;=3,6%,IF(SalesData[[#This Row],[quantity]]&gt;=4,8%,0%))))</f>
        <v>0.02</v>
      </c>
      <c r="N383" s="6">
        <f>SalesData[[#This Row],[Total Sales]]*SalesData[[#This Row],[Discount %]]</f>
        <v>1060.2630000000001</v>
      </c>
      <c r="O383" s="2">
        <f>SalesData[[#This Row],[Total Sales]]-SalesData[[#This Row],[Discount Amount]]</f>
        <v>51952.887000000002</v>
      </c>
      <c r="P383" s="2">
        <f>SalesData[[#This Row],[price]]*60%</f>
        <v>31807.89</v>
      </c>
      <c r="Q383" s="2">
        <f>SalesData[[#This Row],[Cost Price (Assumed)60%]]*SalesData[[#This Row],[quantity]]</f>
        <v>31807.89</v>
      </c>
      <c r="R383" s="2">
        <f>SalesData[[#This Row],[Net Sales]]-SalesData[[#This Row],[Total Cost]]</f>
        <v>20144.997000000003</v>
      </c>
      <c r="S383" s="8">
        <f>SalesData[[#This Row],[Profit]]/SalesData[[#This Row],[Net Sales]]</f>
        <v>0.38775510204081637</v>
      </c>
    </row>
    <row r="384" spans="1:19" x14ac:dyDescent="0.25">
      <c r="A384">
        <v>100382</v>
      </c>
      <c r="B384" s="1">
        <v>45282</v>
      </c>
      <c r="C384" s="2">
        <f>MONTH(SalesData[[#This Row],[order_date]])</f>
        <v>12</v>
      </c>
      <c r="D384" s="2">
        <f>YEAR(SalesData[[#This Row],[order_date]])</f>
        <v>2023</v>
      </c>
      <c r="E384" t="s">
        <v>436</v>
      </c>
      <c r="F384" t="s">
        <v>14</v>
      </c>
      <c r="G384" t="s">
        <v>31</v>
      </c>
      <c r="H384">
        <v>1</v>
      </c>
      <c r="I384">
        <v>876.44</v>
      </c>
      <c r="J384" t="s">
        <v>16</v>
      </c>
      <c r="K384" t="s">
        <v>17</v>
      </c>
      <c r="L384">
        <f>SalesData[[#This Row],[quantity]]*SalesData[[#This Row],[price]]</f>
        <v>876.44</v>
      </c>
      <c r="M384" s="8">
        <f>IF(SalesData[[#This Row],[quantity]]&lt;=1,2%,IF(SalesData[[#This Row],[quantity]]&lt;=2,4%,IF(SalesData[[#This Row],[quantity]]&lt;=3,6%,IF(SalesData[[#This Row],[quantity]]&gt;=4,8%,0%))))</f>
        <v>0.02</v>
      </c>
      <c r="N384" s="6">
        <f>SalesData[[#This Row],[Total Sales]]*SalesData[[#This Row],[Discount %]]</f>
        <v>17.5288</v>
      </c>
      <c r="O384" s="2">
        <f>SalesData[[#This Row],[Total Sales]]-SalesData[[#This Row],[Discount Amount]]</f>
        <v>858.91120000000001</v>
      </c>
      <c r="P384" s="2">
        <f>SalesData[[#This Row],[price]]*60%</f>
        <v>525.86400000000003</v>
      </c>
      <c r="Q384" s="2">
        <f>SalesData[[#This Row],[Cost Price (Assumed)60%]]*SalesData[[#This Row],[quantity]]</f>
        <v>525.86400000000003</v>
      </c>
      <c r="R384" s="2">
        <f>SalesData[[#This Row],[Net Sales]]-SalesData[[#This Row],[Total Cost]]</f>
        <v>333.04719999999998</v>
      </c>
      <c r="S384" s="8">
        <f>SalesData[[#This Row],[Profit]]/SalesData[[#This Row],[Net Sales]]</f>
        <v>0.38775510204081631</v>
      </c>
    </row>
    <row r="385" spans="1:19" x14ac:dyDescent="0.25">
      <c r="A385">
        <v>100383</v>
      </c>
      <c r="B385" s="1">
        <v>45047</v>
      </c>
      <c r="C385" s="2">
        <f>MONTH(SalesData[[#This Row],[order_date]])</f>
        <v>5</v>
      </c>
      <c r="D385" s="2">
        <f>YEAR(SalesData[[#This Row],[order_date]])</f>
        <v>2023</v>
      </c>
      <c r="E385" t="s">
        <v>437</v>
      </c>
      <c r="F385" t="s">
        <v>38</v>
      </c>
      <c r="G385" t="s">
        <v>39</v>
      </c>
      <c r="H385">
        <v>1</v>
      </c>
      <c r="I385">
        <v>1786.06</v>
      </c>
      <c r="J385" t="s">
        <v>16</v>
      </c>
      <c r="K385" t="s">
        <v>17</v>
      </c>
      <c r="L385">
        <f>SalesData[[#This Row],[quantity]]*SalesData[[#This Row],[price]]</f>
        <v>1786.06</v>
      </c>
      <c r="M385" s="8">
        <f>IF(SalesData[[#This Row],[quantity]]&lt;=1,2%,IF(SalesData[[#This Row],[quantity]]&lt;=2,4%,IF(SalesData[[#This Row],[quantity]]&lt;=3,6%,IF(SalesData[[#This Row],[quantity]]&gt;=4,8%,0%))))</f>
        <v>0.02</v>
      </c>
      <c r="N385" s="6">
        <f>SalesData[[#This Row],[Total Sales]]*SalesData[[#This Row],[Discount %]]</f>
        <v>35.721200000000003</v>
      </c>
      <c r="O385" s="2">
        <f>SalesData[[#This Row],[Total Sales]]-SalesData[[#This Row],[Discount Amount]]</f>
        <v>1750.3388</v>
      </c>
      <c r="P385" s="2">
        <f>SalesData[[#This Row],[price]]*60%</f>
        <v>1071.636</v>
      </c>
      <c r="Q385" s="2">
        <f>SalesData[[#This Row],[Cost Price (Assumed)60%]]*SalesData[[#This Row],[quantity]]</f>
        <v>1071.636</v>
      </c>
      <c r="R385" s="2">
        <f>SalesData[[#This Row],[Net Sales]]-SalesData[[#This Row],[Total Cost]]</f>
        <v>678.70280000000002</v>
      </c>
      <c r="S385" s="8">
        <f>SalesData[[#This Row],[Profit]]/SalesData[[#This Row],[Net Sales]]</f>
        <v>0.38775510204081637</v>
      </c>
    </row>
    <row r="386" spans="1:19" x14ac:dyDescent="0.25">
      <c r="A386">
        <v>100384</v>
      </c>
      <c r="B386" s="1">
        <v>45517</v>
      </c>
      <c r="C386" s="2">
        <f>MONTH(SalesData[[#This Row],[order_date]])</f>
        <v>8</v>
      </c>
      <c r="D386" s="2">
        <f>YEAR(SalesData[[#This Row],[order_date]])</f>
        <v>2024</v>
      </c>
      <c r="E386" t="s">
        <v>438</v>
      </c>
      <c r="F386" t="s">
        <v>19</v>
      </c>
      <c r="G386" t="s">
        <v>20</v>
      </c>
      <c r="H386">
        <v>1</v>
      </c>
      <c r="I386">
        <v>5592.17</v>
      </c>
      <c r="J386" t="s">
        <v>107</v>
      </c>
      <c r="K386" t="s">
        <v>108</v>
      </c>
      <c r="L386">
        <f>SalesData[[#This Row],[quantity]]*SalesData[[#This Row],[price]]</f>
        <v>5592.17</v>
      </c>
      <c r="M386" s="8">
        <f>IF(SalesData[[#This Row],[quantity]]&lt;=1,2%,IF(SalesData[[#This Row],[quantity]]&lt;=2,4%,IF(SalesData[[#This Row],[quantity]]&lt;=3,6%,IF(SalesData[[#This Row],[quantity]]&gt;=4,8%,0%))))</f>
        <v>0.02</v>
      </c>
      <c r="N386" s="6">
        <f>SalesData[[#This Row],[Total Sales]]*SalesData[[#This Row],[Discount %]]</f>
        <v>111.8434</v>
      </c>
      <c r="O386" s="2">
        <f>SalesData[[#This Row],[Total Sales]]-SalesData[[#This Row],[Discount Amount]]</f>
        <v>5480.3266000000003</v>
      </c>
      <c r="P386" s="2">
        <f>SalesData[[#This Row],[price]]*60%</f>
        <v>3355.3020000000001</v>
      </c>
      <c r="Q386" s="2">
        <f>SalesData[[#This Row],[Cost Price (Assumed)60%]]*SalesData[[#This Row],[quantity]]</f>
        <v>3355.3020000000001</v>
      </c>
      <c r="R386" s="2">
        <f>SalesData[[#This Row],[Net Sales]]-SalesData[[#This Row],[Total Cost]]</f>
        <v>2125.0246000000002</v>
      </c>
      <c r="S386" s="8">
        <f>SalesData[[#This Row],[Profit]]/SalesData[[#This Row],[Net Sales]]</f>
        <v>0.38775510204081631</v>
      </c>
    </row>
    <row r="387" spans="1:19" x14ac:dyDescent="0.25">
      <c r="A387">
        <v>100385</v>
      </c>
      <c r="B387" s="1">
        <v>45088</v>
      </c>
      <c r="C387" s="2">
        <f>MONTH(SalesData[[#This Row],[order_date]])</f>
        <v>6</v>
      </c>
      <c r="D387" s="2">
        <f>YEAR(SalesData[[#This Row],[order_date]])</f>
        <v>2023</v>
      </c>
      <c r="E387" t="s">
        <v>439</v>
      </c>
      <c r="F387" t="s">
        <v>10</v>
      </c>
      <c r="G387" t="s">
        <v>73</v>
      </c>
      <c r="H387">
        <v>3</v>
      </c>
      <c r="I387">
        <v>42175.3</v>
      </c>
      <c r="J387" t="s">
        <v>85</v>
      </c>
      <c r="K387" t="s">
        <v>29</v>
      </c>
      <c r="L387">
        <f>SalesData[[#This Row],[quantity]]*SalesData[[#This Row],[price]]</f>
        <v>126525.90000000001</v>
      </c>
      <c r="M387" s="8">
        <f>IF(SalesData[[#This Row],[quantity]]&lt;=1,2%,IF(SalesData[[#This Row],[quantity]]&lt;=2,4%,IF(SalesData[[#This Row],[quantity]]&lt;=3,6%,IF(SalesData[[#This Row],[quantity]]&gt;=4,8%,0%))))</f>
        <v>0.06</v>
      </c>
      <c r="N387" s="6">
        <f>SalesData[[#This Row],[Total Sales]]*SalesData[[#This Row],[Discount %]]</f>
        <v>7591.5540000000001</v>
      </c>
      <c r="O387" s="2">
        <f>SalesData[[#This Row],[Total Sales]]-SalesData[[#This Row],[Discount Amount]]</f>
        <v>118934.34600000001</v>
      </c>
      <c r="P387" s="2">
        <f>SalesData[[#This Row],[price]]*60%</f>
        <v>25305.18</v>
      </c>
      <c r="Q387" s="2">
        <f>SalesData[[#This Row],[Cost Price (Assumed)60%]]*SalesData[[#This Row],[quantity]]</f>
        <v>75915.540000000008</v>
      </c>
      <c r="R387" s="2">
        <f>SalesData[[#This Row],[Net Sales]]-SalesData[[#This Row],[Total Cost]]</f>
        <v>43018.805999999997</v>
      </c>
      <c r="S387" s="8">
        <f>SalesData[[#This Row],[Profit]]/SalesData[[#This Row],[Net Sales]]</f>
        <v>0.36170212765957444</v>
      </c>
    </row>
    <row r="388" spans="1:19" x14ac:dyDescent="0.25">
      <c r="A388">
        <v>100386</v>
      </c>
      <c r="B388" s="1">
        <v>44972</v>
      </c>
      <c r="C388" s="2">
        <f>MONTH(SalesData[[#This Row],[order_date]])</f>
        <v>2</v>
      </c>
      <c r="D388" s="2">
        <f>YEAR(SalesData[[#This Row],[order_date]])</f>
        <v>2023</v>
      </c>
      <c r="E388" t="s">
        <v>440</v>
      </c>
      <c r="F388" t="s">
        <v>41</v>
      </c>
      <c r="G388" t="s">
        <v>66</v>
      </c>
      <c r="H388">
        <v>1</v>
      </c>
      <c r="I388">
        <v>6979.98</v>
      </c>
      <c r="J388" t="s">
        <v>57</v>
      </c>
      <c r="K388" t="s">
        <v>58</v>
      </c>
      <c r="L388">
        <f>SalesData[[#This Row],[quantity]]*SalesData[[#This Row],[price]]</f>
        <v>6979.98</v>
      </c>
      <c r="M388" s="8">
        <f>IF(SalesData[[#This Row],[quantity]]&lt;=1,2%,IF(SalesData[[#This Row],[quantity]]&lt;=2,4%,IF(SalesData[[#This Row],[quantity]]&lt;=3,6%,IF(SalesData[[#This Row],[quantity]]&gt;=4,8%,0%))))</f>
        <v>0.02</v>
      </c>
      <c r="N388" s="6">
        <f>SalesData[[#This Row],[Total Sales]]*SalesData[[#This Row],[Discount %]]</f>
        <v>139.59959999999998</v>
      </c>
      <c r="O388" s="2">
        <f>SalesData[[#This Row],[Total Sales]]-SalesData[[#This Row],[Discount Amount]]</f>
        <v>6840.3804</v>
      </c>
      <c r="P388" s="2">
        <f>SalesData[[#This Row],[price]]*60%</f>
        <v>4187.9879999999994</v>
      </c>
      <c r="Q388" s="2">
        <f>SalesData[[#This Row],[Cost Price (Assumed)60%]]*SalesData[[#This Row],[quantity]]</f>
        <v>4187.9879999999994</v>
      </c>
      <c r="R388" s="2">
        <f>SalesData[[#This Row],[Net Sales]]-SalesData[[#This Row],[Total Cost]]</f>
        <v>2652.3924000000006</v>
      </c>
      <c r="S388" s="8">
        <f>SalesData[[#This Row],[Profit]]/SalesData[[#This Row],[Net Sales]]</f>
        <v>0.38775510204081642</v>
      </c>
    </row>
    <row r="389" spans="1:19" x14ac:dyDescent="0.25">
      <c r="A389">
        <v>100387</v>
      </c>
      <c r="B389" s="1">
        <v>44963</v>
      </c>
      <c r="C389" s="2">
        <f>MONTH(SalesData[[#This Row],[order_date]])</f>
        <v>2</v>
      </c>
      <c r="D389" s="2">
        <f>YEAR(SalesData[[#This Row],[order_date]])</f>
        <v>2023</v>
      </c>
      <c r="E389" t="s">
        <v>441</v>
      </c>
      <c r="F389" t="s">
        <v>19</v>
      </c>
      <c r="G389" t="s">
        <v>20</v>
      </c>
      <c r="H389">
        <v>1</v>
      </c>
      <c r="I389">
        <v>4441.07</v>
      </c>
      <c r="J389" t="s">
        <v>94</v>
      </c>
      <c r="K389" t="s">
        <v>95</v>
      </c>
      <c r="L389">
        <f>SalesData[[#This Row],[quantity]]*SalesData[[#This Row],[price]]</f>
        <v>4441.07</v>
      </c>
      <c r="M389" s="8">
        <f>IF(SalesData[[#This Row],[quantity]]&lt;=1,2%,IF(SalesData[[#This Row],[quantity]]&lt;=2,4%,IF(SalesData[[#This Row],[quantity]]&lt;=3,6%,IF(SalesData[[#This Row],[quantity]]&gt;=4,8%,0%))))</f>
        <v>0.02</v>
      </c>
      <c r="N389" s="6">
        <f>SalesData[[#This Row],[Total Sales]]*SalesData[[#This Row],[Discount %]]</f>
        <v>88.821399999999997</v>
      </c>
      <c r="O389" s="2">
        <f>SalesData[[#This Row],[Total Sales]]-SalesData[[#This Row],[Discount Amount]]</f>
        <v>4352.2485999999999</v>
      </c>
      <c r="P389" s="2">
        <f>SalesData[[#This Row],[price]]*60%</f>
        <v>2664.6419999999998</v>
      </c>
      <c r="Q389" s="2">
        <f>SalesData[[#This Row],[Cost Price (Assumed)60%]]*SalesData[[#This Row],[quantity]]</f>
        <v>2664.6419999999998</v>
      </c>
      <c r="R389" s="2">
        <f>SalesData[[#This Row],[Net Sales]]-SalesData[[#This Row],[Total Cost]]</f>
        <v>1687.6066000000001</v>
      </c>
      <c r="S389" s="8">
        <f>SalesData[[#This Row],[Profit]]/SalesData[[#This Row],[Net Sales]]</f>
        <v>0.38775510204081637</v>
      </c>
    </row>
    <row r="390" spans="1:19" x14ac:dyDescent="0.25">
      <c r="A390">
        <v>100388</v>
      </c>
      <c r="B390" s="1">
        <v>45006</v>
      </c>
      <c r="C390" s="2">
        <f>MONTH(SalesData[[#This Row],[order_date]])</f>
        <v>3</v>
      </c>
      <c r="D390" s="2">
        <f>YEAR(SalesData[[#This Row],[order_date]])</f>
        <v>2023</v>
      </c>
      <c r="E390" t="s">
        <v>442</v>
      </c>
      <c r="F390" t="s">
        <v>19</v>
      </c>
      <c r="G390" t="s">
        <v>77</v>
      </c>
      <c r="H390">
        <v>1</v>
      </c>
      <c r="I390">
        <v>12253.34</v>
      </c>
      <c r="J390" t="s">
        <v>85</v>
      </c>
      <c r="K390" t="s">
        <v>29</v>
      </c>
      <c r="L390">
        <f>SalesData[[#This Row],[quantity]]*SalesData[[#This Row],[price]]</f>
        <v>12253.34</v>
      </c>
      <c r="M390" s="8">
        <f>IF(SalesData[[#This Row],[quantity]]&lt;=1,2%,IF(SalesData[[#This Row],[quantity]]&lt;=2,4%,IF(SalesData[[#This Row],[quantity]]&lt;=3,6%,IF(SalesData[[#This Row],[quantity]]&gt;=4,8%,0%))))</f>
        <v>0.02</v>
      </c>
      <c r="N390" s="6">
        <f>SalesData[[#This Row],[Total Sales]]*SalesData[[#This Row],[Discount %]]</f>
        <v>245.0668</v>
      </c>
      <c r="O390" s="2">
        <f>SalesData[[#This Row],[Total Sales]]-SalesData[[#This Row],[Discount Amount]]</f>
        <v>12008.2732</v>
      </c>
      <c r="P390" s="2">
        <f>SalesData[[#This Row],[price]]*60%</f>
        <v>7352.0039999999999</v>
      </c>
      <c r="Q390" s="2">
        <f>SalesData[[#This Row],[Cost Price (Assumed)60%]]*SalesData[[#This Row],[quantity]]</f>
        <v>7352.0039999999999</v>
      </c>
      <c r="R390" s="2">
        <f>SalesData[[#This Row],[Net Sales]]-SalesData[[#This Row],[Total Cost]]</f>
        <v>4656.2691999999997</v>
      </c>
      <c r="S390" s="8">
        <f>SalesData[[#This Row],[Profit]]/SalesData[[#This Row],[Net Sales]]</f>
        <v>0.38775510204081631</v>
      </c>
    </row>
    <row r="391" spans="1:19" x14ac:dyDescent="0.25">
      <c r="A391">
        <v>100389</v>
      </c>
      <c r="B391" s="1">
        <v>45337</v>
      </c>
      <c r="C391" s="2">
        <f>MONTH(SalesData[[#This Row],[order_date]])</f>
        <v>2</v>
      </c>
      <c r="D391" s="2">
        <f>YEAR(SalesData[[#This Row],[order_date]])</f>
        <v>2024</v>
      </c>
      <c r="E391" t="s">
        <v>443</v>
      </c>
      <c r="F391" t="s">
        <v>10</v>
      </c>
      <c r="G391" t="s">
        <v>68</v>
      </c>
      <c r="H391">
        <v>3</v>
      </c>
      <c r="I391">
        <v>51392.3</v>
      </c>
      <c r="J391" t="s">
        <v>54</v>
      </c>
      <c r="K391" t="s">
        <v>55</v>
      </c>
      <c r="L391">
        <f>SalesData[[#This Row],[quantity]]*SalesData[[#This Row],[price]]</f>
        <v>154176.90000000002</v>
      </c>
      <c r="M391" s="8">
        <f>IF(SalesData[[#This Row],[quantity]]&lt;=1,2%,IF(SalesData[[#This Row],[quantity]]&lt;=2,4%,IF(SalesData[[#This Row],[quantity]]&lt;=3,6%,IF(SalesData[[#This Row],[quantity]]&gt;=4,8%,0%))))</f>
        <v>0.06</v>
      </c>
      <c r="N391" s="6">
        <f>SalesData[[#This Row],[Total Sales]]*SalesData[[#This Row],[Discount %]]</f>
        <v>9250.6140000000014</v>
      </c>
      <c r="O391" s="2">
        <f>SalesData[[#This Row],[Total Sales]]-SalesData[[#This Row],[Discount Amount]]</f>
        <v>144926.28600000002</v>
      </c>
      <c r="P391" s="2">
        <f>SalesData[[#This Row],[price]]*60%</f>
        <v>30835.38</v>
      </c>
      <c r="Q391" s="2">
        <f>SalesData[[#This Row],[Cost Price (Assumed)60%]]*SalesData[[#This Row],[quantity]]</f>
        <v>92506.14</v>
      </c>
      <c r="R391" s="2">
        <f>SalesData[[#This Row],[Net Sales]]-SalesData[[#This Row],[Total Cost]]</f>
        <v>52420.146000000022</v>
      </c>
      <c r="S391" s="8">
        <f>SalesData[[#This Row],[Profit]]/SalesData[[#This Row],[Net Sales]]</f>
        <v>0.36170212765957455</v>
      </c>
    </row>
    <row r="392" spans="1:19" x14ac:dyDescent="0.25">
      <c r="A392">
        <v>100390</v>
      </c>
      <c r="B392" s="1">
        <v>45394</v>
      </c>
      <c r="C392" s="2">
        <f>MONTH(SalesData[[#This Row],[order_date]])</f>
        <v>4</v>
      </c>
      <c r="D392" s="2">
        <f>YEAR(SalesData[[#This Row],[order_date]])</f>
        <v>2024</v>
      </c>
      <c r="E392" t="s">
        <v>444</v>
      </c>
      <c r="F392" t="s">
        <v>10</v>
      </c>
      <c r="G392" t="s">
        <v>27</v>
      </c>
      <c r="H392">
        <v>1</v>
      </c>
      <c r="I392">
        <v>59208.9</v>
      </c>
      <c r="J392" t="s">
        <v>61</v>
      </c>
      <c r="K392" t="s">
        <v>36</v>
      </c>
      <c r="L392">
        <f>SalesData[[#This Row],[quantity]]*SalesData[[#This Row],[price]]</f>
        <v>59208.9</v>
      </c>
      <c r="M392" s="8">
        <f>IF(SalesData[[#This Row],[quantity]]&lt;=1,2%,IF(SalesData[[#This Row],[quantity]]&lt;=2,4%,IF(SalesData[[#This Row],[quantity]]&lt;=3,6%,IF(SalesData[[#This Row],[quantity]]&gt;=4,8%,0%))))</f>
        <v>0.02</v>
      </c>
      <c r="N392" s="6">
        <f>SalesData[[#This Row],[Total Sales]]*SalesData[[#This Row],[Discount %]]</f>
        <v>1184.1780000000001</v>
      </c>
      <c r="O392" s="2">
        <f>SalesData[[#This Row],[Total Sales]]-SalesData[[#This Row],[Discount Amount]]</f>
        <v>58024.722000000002</v>
      </c>
      <c r="P392" s="2">
        <f>SalesData[[#This Row],[price]]*60%</f>
        <v>35525.339999999997</v>
      </c>
      <c r="Q392" s="2">
        <f>SalesData[[#This Row],[Cost Price (Assumed)60%]]*SalesData[[#This Row],[quantity]]</f>
        <v>35525.339999999997</v>
      </c>
      <c r="R392" s="2">
        <f>SalesData[[#This Row],[Net Sales]]-SalesData[[#This Row],[Total Cost]]</f>
        <v>22499.382000000005</v>
      </c>
      <c r="S392" s="8">
        <f>SalesData[[#This Row],[Profit]]/SalesData[[#This Row],[Net Sales]]</f>
        <v>0.38775510204081642</v>
      </c>
    </row>
    <row r="393" spans="1:19" x14ac:dyDescent="0.25">
      <c r="A393">
        <v>100391</v>
      </c>
      <c r="B393" s="1">
        <v>45304</v>
      </c>
      <c r="C393" s="2">
        <f>MONTH(SalesData[[#This Row],[order_date]])</f>
        <v>1</v>
      </c>
      <c r="D393" s="2">
        <f>YEAR(SalesData[[#This Row],[order_date]])</f>
        <v>2024</v>
      </c>
      <c r="E393" t="s">
        <v>356</v>
      </c>
      <c r="F393" t="s">
        <v>19</v>
      </c>
      <c r="G393" t="s">
        <v>20</v>
      </c>
      <c r="H393">
        <v>5</v>
      </c>
      <c r="I393">
        <v>12520.78</v>
      </c>
      <c r="J393" t="s">
        <v>21</v>
      </c>
      <c r="K393" t="s">
        <v>17</v>
      </c>
      <c r="L393">
        <f>SalesData[[#This Row],[quantity]]*SalesData[[#This Row],[price]]</f>
        <v>62603.9</v>
      </c>
      <c r="M393" s="8">
        <f>IF(SalesData[[#This Row],[quantity]]&lt;=1,2%,IF(SalesData[[#This Row],[quantity]]&lt;=2,4%,IF(SalesData[[#This Row],[quantity]]&lt;=3,6%,IF(SalesData[[#This Row],[quantity]]&gt;=4,8%,0%))))</f>
        <v>0.08</v>
      </c>
      <c r="N393" s="6">
        <f>SalesData[[#This Row],[Total Sales]]*SalesData[[#This Row],[Discount %]]</f>
        <v>5008.3119999999999</v>
      </c>
      <c r="O393" s="2">
        <f>SalesData[[#This Row],[Total Sales]]-SalesData[[#This Row],[Discount Amount]]</f>
        <v>57595.588000000003</v>
      </c>
      <c r="P393" s="2">
        <f>SalesData[[#This Row],[price]]*60%</f>
        <v>7512.4679999999998</v>
      </c>
      <c r="Q393" s="2">
        <f>SalesData[[#This Row],[Cost Price (Assumed)60%]]*SalesData[[#This Row],[quantity]]</f>
        <v>37562.339999999997</v>
      </c>
      <c r="R393" s="2">
        <f>SalesData[[#This Row],[Net Sales]]-SalesData[[#This Row],[Total Cost]]</f>
        <v>20033.248000000007</v>
      </c>
      <c r="S393" s="8">
        <f>SalesData[[#This Row],[Profit]]/SalesData[[#This Row],[Net Sales]]</f>
        <v>0.34782608695652184</v>
      </c>
    </row>
    <row r="394" spans="1:19" x14ac:dyDescent="0.25">
      <c r="A394">
        <v>100392</v>
      </c>
      <c r="B394" s="1">
        <v>45178</v>
      </c>
      <c r="C394" s="2">
        <f>MONTH(SalesData[[#This Row],[order_date]])</f>
        <v>9</v>
      </c>
      <c r="D394" s="2">
        <f>YEAR(SalesData[[#This Row],[order_date]])</f>
        <v>2023</v>
      </c>
      <c r="E394" t="s">
        <v>445</v>
      </c>
      <c r="F394" t="s">
        <v>10</v>
      </c>
      <c r="G394" t="s">
        <v>68</v>
      </c>
      <c r="H394">
        <v>1</v>
      </c>
      <c r="I394">
        <v>40169.89</v>
      </c>
      <c r="J394" t="s">
        <v>107</v>
      </c>
      <c r="K394" t="s">
        <v>108</v>
      </c>
      <c r="L394">
        <f>SalesData[[#This Row],[quantity]]*SalesData[[#This Row],[price]]</f>
        <v>40169.89</v>
      </c>
      <c r="M394" s="8">
        <f>IF(SalesData[[#This Row],[quantity]]&lt;=1,2%,IF(SalesData[[#This Row],[quantity]]&lt;=2,4%,IF(SalesData[[#This Row],[quantity]]&lt;=3,6%,IF(SalesData[[#This Row],[quantity]]&gt;=4,8%,0%))))</f>
        <v>0.02</v>
      </c>
      <c r="N394" s="6">
        <f>SalesData[[#This Row],[Total Sales]]*SalesData[[#This Row],[Discount %]]</f>
        <v>803.39779999999996</v>
      </c>
      <c r="O394" s="2">
        <f>SalesData[[#This Row],[Total Sales]]-SalesData[[#This Row],[Discount Amount]]</f>
        <v>39366.492200000001</v>
      </c>
      <c r="P394" s="2">
        <f>SalesData[[#This Row],[price]]*60%</f>
        <v>24101.933999999997</v>
      </c>
      <c r="Q394" s="2">
        <f>SalesData[[#This Row],[Cost Price (Assumed)60%]]*SalesData[[#This Row],[quantity]]</f>
        <v>24101.933999999997</v>
      </c>
      <c r="R394" s="2">
        <f>SalesData[[#This Row],[Net Sales]]-SalesData[[#This Row],[Total Cost]]</f>
        <v>15264.558200000003</v>
      </c>
      <c r="S394" s="8">
        <f>SalesData[[#This Row],[Profit]]/SalesData[[#This Row],[Net Sales]]</f>
        <v>0.38775510204081642</v>
      </c>
    </row>
    <row r="395" spans="1:19" x14ac:dyDescent="0.25">
      <c r="A395">
        <v>100393</v>
      </c>
      <c r="B395" s="1">
        <v>44928</v>
      </c>
      <c r="C395" s="2">
        <f>MONTH(SalesData[[#This Row],[order_date]])</f>
        <v>1</v>
      </c>
      <c r="D395" s="2">
        <f>YEAR(SalesData[[#This Row],[order_date]])</f>
        <v>2023</v>
      </c>
      <c r="E395" t="s">
        <v>446</v>
      </c>
      <c r="F395" t="s">
        <v>38</v>
      </c>
      <c r="G395" t="s">
        <v>261</v>
      </c>
      <c r="H395">
        <v>3</v>
      </c>
      <c r="I395">
        <v>2586.4</v>
      </c>
      <c r="J395" t="s">
        <v>63</v>
      </c>
      <c r="K395" t="s">
        <v>64</v>
      </c>
      <c r="L395">
        <f>SalesData[[#This Row],[quantity]]*SalesData[[#This Row],[price]]</f>
        <v>7759.2000000000007</v>
      </c>
      <c r="M395" s="8">
        <f>IF(SalesData[[#This Row],[quantity]]&lt;=1,2%,IF(SalesData[[#This Row],[quantity]]&lt;=2,4%,IF(SalesData[[#This Row],[quantity]]&lt;=3,6%,IF(SalesData[[#This Row],[quantity]]&gt;=4,8%,0%))))</f>
        <v>0.06</v>
      </c>
      <c r="N395" s="6">
        <f>SalesData[[#This Row],[Total Sales]]*SalesData[[#This Row],[Discount %]]</f>
        <v>465.55200000000002</v>
      </c>
      <c r="O395" s="2">
        <f>SalesData[[#This Row],[Total Sales]]-SalesData[[#This Row],[Discount Amount]]</f>
        <v>7293.648000000001</v>
      </c>
      <c r="P395" s="2">
        <f>SalesData[[#This Row],[price]]*60%</f>
        <v>1551.84</v>
      </c>
      <c r="Q395" s="2">
        <f>SalesData[[#This Row],[Cost Price (Assumed)60%]]*SalesData[[#This Row],[quantity]]</f>
        <v>4655.5199999999995</v>
      </c>
      <c r="R395" s="2">
        <f>SalesData[[#This Row],[Net Sales]]-SalesData[[#This Row],[Total Cost]]</f>
        <v>2638.1280000000015</v>
      </c>
      <c r="S395" s="8">
        <f>SalesData[[#This Row],[Profit]]/SalesData[[#This Row],[Net Sales]]</f>
        <v>0.3617021276595746</v>
      </c>
    </row>
    <row r="396" spans="1:19" x14ac:dyDescent="0.25">
      <c r="A396">
        <v>100394</v>
      </c>
      <c r="B396" s="1">
        <v>45356</v>
      </c>
      <c r="C396" s="2">
        <f>MONTH(SalesData[[#This Row],[order_date]])</f>
        <v>3</v>
      </c>
      <c r="D396" s="2">
        <f>YEAR(SalesData[[#This Row],[order_date]])</f>
        <v>2024</v>
      </c>
      <c r="E396" t="s">
        <v>447</v>
      </c>
      <c r="F396" t="s">
        <v>14</v>
      </c>
      <c r="G396" t="s">
        <v>15</v>
      </c>
      <c r="H396">
        <v>5</v>
      </c>
      <c r="I396">
        <v>824.11</v>
      </c>
      <c r="J396" t="s">
        <v>43</v>
      </c>
      <c r="K396" t="s">
        <v>29</v>
      </c>
      <c r="L396">
        <f>SalesData[[#This Row],[quantity]]*SalesData[[#This Row],[price]]</f>
        <v>4120.55</v>
      </c>
      <c r="M396" s="8">
        <f>IF(SalesData[[#This Row],[quantity]]&lt;=1,2%,IF(SalesData[[#This Row],[quantity]]&lt;=2,4%,IF(SalesData[[#This Row],[quantity]]&lt;=3,6%,IF(SalesData[[#This Row],[quantity]]&gt;=4,8%,0%))))</f>
        <v>0.08</v>
      </c>
      <c r="N396" s="6">
        <f>SalesData[[#This Row],[Total Sales]]*SalesData[[#This Row],[Discount %]]</f>
        <v>329.64400000000001</v>
      </c>
      <c r="O396" s="2">
        <f>SalesData[[#This Row],[Total Sales]]-SalesData[[#This Row],[Discount Amount]]</f>
        <v>3790.9059999999999</v>
      </c>
      <c r="P396" s="2">
        <f>SalesData[[#This Row],[price]]*60%</f>
        <v>494.46600000000001</v>
      </c>
      <c r="Q396" s="2">
        <f>SalesData[[#This Row],[Cost Price (Assumed)60%]]*SalesData[[#This Row],[quantity]]</f>
        <v>2472.33</v>
      </c>
      <c r="R396" s="2">
        <f>SalesData[[#This Row],[Net Sales]]-SalesData[[#This Row],[Total Cost]]</f>
        <v>1318.576</v>
      </c>
      <c r="S396" s="8">
        <f>SalesData[[#This Row],[Profit]]/SalesData[[#This Row],[Net Sales]]</f>
        <v>0.34782608695652173</v>
      </c>
    </row>
    <row r="397" spans="1:19" x14ac:dyDescent="0.25">
      <c r="A397">
        <v>100395</v>
      </c>
      <c r="B397" s="1">
        <v>45164</v>
      </c>
      <c r="C397" s="2">
        <f>MONTH(SalesData[[#This Row],[order_date]])</f>
        <v>8</v>
      </c>
      <c r="D397" s="2">
        <f>YEAR(SalesData[[#This Row],[order_date]])</f>
        <v>2023</v>
      </c>
      <c r="E397" t="s">
        <v>448</v>
      </c>
      <c r="F397" t="s">
        <v>41</v>
      </c>
      <c r="G397" t="s">
        <v>42</v>
      </c>
      <c r="H397">
        <v>1</v>
      </c>
      <c r="I397">
        <v>13296.2</v>
      </c>
      <c r="J397" t="s">
        <v>32</v>
      </c>
      <c r="K397" t="s">
        <v>33</v>
      </c>
      <c r="L397">
        <f>SalesData[[#This Row],[quantity]]*SalesData[[#This Row],[price]]</f>
        <v>13296.2</v>
      </c>
      <c r="M397" s="8">
        <f>IF(SalesData[[#This Row],[quantity]]&lt;=1,2%,IF(SalesData[[#This Row],[quantity]]&lt;=2,4%,IF(SalesData[[#This Row],[quantity]]&lt;=3,6%,IF(SalesData[[#This Row],[quantity]]&gt;=4,8%,0%))))</f>
        <v>0.02</v>
      </c>
      <c r="N397" s="6">
        <f>SalesData[[#This Row],[Total Sales]]*SalesData[[#This Row],[Discount %]]</f>
        <v>265.92400000000004</v>
      </c>
      <c r="O397" s="2">
        <f>SalesData[[#This Row],[Total Sales]]-SalesData[[#This Row],[Discount Amount]]</f>
        <v>13030.276</v>
      </c>
      <c r="P397" s="2">
        <f>SalesData[[#This Row],[price]]*60%</f>
        <v>7977.72</v>
      </c>
      <c r="Q397" s="2">
        <f>SalesData[[#This Row],[Cost Price (Assumed)60%]]*SalesData[[#This Row],[quantity]]</f>
        <v>7977.72</v>
      </c>
      <c r="R397" s="2">
        <f>SalesData[[#This Row],[Net Sales]]-SalesData[[#This Row],[Total Cost]]</f>
        <v>5052.5559999999996</v>
      </c>
      <c r="S397" s="8">
        <f>SalesData[[#This Row],[Profit]]/SalesData[[#This Row],[Net Sales]]</f>
        <v>0.38775510204081631</v>
      </c>
    </row>
    <row r="398" spans="1:19" x14ac:dyDescent="0.25">
      <c r="A398">
        <v>100396</v>
      </c>
      <c r="B398" s="1">
        <v>45024</v>
      </c>
      <c r="C398" s="2">
        <f>MONTH(SalesData[[#This Row],[order_date]])</f>
        <v>4</v>
      </c>
      <c r="D398" s="2">
        <f>YEAR(SalesData[[#This Row],[order_date]])</f>
        <v>2023</v>
      </c>
      <c r="E398" t="s">
        <v>449</v>
      </c>
      <c r="F398" t="s">
        <v>14</v>
      </c>
      <c r="G398" t="s">
        <v>170</v>
      </c>
      <c r="H398">
        <v>1</v>
      </c>
      <c r="I398">
        <v>2867.5</v>
      </c>
      <c r="J398" t="s">
        <v>63</v>
      </c>
      <c r="K398" t="s">
        <v>64</v>
      </c>
      <c r="L398">
        <f>SalesData[[#This Row],[quantity]]*SalesData[[#This Row],[price]]</f>
        <v>2867.5</v>
      </c>
      <c r="M398" s="8">
        <f>IF(SalesData[[#This Row],[quantity]]&lt;=1,2%,IF(SalesData[[#This Row],[quantity]]&lt;=2,4%,IF(SalesData[[#This Row],[quantity]]&lt;=3,6%,IF(SalesData[[#This Row],[quantity]]&gt;=4,8%,0%))))</f>
        <v>0.02</v>
      </c>
      <c r="N398" s="6">
        <f>SalesData[[#This Row],[Total Sales]]*SalesData[[#This Row],[Discount %]]</f>
        <v>57.35</v>
      </c>
      <c r="O398" s="2">
        <f>SalesData[[#This Row],[Total Sales]]-SalesData[[#This Row],[Discount Amount]]</f>
        <v>2810.15</v>
      </c>
      <c r="P398" s="2">
        <f>SalesData[[#This Row],[price]]*60%</f>
        <v>1720.5</v>
      </c>
      <c r="Q398" s="2">
        <f>SalesData[[#This Row],[Cost Price (Assumed)60%]]*SalesData[[#This Row],[quantity]]</f>
        <v>1720.5</v>
      </c>
      <c r="R398" s="2">
        <f>SalesData[[#This Row],[Net Sales]]-SalesData[[#This Row],[Total Cost]]</f>
        <v>1089.6500000000001</v>
      </c>
      <c r="S398" s="8">
        <f>SalesData[[#This Row],[Profit]]/SalesData[[#This Row],[Net Sales]]</f>
        <v>0.38775510204081637</v>
      </c>
    </row>
    <row r="399" spans="1:19" x14ac:dyDescent="0.25">
      <c r="A399">
        <v>100397</v>
      </c>
      <c r="B399" s="1">
        <v>45225</v>
      </c>
      <c r="C399" s="2">
        <f>MONTH(SalesData[[#This Row],[order_date]])</f>
        <v>10</v>
      </c>
      <c r="D399" s="2">
        <f>YEAR(SalesData[[#This Row],[order_date]])</f>
        <v>2023</v>
      </c>
      <c r="E399" t="s">
        <v>450</v>
      </c>
      <c r="F399" t="s">
        <v>10</v>
      </c>
      <c r="G399" t="s">
        <v>11</v>
      </c>
      <c r="H399">
        <v>4</v>
      </c>
      <c r="I399">
        <v>31246.77</v>
      </c>
      <c r="J399" t="s">
        <v>107</v>
      </c>
      <c r="K399" t="s">
        <v>108</v>
      </c>
      <c r="L399">
        <f>SalesData[[#This Row],[quantity]]*SalesData[[#This Row],[price]]</f>
        <v>124987.08</v>
      </c>
      <c r="M399" s="8">
        <f>IF(SalesData[[#This Row],[quantity]]&lt;=1,2%,IF(SalesData[[#This Row],[quantity]]&lt;=2,4%,IF(SalesData[[#This Row],[quantity]]&lt;=3,6%,IF(SalesData[[#This Row],[quantity]]&gt;=4,8%,0%))))</f>
        <v>0.08</v>
      </c>
      <c r="N399" s="6">
        <f>SalesData[[#This Row],[Total Sales]]*SalesData[[#This Row],[Discount %]]</f>
        <v>9998.9664000000012</v>
      </c>
      <c r="O399" s="2">
        <f>SalesData[[#This Row],[Total Sales]]-SalesData[[#This Row],[Discount Amount]]</f>
        <v>114988.1136</v>
      </c>
      <c r="P399" s="2">
        <f>SalesData[[#This Row],[price]]*60%</f>
        <v>18748.061999999998</v>
      </c>
      <c r="Q399" s="2">
        <f>SalesData[[#This Row],[Cost Price (Assumed)60%]]*SalesData[[#This Row],[quantity]]</f>
        <v>74992.247999999992</v>
      </c>
      <c r="R399" s="2">
        <f>SalesData[[#This Row],[Net Sales]]-SalesData[[#This Row],[Total Cost]]</f>
        <v>39995.865600000005</v>
      </c>
      <c r="S399" s="8">
        <f>SalesData[[#This Row],[Profit]]/SalesData[[#This Row],[Net Sales]]</f>
        <v>0.34782608695652178</v>
      </c>
    </row>
    <row r="400" spans="1:19" x14ac:dyDescent="0.25">
      <c r="A400">
        <v>100398</v>
      </c>
      <c r="B400" s="1">
        <v>45390</v>
      </c>
      <c r="C400" s="2">
        <f>MONTH(SalesData[[#This Row],[order_date]])</f>
        <v>4</v>
      </c>
      <c r="D400" s="2">
        <f>YEAR(SalesData[[#This Row],[order_date]])</f>
        <v>2024</v>
      </c>
      <c r="E400" t="s">
        <v>451</v>
      </c>
      <c r="F400" t="s">
        <v>10</v>
      </c>
      <c r="G400" t="s">
        <v>73</v>
      </c>
      <c r="H400">
        <v>4</v>
      </c>
      <c r="I400">
        <v>11700.85</v>
      </c>
      <c r="J400" t="s">
        <v>57</v>
      </c>
      <c r="K400" t="s">
        <v>58</v>
      </c>
      <c r="L400">
        <f>SalesData[[#This Row],[quantity]]*SalesData[[#This Row],[price]]</f>
        <v>46803.4</v>
      </c>
      <c r="M400" s="8">
        <f>IF(SalesData[[#This Row],[quantity]]&lt;=1,2%,IF(SalesData[[#This Row],[quantity]]&lt;=2,4%,IF(SalesData[[#This Row],[quantity]]&lt;=3,6%,IF(SalesData[[#This Row],[quantity]]&gt;=4,8%,0%))))</f>
        <v>0.08</v>
      </c>
      <c r="N400" s="6">
        <f>SalesData[[#This Row],[Total Sales]]*SalesData[[#This Row],[Discount %]]</f>
        <v>3744.2720000000004</v>
      </c>
      <c r="O400" s="2">
        <f>SalesData[[#This Row],[Total Sales]]-SalesData[[#This Row],[Discount Amount]]</f>
        <v>43059.128000000004</v>
      </c>
      <c r="P400" s="2">
        <f>SalesData[[#This Row],[price]]*60%</f>
        <v>7020.51</v>
      </c>
      <c r="Q400" s="2">
        <f>SalesData[[#This Row],[Cost Price (Assumed)60%]]*SalesData[[#This Row],[quantity]]</f>
        <v>28082.04</v>
      </c>
      <c r="R400" s="2">
        <f>SalesData[[#This Row],[Net Sales]]-SalesData[[#This Row],[Total Cost]]</f>
        <v>14977.088000000003</v>
      </c>
      <c r="S400" s="8">
        <f>SalesData[[#This Row],[Profit]]/SalesData[[#This Row],[Net Sales]]</f>
        <v>0.34782608695652178</v>
      </c>
    </row>
    <row r="401" spans="1:19" x14ac:dyDescent="0.25">
      <c r="A401">
        <v>100399</v>
      </c>
      <c r="B401" s="1">
        <v>45035</v>
      </c>
      <c r="C401" s="2">
        <f>MONTH(SalesData[[#This Row],[order_date]])</f>
        <v>4</v>
      </c>
      <c r="D401" s="2">
        <f>YEAR(SalesData[[#This Row],[order_date]])</f>
        <v>2023</v>
      </c>
      <c r="E401" t="s">
        <v>452</v>
      </c>
      <c r="F401" t="s">
        <v>10</v>
      </c>
      <c r="G401" t="s">
        <v>68</v>
      </c>
      <c r="H401">
        <v>1</v>
      </c>
      <c r="I401">
        <v>9355.09</v>
      </c>
      <c r="J401" t="s">
        <v>61</v>
      </c>
      <c r="K401" t="s">
        <v>36</v>
      </c>
      <c r="L401">
        <f>SalesData[[#This Row],[quantity]]*SalesData[[#This Row],[price]]</f>
        <v>9355.09</v>
      </c>
      <c r="M401" s="8">
        <f>IF(SalesData[[#This Row],[quantity]]&lt;=1,2%,IF(SalesData[[#This Row],[quantity]]&lt;=2,4%,IF(SalesData[[#This Row],[quantity]]&lt;=3,6%,IF(SalesData[[#This Row],[quantity]]&gt;=4,8%,0%))))</f>
        <v>0.02</v>
      </c>
      <c r="N401" s="6">
        <f>SalesData[[#This Row],[Total Sales]]*SalesData[[#This Row],[Discount %]]</f>
        <v>187.1018</v>
      </c>
      <c r="O401" s="2">
        <f>SalesData[[#This Row],[Total Sales]]-SalesData[[#This Row],[Discount Amount]]</f>
        <v>9167.9881999999998</v>
      </c>
      <c r="P401" s="2">
        <f>SalesData[[#This Row],[price]]*60%</f>
        <v>5613.0540000000001</v>
      </c>
      <c r="Q401" s="2">
        <f>SalesData[[#This Row],[Cost Price (Assumed)60%]]*SalesData[[#This Row],[quantity]]</f>
        <v>5613.0540000000001</v>
      </c>
      <c r="R401" s="2">
        <f>SalesData[[#This Row],[Net Sales]]-SalesData[[#This Row],[Total Cost]]</f>
        <v>3554.9341999999997</v>
      </c>
      <c r="S401" s="8">
        <f>SalesData[[#This Row],[Profit]]/SalesData[[#This Row],[Net Sales]]</f>
        <v>0.38775510204081631</v>
      </c>
    </row>
    <row r="402" spans="1:19" x14ac:dyDescent="0.25">
      <c r="A402">
        <v>100400</v>
      </c>
      <c r="B402" s="1">
        <v>45242</v>
      </c>
      <c r="C402" s="2">
        <f>MONTH(SalesData[[#This Row],[order_date]])</f>
        <v>11</v>
      </c>
      <c r="D402" s="2">
        <f>YEAR(SalesData[[#This Row],[order_date]])</f>
        <v>2023</v>
      </c>
      <c r="E402" t="s">
        <v>453</v>
      </c>
      <c r="F402" t="s">
        <v>14</v>
      </c>
      <c r="G402" t="s">
        <v>15</v>
      </c>
      <c r="H402">
        <v>1</v>
      </c>
      <c r="I402">
        <v>3836.1</v>
      </c>
      <c r="J402" t="s">
        <v>63</v>
      </c>
      <c r="K402" t="s">
        <v>64</v>
      </c>
      <c r="L402">
        <f>SalesData[[#This Row],[quantity]]*SalesData[[#This Row],[price]]</f>
        <v>3836.1</v>
      </c>
      <c r="M402" s="8">
        <f>IF(SalesData[[#This Row],[quantity]]&lt;=1,2%,IF(SalesData[[#This Row],[quantity]]&lt;=2,4%,IF(SalesData[[#This Row],[quantity]]&lt;=3,6%,IF(SalesData[[#This Row],[quantity]]&gt;=4,8%,0%))))</f>
        <v>0.02</v>
      </c>
      <c r="N402" s="6">
        <f>SalesData[[#This Row],[Total Sales]]*SalesData[[#This Row],[Discount %]]</f>
        <v>76.721999999999994</v>
      </c>
      <c r="O402" s="2">
        <f>SalesData[[#This Row],[Total Sales]]-SalesData[[#This Row],[Discount Amount]]</f>
        <v>3759.3779999999997</v>
      </c>
      <c r="P402" s="2">
        <f>SalesData[[#This Row],[price]]*60%</f>
        <v>2301.66</v>
      </c>
      <c r="Q402" s="2">
        <f>SalesData[[#This Row],[Cost Price (Assumed)60%]]*SalesData[[#This Row],[quantity]]</f>
        <v>2301.66</v>
      </c>
      <c r="R402" s="2">
        <f>SalesData[[#This Row],[Net Sales]]-SalesData[[#This Row],[Total Cost]]</f>
        <v>1457.7179999999998</v>
      </c>
      <c r="S402" s="8">
        <f>SalesData[[#This Row],[Profit]]/SalesData[[#This Row],[Net Sales]]</f>
        <v>0.38775510204081631</v>
      </c>
    </row>
    <row r="403" spans="1:19" x14ac:dyDescent="0.25">
      <c r="A403">
        <v>100401</v>
      </c>
      <c r="B403" s="1">
        <v>45262</v>
      </c>
      <c r="C403" s="2">
        <f>MONTH(SalesData[[#This Row],[order_date]])</f>
        <v>12</v>
      </c>
      <c r="D403" s="2">
        <f>YEAR(SalesData[[#This Row],[order_date]])</f>
        <v>2023</v>
      </c>
      <c r="E403" t="s">
        <v>454</v>
      </c>
      <c r="F403" t="s">
        <v>10</v>
      </c>
      <c r="G403" t="s">
        <v>27</v>
      </c>
      <c r="H403">
        <v>5</v>
      </c>
      <c r="I403">
        <v>24766.959999999999</v>
      </c>
      <c r="J403" t="s">
        <v>94</v>
      </c>
      <c r="K403" t="s">
        <v>95</v>
      </c>
      <c r="L403">
        <f>SalesData[[#This Row],[quantity]]*SalesData[[#This Row],[price]]</f>
        <v>123834.79999999999</v>
      </c>
      <c r="M403" s="8">
        <f>IF(SalesData[[#This Row],[quantity]]&lt;=1,2%,IF(SalesData[[#This Row],[quantity]]&lt;=2,4%,IF(SalesData[[#This Row],[quantity]]&lt;=3,6%,IF(SalesData[[#This Row],[quantity]]&gt;=4,8%,0%))))</f>
        <v>0.08</v>
      </c>
      <c r="N403" s="6">
        <f>SalesData[[#This Row],[Total Sales]]*SalesData[[#This Row],[Discount %]]</f>
        <v>9906.7839999999997</v>
      </c>
      <c r="O403" s="2">
        <f>SalesData[[#This Row],[Total Sales]]-SalesData[[#This Row],[Discount Amount]]</f>
        <v>113928.01599999999</v>
      </c>
      <c r="P403" s="2">
        <f>SalesData[[#This Row],[price]]*60%</f>
        <v>14860.175999999999</v>
      </c>
      <c r="Q403" s="2">
        <f>SalesData[[#This Row],[Cost Price (Assumed)60%]]*SalesData[[#This Row],[quantity]]</f>
        <v>74300.88</v>
      </c>
      <c r="R403" s="2">
        <f>SalesData[[#This Row],[Net Sales]]-SalesData[[#This Row],[Total Cost]]</f>
        <v>39627.135999999984</v>
      </c>
      <c r="S403" s="8">
        <f>SalesData[[#This Row],[Profit]]/SalesData[[#This Row],[Net Sales]]</f>
        <v>0.34782608695652162</v>
      </c>
    </row>
    <row r="404" spans="1:19" x14ac:dyDescent="0.25">
      <c r="A404">
        <v>100402</v>
      </c>
      <c r="B404" s="1">
        <v>45105</v>
      </c>
      <c r="C404" s="2">
        <f>MONTH(SalesData[[#This Row],[order_date]])</f>
        <v>6</v>
      </c>
      <c r="D404" s="2">
        <f>YEAR(SalesData[[#This Row],[order_date]])</f>
        <v>2023</v>
      </c>
      <c r="E404" t="s">
        <v>455</v>
      </c>
      <c r="F404" t="s">
        <v>10</v>
      </c>
      <c r="G404" t="s">
        <v>68</v>
      </c>
      <c r="H404">
        <v>3</v>
      </c>
      <c r="I404">
        <v>40178.01</v>
      </c>
      <c r="J404" t="s">
        <v>61</v>
      </c>
      <c r="K404" t="s">
        <v>36</v>
      </c>
      <c r="L404">
        <f>SalesData[[#This Row],[quantity]]*SalesData[[#This Row],[price]]</f>
        <v>120534.03</v>
      </c>
      <c r="M404" s="8">
        <f>IF(SalesData[[#This Row],[quantity]]&lt;=1,2%,IF(SalesData[[#This Row],[quantity]]&lt;=2,4%,IF(SalesData[[#This Row],[quantity]]&lt;=3,6%,IF(SalesData[[#This Row],[quantity]]&gt;=4,8%,0%))))</f>
        <v>0.06</v>
      </c>
      <c r="N404" s="6">
        <f>SalesData[[#This Row],[Total Sales]]*SalesData[[#This Row],[Discount %]]</f>
        <v>7232.0418</v>
      </c>
      <c r="O404" s="2">
        <f>SalesData[[#This Row],[Total Sales]]-SalesData[[#This Row],[Discount Amount]]</f>
        <v>113301.98819999999</v>
      </c>
      <c r="P404" s="2">
        <f>SalesData[[#This Row],[price]]*60%</f>
        <v>24106.806</v>
      </c>
      <c r="Q404" s="2">
        <f>SalesData[[#This Row],[Cost Price (Assumed)60%]]*SalesData[[#This Row],[quantity]]</f>
        <v>72320.418000000005</v>
      </c>
      <c r="R404" s="2">
        <f>SalesData[[#This Row],[Net Sales]]-SalesData[[#This Row],[Total Cost]]</f>
        <v>40981.570199999987</v>
      </c>
      <c r="S404" s="8">
        <f>SalesData[[#This Row],[Profit]]/SalesData[[#This Row],[Net Sales]]</f>
        <v>0.36170212765957438</v>
      </c>
    </row>
    <row r="405" spans="1:19" x14ac:dyDescent="0.25">
      <c r="A405">
        <v>100403</v>
      </c>
      <c r="B405" s="1">
        <v>45031</v>
      </c>
      <c r="C405" s="2">
        <f>MONTH(SalesData[[#This Row],[order_date]])</f>
        <v>4</v>
      </c>
      <c r="D405" s="2">
        <f>YEAR(SalesData[[#This Row],[order_date]])</f>
        <v>2023</v>
      </c>
      <c r="E405" t="s">
        <v>456</v>
      </c>
      <c r="F405" t="s">
        <v>38</v>
      </c>
      <c r="G405" t="s">
        <v>70</v>
      </c>
      <c r="H405">
        <v>1</v>
      </c>
      <c r="I405">
        <v>368.13</v>
      </c>
      <c r="J405" t="s">
        <v>57</v>
      </c>
      <c r="K405" t="s">
        <v>58</v>
      </c>
      <c r="L405">
        <f>SalesData[[#This Row],[quantity]]*SalesData[[#This Row],[price]]</f>
        <v>368.13</v>
      </c>
      <c r="M405" s="8">
        <f>IF(SalesData[[#This Row],[quantity]]&lt;=1,2%,IF(SalesData[[#This Row],[quantity]]&lt;=2,4%,IF(SalesData[[#This Row],[quantity]]&lt;=3,6%,IF(SalesData[[#This Row],[quantity]]&gt;=4,8%,0%))))</f>
        <v>0.02</v>
      </c>
      <c r="N405" s="6">
        <f>SalesData[[#This Row],[Total Sales]]*SalesData[[#This Row],[Discount %]]</f>
        <v>7.3626000000000005</v>
      </c>
      <c r="O405" s="2">
        <f>SalesData[[#This Row],[Total Sales]]-SalesData[[#This Row],[Discount Amount]]</f>
        <v>360.76740000000001</v>
      </c>
      <c r="P405" s="2">
        <f>SalesData[[#This Row],[price]]*60%</f>
        <v>220.87799999999999</v>
      </c>
      <c r="Q405" s="2">
        <f>SalesData[[#This Row],[Cost Price (Assumed)60%]]*SalesData[[#This Row],[quantity]]</f>
        <v>220.87799999999999</v>
      </c>
      <c r="R405" s="2">
        <f>SalesData[[#This Row],[Net Sales]]-SalesData[[#This Row],[Total Cost]]</f>
        <v>139.88940000000002</v>
      </c>
      <c r="S405" s="8">
        <f>SalesData[[#This Row],[Profit]]/SalesData[[#This Row],[Net Sales]]</f>
        <v>0.38775510204081637</v>
      </c>
    </row>
    <row r="406" spans="1:19" x14ac:dyDescent="0.25">
      <c r="A406">
        <v>100404</v>
      </c>
      <c r="B406" s="1">
        <v>45129</v>
      </c>
      <c r="C406" s="2">
        <f>MONTH(SalesData[[#This Row],[order_date]])</f>
        <v>7</v>
      </c>
      <c r="D406" s="2">
        <f>YEAR(SalesData[[#This Row],[order_date]])</f>
        <v>2023</v>
      </c>
      <c r="E406" t="s">
        <v>457</v>
      </c>
      <c r="F406" t="s">
        <v>38</v>
      </c>
      <c r="G406" t="s">
        <v>53</v>
      </c>
      <c r="H406">
        <v>2</v>
      </c>
      <c r="I406">
        <v>3286.89</v>
      </c>
      <c r="J406" t="s">
        <v>43</v>
      </c>
      <c r="K406" t="s">
        <v>29</v>
      </c>
      <c r="L406">
        <f>SalesData[[#This Row],[quantity]]*SalesData[[#This Row],[price]]</f>
        <v>6573.78</v>
      </c>
      <c r="M406" s="8">
        <f>IF(SalesData[[#This Row],[quantity]]&lt;=1,2%,IF(SalesData[[#This Row],[quantity]]&lt;=2,4%,IF(SalesData[[#This Row],[quantity]]&lt;=3,6%,IF(SalesData[[#This Row],[quantity]]&gt;=4,8%,0%))))</f>
        <v>0.04</v>
      </c>
      <c r="N406" s="6">
        <f>SalesData[[#This Row],[Total Sales]]*SalesData[[#This Row],[Discount %]]</f>
        <v>262.95119999999997</v>
      </c>
      <c r="O406" s="2">
        <f>SalesData[[#This Row],[Total Sales]]-SalesData[[#This Row],[Discount Amount]]</f>
        <v>6310.8287999999993</v>
      </c>
      <c r="P406" s="2">
        <f>SalesData[[#This Row],[price]]*60%</f>
        <v>1972.1339999999998</v>
      </c>
      <c r="Q406" s="2">
        <f>SalesData[[#This Row],[Cost Price (Assumed)60%]]*SalesData[[#This Row],[quantity]]</f>
        <v>3944.2679999999996</v>
      </c>
      <c r="R406" s="2">
        <f>SalesData[[#This Row],[Net Sales]]-SalesData[[#This Row],[Total Cost]]</f>
        <v>2366.5607999999997</v>
      </c>
      <c r="S406" s="8">
        <f>SalesData[[#This Row],[Profit]]/SalesData[[#This Row],[Net Sales]]</f>
        <v>0.375</v>
      </c>
    </row>
    <row r="407" spans="1:19" x14ac:dyDescent="0.25">
      <c r="A407">
        <v>100405</v>
      </c>
      <c r="B407" s="1">
        <v>45003</v>
      </c>
      <c r="C407" s="2">
        <f>MONTH(SalesData[[#This Row],[order_date]])</f>
        <v>3</v>
      </c>
      <c r="D407" s="2">
        <f>YEAR(SalesData[[#This Row],[order_date]])</f>
        <v>2023</v>
      </c>
      <c r="E407" t="s">
        <v>458</v>
      </c>
      <c r="F407" t="s">
        <v>10</v>
      </c>
      <c r="G407" t="s">
        <v>73</v>
      </c>
      <c r="H407">
        <v>1</v>
      </c>
      <c r="I407">
        <v>49995.23</v>
      </c>
      <c r="J407" t="s">
        <v>43</v>
      </c>
      <c r="K407" t="s">
        <v>29</v>
      </c>
      <c r="L407">
        <f>SalesData[[#This Row],[quantity]]*SalesData[[#This Row],[price]]</f>
        <v>49995.23</v>
      </c>
      <c r="M407" s="8">
        <f>IF(SalesData[[#This Row],[quantity]]&lt;=1,2%,IF(SalesData[[#This Row],[quantity]]&lt;=2,4%,IF(SalesData[[#This Row],[quantity]]&lt;=3,6%,IF(SalesData[[#This Row],[quantity]]&gt;=4,8%,0%))))</f>
        <v>0.02</v>
      </c>
      <c r="N407" s="6">
        <f>SalesData[[#This Row],[Total Sales]]*SalesData[[#This Row],[Discount %]]</f>
        <v>999.90460000000007</v>
      </c>
      <c r="O407" s="2">
        <f>SalesData[[#This Row],[Total Sales]]-SalesData[[#This Row],[Discount Amount]]</f>
        <v>48995.325400000002</v>
      </c>
      <c r="P407" s="2">
        <f>SalesData[[#This Row],[price]]*60%</f>
        <v>29997.137999999999</v>
      </c>
      <c r="Q407" s="2">
        <f>SalesData[[#This Row],[Cost Price (Assumed)60%]]*SalesData[[#This Row],[quantity]]</f>
        <v>29997.137999999999</v>
      </c>
      <c r="R407" s="2">
        <f>SalesData[[#This Row],[Net Sales]]-SalesData[[#This Row],[Total Cost]]</f>
        <v>18998.187400000003</v>
      </c>
      <c r="S407" s="8">
        <f>SalesData[[#This Row],[Profit]]/SalesData[[#This Row],[Net Sales]]</f>
        <v>0.38775510204081637</v>
      </c>
    </row>
    <row r="408" spans="1:19" x14ac:dyDescent="0.25">
      <c r="A408">
        <v>100406</v>
      </c>
      <c r="B408" s="1">
        <v>45266</v>
      </c>
      <c r="C408" s="2">
        <f>MONTH(SalesData[[#This Row],[order_date]])</f>
        <v>12</v>
      </c>
      <c r="D408" s="2">
        <f>YEAR(SalesData[[#This Row],[order_date]])</f>
        <v>2023</v>
      </c>
      <c r="E408" t="s">
        <v>459</v>
      </c>
      <c r="F408" t="s">
        <v>10</v>
      </c>
      <c r="G408" t="s">
        <v>68</v>
      </c>
      <c r="H408">
        <v>1</v>
      </c>
      <c r="I408">
        <v>63503.519999999997</v>
      </c>
      <c r="J408" t="s">
        <v>61</v>
      </c>
      <c r="K408" t="s">
        <v>36</v>
      </c>
      <c r="L408">
        <f>SalesData[[#This Row],[quantity]]*SalesData[[#This Row],[price]]</f>
        <v>63503.519999999997</v>
      </c>
      <c r="M408" s="8">
        <f>IF(SalesData[[#This Row],[quantity]]&lt;=1,2%,IF(SalesData[[#This Row],[quantity]]&lt;=2,4%,IF(SalesData[[#This Row],[quantity]]&lt;=3,6%,IF(SalesData[[#This Row],[quantity]]&gt;=4,8%,0%))))</f>
        <v>0.02</v>
      </c>
      <c r="N408" s="6">
        <f>SalesData[[#This Row],[Total Sales]]*SalesData[[#This Row],[Discount %]]</f>
        <v>1270.0704000000001</v>
      </c>
      <c r="O408" s="2">
        <f>SalesData[[#This Row],[Total Sales]]-SalesData[[#This Row],[Discount Amount]]</f>
        <v>62233.4496</v>
      </c>
      <c r="P408" s="2">
        <f>SalesData[[#This Row],[price]]*60%</f>
        <v>38102.111999999994</v>
      </c>
      <c r="Q408" s="2">
        <f>SalesData[[#This Row],[Cost Price (Assumed)60%]]*SalesData[[#This Row],[quantity]]</f>
        <v>38102.111999999994</v>
      </c>
      <c r="R408" s="2">
        <f>SalesData[[#This Row],[Net Sales]]-SalesData[[#This Row],[Total Cost]]</f>
        <v>24131.337600000006</v>
      </c>
      <c r="S408" s="8">
        <f>SalesData[[#This Row],[Profit]]/SalesData[[#This Row],[Net Sales]]</f>
        <v>0.38775510204081642</v>
      </c>
    </row>
    <row r="409" spans="1:19" x14ac:dyDescent="0.25">
      <c r="A409">
        <v>100407</v>
      </c>
      <c r="B409" s="1">
        <v>44957</v>
      </c>
      <c r="C409" s="2">
        <f>MONTH(SalesData[[#This Row],[order_date]])</f>
        <v>1</v>
      </c>
      <c r="D409" s="2">
        <f>YEAR(SalesData[[#This Row],[order_date]])</f>
        <v>2023</v>
      </c>
      <c r="E409" t="s">
        <v>460</v>
      </c>
      <c r="F409" t="s">
        <v>14</v>
      </c>
      <c r="G409" t="s">
        <v>170</v>
      </c>
      <c r="H409">
        <v>1</v>
      </c>
      <c r="I409">
        <v>1114.23</v>
      </c>
      <c r="J409" t="s">
        <v>61</v>
      </c>
      <c r="K409" t="s">
        <v>36</v>
      </c>
      <c r="L409">
        <f>SalesData[[#This Row],[quantity]]*SalesData[[#This Row],[price]]</f>
        <v>1114.23</v>
      </c>
      <c r="M409" s="8">
        <f>IF(SalesData[[#This Row],[quantity]]&lt;=1,2%,IF(SalesData[[#This Row],[quantity]]&lt;=2,4%,IF(SalesData[[#This Row],[quantity]]&lt;=3,6%,IF(SalesData[[#This Row],[quantity]]&gt;=4,8%,0%))))</f>
        <v>0.02</v>
      </c>
      <c r="N409" s="6">
        <f>SalesData[[#This Row],[Total Sales]]*SalesData[[#This Row],[Discount %]]</f>
        <v>22.284600000000001</v>
      </c>
      <c r="O409" s="2">
        <f>SalesData[[#This Row],[Total Sales]]-SalesData[[#This Row],[Discount Amount]]</f>
        <v>1091.9454000000001</v>
      </c>
      <c r="P409" s="2">
        <f>SalesData[[#This Row],[price]]*60%</f>
        <v>668.53800000000001</v>
      </c>
      <c r="Q409" s="2">
        <f>SalesData[[#This Row],[Cost Price (Assumed)60%]]*SalesData[[#This Row],[quantity]]</f>
        <v>668.53800000000001</v>
      </c>
      <c r="R409" s="2">
        <f>SalesData[[#This Row],[Net Sales]]-SalesData[[#This Row],[Total Cost]]</f>
        <v>423.40740000000005</v>
      </c>
      <c r="S409" s="8">
        <f>SalesData[[#This Row],[Profit]]/SalesData[[#This Row],[Net Sales]]</f>
        <v>0.38775510204081637</v>
      </c>
    </row>
    <row r="410" spans="1:19" x14ac:dyDescent="0.25">
      <c r="A410">
        <v>100408</v>
      </c>
      <c r="B410" s="1">
        <v>45079</v>
      </c>
      <c r="C410" s="2">
        <f>MONTH(SalesData[[#This Row],[order_date]])</f>
        <v>6</v>
      </c>
      <c r="D410" s="2">
        <f>YEAR(SalesData[[#This Row],[order_date]])</f>
        <v>2023</v>
      </c>
      <c r="E410" t="s">
        <v>461</v>
      </c>
      <c r="F410" t="s">
        <v>10</v>
      </c>
      <c r="G410" t="s">
        <v>80</v>
      </c>
      <c r="H410">
        <v>2</v>
      </c>
      <c r="I410">
        <v>45823.33</v>
      </c>
      <c r="J410" t="s">
        <v>85</v>
      </c>
      <c r="K410" t="s">
        <v>29</v>
      </c>
      <c r="L410">
        <f>SalesData[[#This Row],[quantity]]*SalesData[[#This Row],[price]]</f>
        <v>91646.66</v>
      </c>
      <c r="M410" s="8">
        <f>IF(SalesData[[#This Row],[quantity]]&lt;=1,2%,IF(SalesData[[#This Row],[quantity]]&lt;=2,4%,IF(SalesData[[#This Row],[quantity]]&lt;=3,6%,IF(SalesData[[#This Row],[quantity]]&gt;=4,8%,0%))))</f>
        <v>0.04</v>
      </c>
      <c r="N410" s="6">
        <f>SalesData[[#This Row],[Total Sales]]*SalesData[[#This Row],[Discount %]]</f>
        <v>3665.8664000000003</v>
      </c>
      <c r="O410" s="2">
        <f>SalesData[[#This Row],[Total Sales]]-SalesData[[#This Row],[Discount Amount]]</f>
        <v>87980.793600000005</v>
      </c>
      <c r="P410" s="2">
        <f>SalesData[[#This Row],[price]]*60%</f>
        <v>27493.998</v>
      </c>
      <c r="Q410" s="2">
        <f>SalesData[[#This Row],[Cost Price (Assumed)60%]]*SalesData[[#This Row],[quantity]]</f>
        <v>54987.995999999999</v>
      </c>
      <c r="R410" s="2">
        <f>SalesData[[#This Row],[Net Sales]]-SalesData[[#This Row],[Total Cost]]</f>
        <v>32992.797600000005</v>
      </c>
      <c r="S410" s="8">
        <f>SalesData[[#This Row],[Profit]]/SalesData[[#This Row],[Net Sales]]</f>
        <v>0.37500000000000006</v>
      </c>
    </row>
    <row r="411" spans="1:19" x14ac:dyDescent="0.25">
      <c r="A411">
        <v>100409</v>
      </c>
      <c r="B411" s="1">
        <v>45016</v>
      </c>
      <c r="C411" s="2">
        <f>MONTH(SalesData[[#This Row],[order_date]])</f>
        <v>3</v>
      </c>
      <c r="D411" s="2">
        <f>YEAR(SalesData[[#This Row],[order_date]])</f>
        <v>2023</v>
      </c>
      <c r="E411" t="s">
        <v>462</v>
      </c>
      <c r="F411" t="s">
        <v>10</v>
      </c>
      <c r="G411" t="s">
        <v>27</v>
      </c>
      <c r="H411">
        <v>1</v>
      </c>
      <c r="I411">
        <v>49580.39</v>
      </c>
      <c r="J411" t="s">
        <v>35</v>
      </c>
      <c r="K411" t="s">
        <v>36</v>
      </c>
      <c r="L411">
        <f>SalesData[[#This Row],[quantity]]*SalesData[[#This Row],[price]]</f>
        <v>49580.39</v>
      </c>
      <c r="M411" s="8">
        <f>IF(SalesData[[#This Row],[quantity]]&lt;=1,2%,IF(SalesData[[#This Row],[quantity]]&lt;=2,4%,IF(SalesData[[#This Row],[quantity]]&lt;=3,6%,IF(SalesData[[#This Row],[quantity]]&gt;=4,8%,0%))))</f>
        <v>0.02</v>
      </c>
      <c r="N411" s="6">
        <f>SalesData[[#This Row],[Total Sales]]*SalesData[[#This Row],[Discount %]]</f>
        <v>991.6078</v>
      </c>
      <c r="O411" s="2">
        <f>SalesData[[#This Row],[Total Sales]]-SalesData[[#This Row],[Discount Amount]]</f>
        <v>48588.782200000001</v>
      </c>
      <c r="P411" s="2">
        <f>SalesData[[#This Row],[price]]*60%</f>
        <v>29748.233999999997</v>
      </c>
      <c r="Q411" s="2">
        <f>SalesData[[#This Row],[Cost Price (Assumed)60%]]*SalesData[[#This Row],[quantity]]</f>
        <v>29748.233999999997</v>
      </c>
      <c r="R411" s="2">
        <f>SalesData[[#This Row],[Net Sales]]-SalesData[[#This Row],[Total Cost]]</f>
        <v>18840.548200000005</v>
      </c>
      <c r="S411" s="8">
        <f>SalesData[[#This Row],[Profit]]/SalesData[[#This Row],[Net Sales]]</f>
        <v>0.38775510204081642</v>
      </c>
    </row>
    <row r="412" spans="1:19" x14ac:dyDescent="0.25">
      <c r="A412">
        <v>100410</v>
      </c>
      <c r="B412" s="1">
        <v>45483</v>
      </c>
      <c r="C412" s="2">
        <f>MONTH(SalesData[[#This Row],[order_date]])</f>
        <v>7</v>
      </c>
      <c r="D412" s="2">
        <f>YEAR(SalesData[[#This Row],[order_date]])</f>
        <v>2024</v>
      </c>
      <c r="E412" t="s">
        <v>463</v>
      </c>
      <c r="F412" t="s">
        <v>38</v>
      </c>
      <c r="G412" t="s">
        <v>261</v>
      </c>
      <c r="H412">
        <v>2</v>
      </c>
      <c r="I412">
        <v>1519.57</v>
      </c>
      <c r="J412" t="s">
        <v>107</v>
      </c>
      <c r="K412" t="s">
        <v>108</v>
      </c>
      <c r="L412">
        <f>SalesData[[#This Row],[quantity]]*SalesData[[#This Row],[price]]</f>
        <v>3039.14</v>
      </c>
      <c r="M412" s="8">
        <f>IF(SalesData[[#This Row],[quantity]]&lt;=1,2%,IF(SalesData[[#This Row],[quantity]]&lt;=2,4%,IF(SalesData[[#This Row],[quantity]]&lt;=3,6%,IF(SalesData[[#This Row],[quantity]]&gt;=4,8%,0%))))</f>
        <v>0.04</v>
      </c>
      <c r="N412" s="6">
        <f>SalesData[[#This Row],[Total Sales]]*SalesData[[#This Row],[Discount %]]</f>
        <v>121.5656</v>
      </c>
      <c r="O412" s="2">
        <f>SalesData[[#This Row],[Total Sales]]-SalesData[[#This Row],[Discount Amount]]</f>
        <v>2917.5744</v>
      </c>
      <c r="P412" s="2">
        <f>SalesData[[#This Row],[price]]*60%</f>
        <v>911.74199999999996</v>
      </c>
      <c r="Q412" s="2">
        <f>SalesData[[#This Row],[Cost Price (Assumed)60%]]*SalesData[[#This Row],[quantity]]</f>
        <v>1823.4839999999999</v>
      </c>
      <c r="R412" s="2">
        <f>SalesData[[#This Row],[Net Sales]]-SalesData[[#This Row],[Total Cost]]</f>
        <v>1094.0904</v>
      </c>
      <c r="S412" s="8">
        <f>SalesData[[#This Row],[Profit]]/SalesData[[#This Row],[Net Sales]]</f>
        <v>0.375</v>
      </c>
    </row>
    <row r="413" spans="1:19" x14ac:dyDescent="0.25">
      <c r="A413">
        <v>100411</v>
      </c>
      <c r="B413" s="1">
        <v>45506</v>
      </c>
      <c r="C413" s="2">
        <f>MONTH(SalesData[[#This Row],[order_date]])</f>
        <v>8</v>
      </c>
      <c r="D413" s="2">
        <f>YEAR(SalesData[[#This Row],[order_date]])</f>
        <v>2024</v>
      </c>
      <c r="E413" t="s">
        <v>464</v>
      </c>
      <c r="F413" t="s">
        <v>14</v>
      </c>
      <c r="G413" t="s">
        <v>170</v>
      </c>
      <c r="H413">
        <v>1</v>
      </c>
      <c r="I413">
        <v>333.54</v>
      </c>
      <c r="J413" t="s">
        <v>43</v>
      </c>
      <c r="K413" t="s">
        <v>29</v>
      </c>
      <c r="L413">
        <f>SalesData[[#This Row],[quantity]]*SalesData[[#This Row],[price]]</f>
        <v>333.54</v>
      </c>
      <c r="M413" s="8">
        <f>IF(SalesData[[#This Row],[quantity]]&lt;=1,2%,IF(SalesData[[#This Row],[quantity]]&lt;=2,4%,IF(SalesData[[#This Row],[quantity]]&lt;=3,6%,IF(SalesData[[#This Row],[quantity]]&gt;=4,8%,0%))))</f>
        <v>0.02</v>
      </c>
      <c r="N413" s="6">
        <f>SalesData[[#This Row],[Total Sales]]*SalesData[[#This Row],[Discount %]]</f>
        <v>6.6708000000000007</v>
      </c>
      <c r="O413" s="2">
        <f>SalesData[[#This Row],[Total Sales]]-SalesData[[#This Row],[Discount Amount]]</f>
        <v>326.86920000000003</v>
      </c>
      <c r="P413" s="2">
        <f>SalesData[[#This Row],[price]]*60%</f>
        <v>200.124</v>
      </c>
      <c r="Q413" s="2">
        <f>SalesData[[#This Row],[Cost Price (Assumed)60%]]*SalesData[[#This Row],[quantity]]</f>
        <v>200.124</v>
      </c>
      <c r="R413" s="2">
        <f>SalesData[[#This Row],[Net Sales]]-SalesData[[#This Row],[Total Cost]]</f>
        <v>126.74520000000004</v>
      </c>
      <c r="S413" s="8">
        <f>SalesData[[#This Row],[Profit]]/SalesData[[#This Row],[Net Sales]]</f>
        <v>0.38775510204081642</v>
      </c>
    </row>
    <row r="414" spans="1:19" x14ac:dyDescent="0.25">
      <c r="A414">
        <v>100412</v>
      </c>
      <c r="B414" s="1">
        <v>45214</v>
      </c>
      <c r="C414" s="2">
        <f>MONTH(SalesData[[#This Row],[order_date]])</f>
        <v>10</v>
      </c>
      <c r="D414" s="2">
        <f>YEAR(SalesData[[#This Row],[order_date]])</f>
        <v>2023</v>
      </c>
      <c r="E414" t="s">
        <v>465</v>
      </c>
      <c r="F414" t="s">
        <v>10</v>
      </c>
      <c r="G414" t="s">
        <v>68</v>
      </c>
      <c r="H414">
        <v>1</v>
      </c>
      <c r="I414">
        <v>62126.6</v>
      </c>
      <c r="J414" t="s">
        <v>12</v>
      </c>
      <c r="K414" t="s">
        <v>12</v>
      </c>
      <c r="L414">
        <f>SalesData[[#This Row],[quantity]]*SalesData[[#This Row],[price]]</f>
        <v>62126.6</v>
      </c>
      <c r="M414" s="8">
        <f>IF(SalesData[[#This Row],[quantity]]&lt;=1,2%,IF(SalesData[[#This Row],[quantity]]&lt;=2,4%,IF(SalesData[[#This Row],[quantity]]&lt;=3,6%,IF(SalesData[[#This Row],[quantity]]&gt;=4,8%,0%))))</f>
        <v>0.02</v>
      </c>
      <c r="N414" s="6">
        <f>SalesData[[#This Row],[Total Sales]]*SalesData[[#This Row],[Discount %]]</f>
        <v>1242.5319999999999</v>
      </c>
      <c r="O414" s="2">
        <f>SalesData[[#This Row],[Total Sales]]-SalesData[[#This Row],[Discount Amount]]</f>
        <v>60884.067999999999</v>
      </c>
      <c r="P414" s="2">
        <f>SalesData[[#This Row],[price]]*60%</f>
        <v>37275.96</v>
      </c>
      <c r="Q414" s="2">
        <f>SalesData[[#This Row],[Cost Price (Assumed)60%]]*SalesData[[#This Row],[quantity]]</f>
        <v>37275.96</v>
      </c>
      <c r="R414" s="2">
        <f>SalesData[[#This Row],[Net Sales]]-SalesData[[#This Row],[Total Cost]]</f>
        <v>23608.108</v>
      </c>
      <c r="S414" s="8">
        <f>SalesData[[#This Row],[Profit]]/SalesData[[#This Row],[Net Sales]]</f>
        <v>0.38775510204081631</v>
      </c>
    </row>
    <row r="415" spans="1:19" x14ac:dyDescent="0.25">
      <c r="A415">
        <v>100413</v>
      </c>
      <c r="B415" s="1">
        <v>45180</v>
      </c>
      <c r="C415" s="2">
        <f>MONTH(SalesData[[#This Row],[order_date]])</f>
        <v>9</v>
      </c>
      <c r="D415" s="2">
        <f>YEAR(SalesData[[#This Row],[order_date]])</f>
        <v>2023</v>
      </c>
      <c r="E415" t="s">
        <v>466</v>
      </c>
      <c r="F415" t="s">
        <v>19</v>
      </c>
      <c r="G415" t="s">
        <v>23</v>
      </c>
      <c r="H415">
        <v>1</v>
      </c>
      <c r="I415">
        <v>12778.64</v>
      </c>
      <c r="J415" t="s">
        <v>32</v>
      </c>
      <c r="K415" t="s">
        <v>33</v>
      </c>
      <c r="L415">
        <f>SalesData[[#This Row],[quantity]]*SalesData[[#This Row],[price]]</f>
        <v>12778.64</v>
      </c>
      <c r="M415" s="8">
        <f>IF(SalesData[[#This Row],[quantity]]&lt;=1,2%,IF(SalesData[[#This Row],[quantity]]&lt;=2,4%,IF(SalesData[[#This Row],[quantity]]&lt;=3,6%,IF(SalesData[[#This Row],[quantity]]&gt;=4,8%,0%))))</f>
        <v>0.02</v>
      </c>
      <c r="N415" s="6">
        <f>SalesData[[#This Row],[Total Sales]]*SalesData[[#This Row],[Discount %]]</f>
        <v>255.5728</v>
      </c>
      <c r="O415" s="2">
        <f>SalesData[[#This Row],[Total Sales]]-SalesData[[#This Row],[Discount Amount]]</f>
        <v>12523.0672</v>
      </c>
      <c r="P415" s="2">
        <f>SalesData[[#This Row],[price]]*60%</f>
        <v>7667.1839999999993</v>
      </c>
      <c r="Q415" s="2">
        <f>SalesData[[#This Row],[Cost Price (Assumed)60%]]*SalesData[[#This Row],[quantity]]</f>
        <v>7667.1839999999993</v>
      </c>
      <c r="R415" s="2">
        <f>SalesData[[#This Row],[Net Sales]]-SalesData[[#This Row],[Total Cost]]</f>
        <v>4855.8832000000002</v>
      </c>
      <c r="S415" s="8">
        <f>SalesData[[#This Row],[Profit]]/SalesData[[#This Row],[Net Sales]]</f>
        <v>0.38775510204081637</v>
      </c>
    </row>
    <row r="416" spans="1:19" x14ac:dyDescent="0.25">
      <c r="A416">
        <v>100414</v>
      </c>
      <c r="B416" s="1">
        <v>45324</v>
      </c>
      <c r="C416" s="2">
        <f>MONTH(SalesData[[#This Row],[order_date]])</f>
        <v>2</v>
      </c>
      <c r="D416" s="2">
        <f>YEAR(SalesData[[#This Row],[order_date]])</f>
        <v>2024</v>
      </c>
      <c r="E416" t="s">
        <v>467</v>
      </c>
      <c r="F416" t="s">
        <v>14</v>
      </c>
      <c r="G416" t="s">
        <v>46</v>
      </c>
      <c r="H416">
        <v>1</v>
      </c>
      <c r="I416">
        <v>3322.64</v>
      </c>
      <c r="J416" t="s">
        <v>43</v>
      </c>
      <c r="K416" t="s">
        <v>29</v>
      </c>
      <c r="L416">
        <f>SalesData[[#This Row],[quantity]]*SalesData[[#This Row],[price]]</f>
        <v>3322.64</v>
      </c>
      <c r="M416" s="8">
        <f>IF(SalesData[[#This Row],[quantity]]&lt;=1,2%,IF(SalesData[[#This Row],[quantity]]&lt;=2,4%,IF(SalesData[[#This Row],[quantity]]&lt;=3,6%,IF(SalesData[[#This Row],[quantity]]&gt;=4,8%,0%))))</f>
        <v>0.02</v>
      </c>
      <c r="N416" s="6">
        <f>SalesData[[#This Row],[Total Sales]]*SalesData[[#This Row],[Discount %]]</f>
        <v>66.452799999999996</v>
      </c>
      <c r="O416" s="2">
        <f>SalesData[[#This Row],[Total Sales]]-SalesData[[#This Row],[Discount Amount]]</f>
        <v>3256.1871999999998</v>
      </c>
      <c r="P416" s="2">
        <f>SalesData[[#This Row],[price]]*60%</f>
        <v>1993.5839999999998</v>
      </c>
      <c r="Q416" s="2">
        <f>SalesData[[#This Row],[Cost Price (Assumed)60%]]*SalesData[[#This Row],[quantity]]</f>
        <v>1993.5839999999998</v>
      </c>
      <c r="R416" s="2">
        <f>SalesData[[#This Row],[Net Sales]]-SalesData[[#This Row],[Total Cost]]</f>
        <v>1262.6032</v>
      </c>
      <c r="S416" s="8">
        <f>SalesData[[#This Row],[Profit]]/SalesData[[#This Row],[Net Sales]]</f>
        <v>0.38775510204081637</v>
      </c>
    </row>
    <row r="417" spans="1:19" x14ac:dyDescent="0.25">
      <c r="A417">
        <v>100415</v>
      </c>
      <c r="B417" s="1">
        <v>45532</v>
      </c>
      <c r="C417" s="2">
        <f>MONTH(SalesData[[#This Row],[order_date]])</f>
        <v>8</v>
      </c>
      <c r="D417" s="2">
        <f>YEAR(SalesData[[#This Row],[order_date]])</f>
        <v>2024</v>
      </c>
      <c r="E417" t="s">
        <v>468</v>
      </c>
      <c r="F417" t="s">
        <v>10</v>
      </c>
      <c r="G417" t="s">
        <v>11</v>
      </c>
      <c r="H417">
        <v>4</v>
      </c>
      <c r="I417">
        <v>40866.370000000003</v>
      </c>
      <c r="J417" t="s">
        <v>47</v>
      </c>
      <c r="K417" t="s">
        <v>48</v>
      </c>
      <c r="L417">
        <f>SalesData[[#This Row],[quantity]]*SalesData[[#This Row],[price]]</f>
        <v>163465.48000000001</v>
      </c>
      <c r="M417" s="8">
        <f>IF(SalesData[[#This Row],[quantity]]&lt;=1,2%,IF(SalesData[[#This Row],[quantity]]&lt;=2,4%,IF(SalesData[[#This Row],[quantity]]&lt;=3,6%,IF(SalesData[[#This Row],[quantity]]&gt;=4,8%,0%))))</f>
        <v>0.08</v>
      </c>
      <c r="N417" s="6">
        <f>SalesData[[#This Row],[Total Sales]]*SalesData[[#This Row],[Discount %]]</f>
        <v>13077.238400000002</v>
      </c>
      <c r="O417" s="2">
        <f>SalesData[[#This Row],[Total Sales]]-SalesData[[#This Row],[Discount Amount]]</f>
        <v>150388.24160000001</v>
      </c>
      <c r="P417" s="2">
        <f>SalesData[[#This Row],[price]]*60%</f>
        <v>24519.822</v>
      </c>
      <c r="Q417" s="2">
        <f>SalesData[[#This Row],[Cost Price (Assumed)60%]]*SalesData[[#This Row],[quantity]]</f>
        <v>98079.288</v>
      </c>
      <c r="R417" s="2">
        <f>SalesData[[#This Row],[Net Sales]]-SalesData[[#This Row],[Total Cost]]</f>
        <v>52308.953600000008</v>
      </c>
      <c r="S417" s="8">
        <f>SalesData[[#This Row],[Profit]]/SalesData[[#This Row],[Net Sales]]</f>
        <v>0.34782608695652178</v>
      </c>
    </row>
    <row r="418" spans="1:19" x14ac:dyDescent="0.25">
      <c r="A418">
        <v>100416</v>
      </c>
      <c r="B418" s="1">
        <v>45431</v>
      </c>
      <c r="C418" s="2">
        <f>MONTH(SalesData[[#This Row],[order_date]])</f>
        <v>5</v>
      </c>
      <c r="D418" s="2">
        <f>YEAR(SalesData[[#This Row],[order_date]])</f>
        <v>2024</v>
      </c>
      <c r="E418" t="s">
        <v>469</v>
      </c>
      <c r="F418" t="s">
        <v>14</v>
      </c>
      <c r="G418" t="s">
        <v>46</v>
      </c>
      <c r="H418">
        <v>1</v>
      </c>
      <c r="I418">
        <v>581.53</v>
      </c>
      <c r="J418" t="s">
        <v>85</v>
      </c>
      <c r="K418" t="s">
        <v>29</v>
      </c>
      <c r="L418">
        <f>SalesData[[#This Row],[quantity]]*SalesData[[#This Row],[price]]</f>
        <v>581.53</v>
      </c>
      <c r="M418" s="8">
        <f>IF(SalesData[[#This Row],[quantity]]&lt;=1,2%,IF(SalesData[[#This Row],[quantity]]&lt;=2,4%,IF(SalesData[[#This Row],[quantity]]&lt;=3,6%,IF(SalesData[[#This Row],[quantity]]&gt;=4,8%,0%))))</f>
        <v>0.02</v>
      </c>
      <c r="N418" s="6">
        <f>SalesData[[#This Row],[Total Sales]]*SalesData[[#This Row],[Discount %]]</f>
        <v>11.630599999999999</v>
      </c>
      <c r="O418" s="2">
        <f>SalesData[[#This Row],[Total Sales]]-SalesData[[#This Row],[Discount Amount]]</f>
        <v>569.89940000000001</v>
      </c>
      <c r="P418" s="2">
        <f>SalesData[[#This Row],[price]]*60%</f>
        <v>348.91799999999995</v>
      </c>
      <c r="Q418" s="2">
        <f>SalesData[[#This Row],[Cost Price (Assumed)60%]]*SalesData[[#This Row],[quantity]]</f>
        <v>348.91799999999995</v>
      </c>
      <c r="R418" s="2">
        <f>SalesData[[#This Row],[Net Sales]]-SalesData[[#This Row],[Total Cost]]</f>
        <v>220.98140000000006</v>
      </c>
      <c r="S418" s="8">
        <f>SalesData[[#This Row],[Profit]]/SalesData[[#This Row],[Net Sales]]</f>
        <v>0.38775510204081642</v>
      </c>
    </row>
    <row r="419" spans="1:19" x14ac:dyDescent="0.25">
      <c r="A419">
        <v>100417</v>
      </c>
      <c r="B419" s="1">
        <v>45466</v>
      </c>
      <c r="C419" s="2">
        <f>MONTH(SalesData[[#This Row],[order_date]])</f>
        <v>6</v>
      </c>
      <c r="D419" s="2">
        <f>YEAR(SalesData[[#This Row],[order_date]])</f>
        <v>2024</v>
      </c>
      <c r="E419" t="s">
        <v>470</v>
      </c>
      <c r="F419" t="s">
        <v>14</v>
      </c>
      <c r="G419" t="s">
        <v>31</v>
      </c>
      <c r="H419">
        <v>4</v>
      </c>
      <c r="I419">
        <v>1036.77</v>
      </c>
      <c r="J419" t="s">
        <v>43</v>
      </c>
      <c r="K419" t="s">
        <v>29</v>
      </c>
      <c r="L419">
        <f>SalesData[[#This Row],[quantity]]*SalesData[[#This Row],[price]]</f>
        <v>4147.08</v>
      </c>
      <c r="M419" s="8">
        <f>IF(SalesData[[#This Row],[quantity]]&lt;=1,2%,IF(SalesData[[#This Row],[quantity]]&lt;=2,4%,IF(SalesData[[#This Row],[quantity]]&lt;=3,6%,IF(SalesData[[#This Row],[quantity]]&gt;=4,8%,0%))))</f>
        <v>0.08</v>
      </c>
      <c r="N419" s="6">
        <f>SalesData[[#This Row],[Total Sales]]*SalesData[[#This Row],[Discount %]]</f>
        <v>331.76639999999998</v>
      </c>
      <c r="O419" s="2">
        <f>SalesData[[#This Row],[Total Sales]]-SalesData[[#This Row],[Discount Amount]]</f>
        <v>3815.3136</v>
      </c>
      <c r="P419" s="2">
        <f>SalesData[[#This Row],[price]]*60%</f>
        <v>622.06200000000001</v>
      </c>
      <c r="Q419" s="2">
        <f>SalesData[[#This Row],[Cost Price (Assumed)60%]]*SalesData[[#This Row],[quantity]]</f>
        <v>2488.248</v>
      </c>
      <c r="R419" s="2">
        <f>SalesData[[#This Row],[Net Sales]]-SalesData[[#This Row],[Total Cost]]</f>
        <v>1327.0655999999999</v>
      </c>
      <c r="S419" s="8">
        <f>SalesData[[#This Row],[Profit]]/SalesData[[#This Row],[Net Sales]]</f>
        <v>0.34782608695652173</v>
      </c>
    </row>
    <row r="420" spans="1:19" x14ac:dyDescent="0.25">
      <c r="A420">
        <v>100418</v>
      </c>
      <c r="B420" s="1">
        <v>45258</v>
      </c>
      <c r="C420" s="2">
        <f>MONTH(SalesData[[#This Row],[order_date]])</f>
        <v>11</v>
      </c>
      <c r="D420" s="2">
        <f>YEAR(SalesData[[#This Row],[order_date]])</f>
        <v>2023</v>
      </c>
      <c r="E420" t="s">
        <v>471</v>
      </c>
      <c r="F420" t="s">
        <v>10</v>
      </c>
      <c r="G420" t="s">
        <v>27</v>
      </c>
      <c r="H420">
        <v>1</v>
      </c>
      <c r="I420">
        <v>69624.84</v>
      </c>
      <c r="J420" t="s">
        <v>47</v>
      </c>
      <c r="K420" t="s">
        <v>48</v>
      </c>
      <c r="L420">
        <f>SalesData[[#This Row],[quantity]]*SalesData[[#This Row],[price]]</f>
        <v>69624.84</v>
      </c>
      <c r="M420" s="8">
        <f>IF(SalesData[[#This Row],[quantity]]&lt;=1,2%,IF(SalesData[[#This Row],[quantity]]&lt;=2,4%,IF(SalesData[[#This Row],[quantity]]&lt;=3,6%,IF(SalesData[[#This Row],[quantity]]&gt;=4,8%,0%))))</f>
        <v>0.02</v>
      </c>
      <c r="N420" s="6">
        <f>SalesData[[#This Row],[Total Sales]]*SalesData[[#This Row],[Discount %]]</f>
        <v>1392.4967999999999</v>
      </c>
      <c r="O420" s="2">
        <f>SalesData[[#This Row],[Total Sales]]-SalesData[[#This Row],[Discount Amount]]</f>
        <v>68232.343200000003</v>
      </c>
      <c r="P420" s="2">
        <f>SalesData[[#This Row],[price]]*60%</f>
        <v>41774.903999999995</v>
      </c>
      <c r="Q420" s="2">
        <f>SalesData[[#This Row],[Cost Price (Assumed)60%]]*SalesData[[#This Row],[quantity]]</f>
        <v>41774.903999999995</v>
      </c>
      <c r="R420" s="2">
        <f>SalesData[[#This Row],[Net Sales]]-SalesData[[#This Row],[Total Cost]]</f>
        <v>26457.439200000008</v>
      </c>
      <c r="S420" s="8">
        <f>SalesData[[#This Row],[Profit]]/SalesData[[#This Row],[Net Sales]]</f>
        <v>0.38775510204081642</v>
      </c>
    </row>
    <row r="421" spans="1:19" x14ac:dyDescent="0.25">
      <c r="A421">
        <v>100419</v>
      </c>
      <c r="B421" s="1">
        <v>45300</v>
      </c>
      <c r="C421" s="2">
        <f>MONTH(SalesData[[#This Row],[order_date]])</f>
        <v>1</v>
      </c>
      <c r="D421" s="2">
        <f>YEAR(SalesData[[#This Row],[order_date]])</f>
        <v>2024</v>
      </c>
      <c r="E421" t="s">
        <v>472</v>
      </c>
      <c r="F421" t="s">
        <v>41</v>
      </c>
      <c r="G421" t="s">
        <v>92</v>
      </c>
      <c r="H421">
        <v>2</v>
      </c>
      <c r="I421">
        <v>10291.34</v>
      </c>
      <c r="J421" t="s">
        <v>94</v>
      </c>
      <c r="K421" t="s">
        <v>95</v>
      </c>
      <c r="L421">
        <f>SalesData[[#This Row],[quantity]]*SalesData[[#This Row],[price]]</f>
        <v>20582.68</v>
      </c>
      <c r="M421" s="8">
        <f>IF(SalesData[[#This Row],[quantity]]&lt;=1,2%,IF(SalesData[[#This Row],[quantity]]&lt;=2,4%,IF(SalesData[[#This Row],[quantity]]&lt;=3,6%,IF(SalesData[[#This Row],[quantity]]&gt;=4,8%,0%))))</f>
        <v>0.04</v>
      </c>
      <c r="N421" s="6">
        <f>SalesData[[#This Row],[Total Sales]]*SalesData[[#This Row],[Discount %]]</f>
        <v>823.30720000000008</v>
      </c>
      <c r="O421" s="2">
        <f>SalesData[[#This Row],[Total Sales]]-SalesData[[#This Row],[Discount Amount]]</f>
        <v>19759.372800000001</v>
      </c>
      <c r="P421" s="2">
        <f>SalesData[[#This Row],[price]]*60%</f>
        <v>6174.8040000000001</v>
      </c>
      <c r="Q421" s="2">
        <f>SalesData[[#This Row],[Cost Price (Assumed)60%]]*SalesData[[#This Row],[quantity]]</f>
        <v>12349.608</v>
      </c>
      <c r="R421" s="2">
        <f>SalesData[[#This Row],[Net Sales]]-SalesData[[#This Row],[Total Cost]]</f>
        <v>7409.7648000000008</v>
      </c>
      <c r="S421" s="8">
        <f>SalesData[[#This Row],[Profit]]/SalesData[[#This Row],[Net Sales]]</f>
        <v>0.375</v>
      </c>
    </row>
    <row r="422" spans="1:19" x14ac:dyDescent="0.25">
      <c r="A422">
        <v>100420</v>
      </c>
      <c r="B422" s="1">
        <v>45257</v>
      </c>
      <c r="C422" s="2">
        <f>MONTH(SalesData[[#This Row],[order_date]])</f>
        <v>11</v>
      </c>
      <c r="D422" s="2">
        <f>YEAR(SalesData[[#This Row],[order_date]])</f>
        <v>2023</v>
      </c>
      <c r="E422" t="s">
        <v>473</v>
      </c>
      <c r="F422" t="s">
        <v>10</v>
      </c>
      <c r="G422" t="s">
        <v>27</v>
      </c>
      <c r="H422">
        <v>2</v>
      </c>
      <c r="I422">
        <v>32738.43</v>
      </c>
      <c r="J422" t="s">
        <v>35</v>
      </c>
      <c r="K422" t="s">
        <v>36</v>
      </c>
      <c r="L422">
        <f>SalesData[[#This Row],[quantity]]*SalesData[[#This Row],[price]]</f>
        <v>65476.86</v>
      </c>
      <c r="M422" s="8">
        <f>IF(SalesData[[#This Row],[quantity]]&lt;=1,2%,IF(SalesData[[#This Row],[quantity]]&lt;=2,4%,IF(SalesData[[#This Row],[quantity]]&lt;=3,6%,IF(SalesData[[#This Row],[quantity]]&gt;=4,8%,0%))))</f>
        <v>0.04</v>
      </c>
      <c r="N422" s="6">
        <f>SalesData[[#This Row],[Total Sales]]*SalesData[[#This Row],[Discount %]]</f>
        <v>2619.0744</v>
      </c>
      <c r="O422" s="2">
        <f>SalesData[[#This Row],[Total Sales]]-SalesData[[#This Row],[Discount Amount]]</f>
        <v>62857.785600000003</v>
      </c>
      <c r="P422" s="2">
        <f>SalesData[[#This Row],[price]]*60%</f>
        <v>19643.058000000001</v>
      </c>
      <c r="Q422" s="2">
        <f>SalesData[[#This Row],[Cost Price (Assumed)60%]]*SalesData[[#This Row],[quantity]]</f>
        <v>39286.116000000002</v>
      </c>
      <c r="R422" s="2">
        <f>SalesData[[#This Row],[Net Sales]]-SalesData[[#This Row],[Total Cost]]</f>
        <v>23571.669600000001</v>
      </c>
      <c r="S422" s="8">
        <f>SalesData[[#This Row],[Profit]]/SalesData[[#This Row],[Net Sales]]</f>
        <v>0.375</v>
      </c>
    </row>
    <row r="423" spans="1:19" x14ac:dyDescent="0.25">
      <c r="A423">
        <v>100421</v>
      </c>
      <c r="B423" s="1">
        <v>45251</v>
      </c>
      <c r="C423" s="2">
        <f>MONTH(SalesData[[#This Row],[order_date]])</f>
        <v>11</v>
      </c>
      <c r="D423" s="2">
        <f>YEAR(SalesData[[#This Row],[order_date]])</f>
        <v>2023</v>
      </c>
      <c r="E423" t="s">
        <v>474</v>
      </c>
      <c r="F423" t="s">
        <v>10</v>
      </c>
      <c r="G423" t="s">
        <v>80</v>
      </c>
      <c r="H423">
        <v>2</v>
      </c>
      <c r="I423">
        <v>70733.08</v>
      </c>
      <c r="J423" t="s">
        <v>35</v>
      </c>
      <c r="K423" t="s">
        <v>36</v>
      </c>
      <c r="L423">
        <f>SalesData[[#This Row],[quantity]]*SalesData[[#This Row],[price]]</f>
        <v>141466.16</v>
      </c>
      <c r="M423" s="8">
        <f>IF(SalesData[[#This Row],[quantity]]&lt;=1,2%,IF(SalesData[[#This Row],[quantity]]&lt;=2,4%,IF(SalesData[[#This Row],[quantity]]&lt;=3,6%,IF(SalesData[[#This Row],[quantity]]&gt;=4,8%,0%))))</f>
        <v>0.04</v>
      </c>
      <c r="N423" s="6">
        <f>SalesData[[#This Row],[Total Sales]]*SalesData[[#This Row],[Discount %]]</f>
        <v>5658.6464000000005</v>
      </c>
      <c r="O423" s="2">
        <f>SalesData[[#This Row],[Total Sales]]-SalesData[[#This Row],[Discount Amount]]</f>
        <v>135807.51360000001</v>
      </c>
      <c r="P423" s="2">
        <f>SalesData[[#This Row],[price]]*60%</f>
        <v>42439.847999999998</v>
      </c>
      <c r="Q423" s="2">
        <f>SalesData[[#This Row],[Cost Price (Assumed)60%]]*SalesData[[#This Row],[quantity]]</f>
        <v>84879.695999999996</v>
      </c>
      <c r="R423" s="2">
        <f>SalesData[[#This Row],[Net Sales]]-SalesData[[#This Row],[Total Cost]]</f>
        <v>50927.817600000009</v>
      </c>
      <c r="S423" s="8">
        <f>SalesData[[#This Row],[Profit]]/SalesData[[#This Row],[Net Sales]]</f>
        <v>0.37500000000000006</v>
      </c>
    </row>
    <row r="424" spans="1:19" x14ac:dyDescent="0.25">
      <c r="A424">
        <v>100422</v>
      </c>
      <c r="B424" s="1">
        <v>45530</v>
      </c>
      <c r="C424" s="2">
        <f>MONTH(SalesData[[#This Row],[order_date]])</f>
        <v>8</v>
      </c>
      <c r="D424" s="2">
        <f>YEAR(SalesData[[#This Row],[order_date]])</f>
        <v>2024</v>
      </c>
      <c r="E424" t="s">
        <v>475</v>
      </c>
      <c r="F424" t="s">
        <v>38</v>
      </c>
      <c r="G424" t="s">
        <v>261</v>
      </c>
      <c r="H424">
        <v>1</v>
      </c>
      <c r="I424">
        <v>2472.89</v>
      </c>
      <c r="J424" t="s">
        <v>16</v>
      </c>
      <c r="K424" t="s">
        <v>17</v>
      </c>
      <c r="L424">
        <f>SalesData[[#This Row],[quantity]]*SalesData[[#This Row],[price]]</f>
        <v>2472.89</v>
      </c>
      <c r="M424" s="8">
        <f>IF(SalesData[[#This Row],[quantity]]&lt;=1,2%,IF(SalesData[[#This Row],[quantity]]&lt;=2,4%,IF(SalesData[[#This Row],[quantity]]&lt;=3,6%,IF(SalesData[[#This Row],[quantity]]&gt;=4,8%,0%))))</f>
        <v>0.02</v>
      </c>
      <c r="N424" s="6">
        <f>SalesData[[#This Row],[Total Sales]]*SalesData[[#This Row],[Discount %]]</f>
        <v>49.457799999999999</v>
      </c>
      <c r="O424" s="2">
        <f>SalesData[[#This Row],[Total Sales]]-SalesData[[#This Row],[Discount Amount]]</f>
        <v>2423.4321999999997</v>
      </c>
      <c r="P424" s="2">
        <f>SalesData[[#This Row],[price]]*60%</f>
        <v>1483.7339999999999</v>
      </c>
      <c r="Q424" s="2">
        <f>SalesData[[#This Row],[Cost Price (Assumed)60%]]*SalesData[[#This Row],[quantity]]</f>
        <v>1483.7339999999999</v>
      </c>
      <c r="R424" s="2">
        <f>SalesData[[#This Row],[Net Sales]]-SalesData[[#This Row],[Total Cost]]</f>
        <v>939.69819999999982</v>
      </c>
      <c r="S424" s="8">
        <f>SalesData[[#This Row],[Profit]]/SalesData[[#This Row],[Net Sales]]</f>
        <v>0.38775510204081631</v>
      </c>
    </row>
    <row r="425" spans="1:19" x14ac:dyDescent="0.25">
      <c r="A425">
        <v>100423</v>
      </c>
      <c r="B425" s="1">
        <v>45513</v>
      </c>
      <c r="C425" s="2">
        <f>MONTH(SalesData[[#This Row],[order_date]])</f>
        <v>8</v>
      </c>
      <c r="D425" s="2">
        <f>YEAR(SalesData[[#This Row],[order_date]])</f>
        <v>2024</v>
      </c>
      <c r="E425" t="s">
        <v>476</v>
      </c>
      <c r="F425" t="s">
        <v>14</v>
      </c>
      <c r="G425" t="s">
        <v>51</v>
      </c>
      <c r="H425">
        <v>1</v>
      </c>
      <c r="I425">
        <v>3480.83</v>
      </c>
      <c r="J425" t="s">
        <v>35</v>
      </c>
      <c r="K425" t="s">
        <v>36</v>
      </c>
      <c r="L425">
        <f>SalesData[[#This Row],[quantity]]*SalesData[[#This Row],[price]]</f>
        <v>3480.83</v>
      </c>
      <c r="M425" s="8">
        <f>IF(SalesData[[#This Row],[quantity]]&lt;=1,2%,IF(SalesData[[#This Row],[quantity]]&lt;=2,4%,IF(SalesData[[#This Row],[quantity]]&lt;=3,6%,IF(SalesData[[#This Row],[quantity]]&gt;=4,8%,0%))))</f>
        <v>0.02</v>
      </c>
      <c r="N425" s="6">
        <f>SalesData[[#This Row],[Total Sales]]*SalesData[[#This Row],[Discount %]]</f>
        <v>69.616600000000005</v>
      </c>
      <c r="O425" s="2">
        <f>SalesData[[#This Row],[Total Sales]]-SalesData[[#This Row],[Discount Amount]]</f>
        <v>3411.2134000000001</v>
      </c>
      <c r="P425" s="2">
        <f>SalesData[[#This Row],[price]]*60%</f>
        <v>2088.498</v>
      </c>
      <c r="Q425" s="2">
        <f>SalesData[[#This Row],[Cost Price (Assumed)60%]]*SalesData[[#This Row],[quantity]]</f>
        <v>2088.498</v>
      </c>
      <c r="R425" s="2">
        <f>SalesData[[#This Row],[Net Sales]]-SalesData[[#This Row],[Total Cost]]</f>
        <v>1322.7154</v>
      </c>
      <c r="S425" s="8">
        <f>SalesData[[#This Row],[Profit]]/SalesData[[#This Row],[Net Sales]]</f>
        <v>0.38775510204081631</v>
      </c>
    </row>
    <row r="426" spans="1:19" x14ac:dyDescent="0.25">
      <c r="A426">
        <v>100424</v>
      </c>
      <c r="B426" s="1">
        <v>45506</v>
      </c>
      <c r="C426" s="2">
        <f>MONTH(SalesData[[#This Row],[order_date]])</f>
        <v>8</v>
      </c>
      <c r="D426" s="2">
        <f>YEAR(SalesData[[#This Row],[order_date]])</f>
        <v>2024</v>
      </c>
      <c r="E426" t="s">
        <v>477</v>
      </c>
      <c r="F426" t="s">
        <v>10</v>
      </c>
      <c r="G426" t="s">
        <v>68</v>
      </c>
      <c r="H426">
        <v>1</v>
      </c>
      <c r="I426">
        <v>48425.05</v>
      </c>
      <c r="J426" t="s">
        <v>57</v>
      </c>
      <c r="K426" t="s">
        <v>58</v>
      </c>
      <c r="L426">
        <f>SalesData[[#This Row],[quantity]]*SalesData[[#This Row],[price]]</f>
        <v>48425.05</v>
      </c>
      <c r="M426" s="8">
        <f>IF(SalesData[[#This Row],[quantity]]&lt;=1,2%,IF(SalesData[[#This Row],[quantity]]&lt;=2,4%,IF(SalesData[[#This Row],[quantity]]&lt;=3,6%,IF(SalesData[[#This Row],[quantity]]&gt;=4,8%,0%))))</f>
        <v>0.02</v>
      </c>
      <c r="N426" s="6">
        <f>SalesData[[#This Row],[Total Sales]]*SalesData[[#This Row],[Discount %]]</f>
        <v>968.50100000000009</v>
      </c>
      <c r="O426" s="2">
        <f>SalesData[[#This Row],[Total Sales]]-SalesData[[#This Row],[Discount Amount]]</f>
        <v>47456.549000000006</v>
      </c>
      <c r="P426" s="2">
        <f>SalesData[[#This Row],[price]]*60%</f>
        <v>29055.030000000002</v>
      </c>
      <c r="Q426" s="2">
        <f>SalesData[[#This Row],[Cost Price (Assumed)60%]]*SalesData[[#This Row],[quantity]]</f>
        <v>29055.030000000002</v>
      </c>
      <c r="R426" s="2">
        <f>SalesData[[#This Row],[Net Sales]]-SalesData[[#This Row],[Total Cost]]</f>
        <v>18401.519000000004</v>
      </c>
      <c r="S426" s="8">
        <f>SalesData[[#This Row],[Profit]]/SalesData[[#This Row],[Net Sales]]</f>
        <v>0.38775510204081637</v>
      </c>
    </row>
    <row r="427" spans="1:19" x14ac:dyDescent="0.25">
      <c r="A427">
        <v>100425</v>
      </c>
      <c r="B427" s="1">
        <v>45578</v>
      </c>
      <c r="C427" s="2">
        <f>MONTH(SalesData[[#This Row],[order_date]])</f>
        <v>10</v>
      </c>
      <c r="D427" s="2">
        <f>YEAR(SalesData[[#This Row],[order_date]])</f>
        <v>2024</v>
      </c>
      <c r="E427" t="s">
        <v>478</v>
      </c>
      <c r="F427" t="s">
        <v>41</v>
      </c>
      <c r="G427" t="s">
        <v>66</v>
      </c>
      <c r="H427">
        <v>3</v>
      </c>
      <c r="I427">
        <v>10846.42</v>
      </c>
      <c r="J427" t="s">
        <v>61</v>
      </c>
      <c r="K427" t="s">
        <v>36</v>
      </c>
      <c r="L427">
        <f>SalesData[[#This Row],[quantity]]*SalesData[[#This Row],[price]]</f>
        <v>32539.260000000002</v>
      </c>
      <c r="M427" s="8">
        <f>IF(SalesData[[#This Row],[quantity]]&lt;=1,2%,IF(SalesData[[#This Row],[quantity]]&lt;=2,4%,IF(SalesData[[#This Row],[quantity]]&lt;=3,6%,IF(SalesData[[#This Row],[quantity]]&gt;=4,8%,0%))))</f>
        <v>0.06</v>
      </c>
      <c r="N427" s="6">
        <f>SalesData[[#This Row],[Total Sales]]*SalesData[[#This Row],[Discount %]]</f>
        <v>1952.3556000000001</v>
      </c>
      <c r="O427" s="2">
        <f>SalesData[[#This Row],[Total Sales]]-SalesData[[#This Row],[Discount Amount]]</f>
        <v>30586.904400000003</v>
      </c>
      <c r="P427" s="2">
        <f>SalesData[[#This Row],[price]]*60%</f>
        <v>6507.8519999999999</v>
      </c>
      <c r="Q427" s="2">
        <f>SalesData[[#This Row],[Cost Price (Assumed)60%]]*SalesData[[#This Row],[quantity]]</f>
        <v>19523.556</v>
      </c>
      <c r="R427" s="2">
        <f>SalesData[[#This Row],[Net Sales]]-SalesData[[#This Row],[Total Cost]]</f>
        <v>11063.348400000003</v>
      </c>
      <c r="S427" s="8">
        <f>SalesData[[#This Row],[Profit]]/SalesData[[#This Row],[Net Sales]]</f>
        <v>0.36170212765957449</v>
      </c>
    </row>
    <row r="428" spans="1:19" x14ac:dyDescent="0.25">
      <c r="A428">
        <v>100426</v>
      </c>
      <c r="B428" s="1">
        <v>44938</v>
      </c>
      <c r="C428" s="2">
        <f>MONTH(SalesData[[#This Row],[order_date]])</f>
        <v>1</v>
      </c>
      <c r="D428" s="2">
        <f>YEAR(SalesData[[#This Row],[order_date]])</f>
        <v>2023</v>
      </c>
      <c r="E428" t="s">
        <v>479</v>
      </c>
      <c r="F428" t="s">
        <v>10</v>
      </c>
      <c r="G428" t="s">
        <v>27</v>
      </c>
      <c r="H428">
        <v>2</v>
      </c>
      <c r="I428">
        <v>27704.35</v>
      </c>
      <c r="J428" t="s">
        <v>85</v>
      </c>
      <c r="K428" t="s">
        <v>29</v>
      </c>
      <c r="L428">
        <f>SalesData[[#This Row],[quantity]]*SalesData[[#This Row],[price]]</f>
        <v>55408.7</v>
      </c>
      <c r="M428" s="8">
        <f>IF(SalesData[[#This Row],[quantity]]&lt;=1,2%,IF(SalesData[[#This Row],[quantity]]&lt;=2,4%,IF(SalesData[[#This Row],[quantity]]&lt;=3,6%,IF(SalesData[[#This Row],[quantity]]&gt;=4,8%,0%))))</f>
        <v>0.04</v>
      </c>
      <c r="N428" s="6">
        <f>SalesData[[#This Row],[Total Sales]]*SalesData[[#This Row],[Discount %]]</f>
        <v>2216.348</v>
      </c>
      <c r="O428" s="2">
        <f>SalesData[[#This Row],[Total Sales]]-SalesData[[#This Row],[Discount Amount]]</f>
        <v>53192.351999999999</v>
      </c>
      <c r="P428" s="2">
        <f>SalesData[[#This Row],[price]]*60%</f>
        <v>16622.609999999997</v>
      </c>
      <c r="Q428" s="2">
        <f>SalesData[[#This Row],[Cost Price (Assumed)60%]]*SalesData[[#This Row],[quantity]]</f>
        <v>33245.219999999994</v>
      </c>
      <c r="R428" s="2">
        <f>SalesData[[#This Row],[Net Sales]]-SalesData[[#This Row],[Total Cost]]</f>
        <v>19947.132000000005</v>
      </c>
      <c r="S428" s="8">
        <f>SalesData[[#This Row],[Profit]]/SalesData[[#This Row],[Net Sales]]</f>
        <v>0.37500000000000011</v>
      </c>
    </row>
    <row r="429" spans="1:19" x14ac:dyDescent="0.25">
      <c r="A429">
        <v>100427</v>
      </c>
      <c r="B429" s="1">
        <v>45322</v>
      </c>
      <c r="C429" s="2">
        <f>MONTH(SalesData[[#This Row],[order_date]])</f>
        <v>1</v>
      </c>
      <c r="D429" s="2">
        <f>YEAR(SalesData[[#This Row],[order_date]])</f>
        <v>2024</v>
      </c>
      <c r="E429" t="s">
        <v>480</v>
      </c>
      <c r="F429" t="s">
        <v>14</v>
      </c>
      <c r="G429" t="s">
        <v>170</v>
      </c>
      <c r="H429">
        <v>5</v>
      </c>
      <c r="I429">
        <v>4435.63</v>
      </c>
      <c r="J429" t="s">
        <v>107</v>
      </c>
      <c r="K429" t="s">
        <v>108</v>
      </c>
      <c r="L429">
        <f>SalesData[[#This Row],[quantity]]*SalesData[[#This Row],[price]]</f>
        <v>22178.15</v>
      </c>
      <c r="M429" s="8">
        <f>IF(SalesData[[#This Row],[quantity]]&lt;=1,2%,IF(SalesData[[#This Row],[quantity]]&lt;=2,4%,IF(SalesData[[#This Row],[quantity]]&lt;=3,6%,IF(SalesData[[#This Row],[quantity]]&gt;=4,8%,0%))))</f>
        <v>0.08</v>
      </c>
      <c r="N429" s="6">
        <f>SalesData[[#This Row],[Total Sales]]*SalesData[[#This Row],[Discount %]]</f>
        <v>1774.2520000000002</v>
      </c>
      <c r="O429" s="2">
        <f>SalesData[[#This Row],[Total Sales]]-SalesData[[#This Row],[Discount Amount]]</f>
        <v>20403.898000000001</v>
      </c>
      <c r="P429" s="2">
        <f>SalesData[[#This Row],[price]]*60%</f>
        <v>2661.3780000000002</v>
      </c>
      <c r="Q429" s="2">
        <f>SalesData[[#This Row],[Cost Price (Assumed)60%]]*SalesData[[#This Row],[quantity]]</f>
        <v>13306.890000000001</v>
      </c>
      <c r="R429" s="2">
        <f>SalesData[[#This Row],[Net Sales]]-SalesData[[#This Row],[Total Cost]]</f>
        <v>7097.0079999999998</v>
      </c>
      <c r="S429" s="8">
        <f>SalesData[[#This Row],[Profit]]/SalesData[[#This Row],[Net Sales]]</f>
        <v>0.34782608695652173</v>
      </c>
    </row>
    <row r="430" spans="1:19" x14ac:dyDescent="0.25">
      <c r="A430">
        <v>100428</v>
      </c>
      <c r="B430" s="1">
        <v>45486</v>
      </c>
      <c r="C430" s="2">
        <f>MONTH(SalesData[[#This Row],[order_date]])</f>
        <v>7</v>
      </c>
      <c r="D430" s="2">
        <f>YEAR(SalesData[[#This Row],[order_date]])</f>
        <v>2024</v>
      </c>
      <c r="E430" t="s">
        <v>481</v>
      </c>
      <c r="F430" t="s">
        <v>14</v>
      </c>
      <c r="G430" t="s">
        <v>170</v>
      </c>
      <c r="H430">
        <v>2</v>
      </c>
      <c r="I430">
        <v>3204.05</v>
      </c>
      <c r="J430" t="s">
        <v>57</v>
      </c>
      <c r="K430" t="s">
        <v>58</v>
      </c>
      <c r="L430">
        <f>SalesData[[#This Row],[quantity]]*SalesData[[#This Row],[price]]</f>
        <v>6408.1</v>
      </c>
      <c r="M430" s="8">
        <f>IF(SalesData[[#This Row],[quantity]]&lt;=1,2%,IF(SalesData[[#This Row],[quantity]]&lt;=2,4%,IF(SalesData[[#This Row],[quantity]]&lt;=3,6%,IF(SalesData[[#This Row],[quantity]]&gt;=4,8%,0%))))</f>
        <v>0.04</v>
      </c>
      <c r="N430" s="6">
        <f>SalesData[[#This Row],[Total Sales]]*SalesData[[#This Row],[Discount %]]</f>
        <v>256.32400000000001</v>
      </c>
      <c r="O430" s="2">
        <f>SalesData[[#This Row],[Total Sales]]-SalesData[[#This Row],[Discount Amount]]</f>
        <v>6151.7760000000007</v>
      </c>
      <c r="P430" s="2">
        <f>SalesData[[#This Row],[price]]*60%</f>
        <v>1922.43</v>
      </c>
      <c r="Q430" s="2">
        <f>SalesData[[#This Row],[Cost Price (Assumed)60%]]*SalesData[[#This Row],[quantity]]</f>
        <v>3844.86</v>
      </c>
      <c r="R430" s="2">
        <f>SalesData[[#This Row],[Net Sales]]-SalesData[[#This Row],[Total Cost]]</f>
        <v>2306.9160000000006</v>
      </c>
      <c r="S430" s="8">
        <f>SalesData[[#This Row],[Profit]]/SalesData[[#This Row],[Net Sales]]</f>
        <v>0.37500000000000006</v>
      </c>
    </row>
    <row r="431" spans="1:19" x14ac:dyDescent="0.25">
      <c r="A431">
        <v>100429</v>
      </c>
      <c r="B431" s="1">
        <v>45389</v>
      </c>
      <c r="C431" s="2">
        <f>MONTH(SalesData[[#This Row],[order_date]])</f>
        <v>4</v>
      </c>
      <c r="D431" s="2">
        <f>YEAR(SalesData[[#This Row],[order_date]])</f>
        <v>2024</v>
      </c>
      <c r="E431" t="s">
        <v>482</v>
      </c>
      <c r="F431" t="s">
        <v>10</v>
      </c>
      <c r="G431" t="s">
        <v>73</v>
      </c>
      <c r="H431">
        <v>1</v>
      </c>
      <c r="I431">
        <v>26493.58</v>
      </c>
      <c r="J431" t="s">
        <v>107</v>
      </c>
      <c r="K431" t="s">
        <v>108</v>
      </c>
      <c r="L431">
        <f>SalesData[[#This Row],[quantity]]*SalesData[[#This Row],[price]]</f>
        <v>26493.58</v>
      </c>
      <c r="M431" s="8">
        <f>IF(SalesData[[#This Row],[quantity]]&lt;=1,2%,IF(SalesData[[#This Row],[quantity]]&lt;=2,4%,IF(SalesData[[#This Row],[quantity]]&lt;=3,6%,IF(SalesData[[#This Row],[quantity]]&gt;=4,8%,0%))))</f>
        <v>0.02</v>
      </c>
      <c r="N431" s="6">
        <f>SalesData[[#This Row],[Total Sales]]*SalesData[[#This Row],[Discount %]]</f>
        <v>529.87160000000006</v>
      </c>
      <c r="O431" s="2">
        <f>SalesData[[#This Row],[Total Sales]]-SalesData[[#This Row],[Discount Amount]]</f>
        <v>25963.708400000003</v>
      </c>
      <c r="P431" s="2">
        <f>SalesData[[#This Row],[price]]*60%</f>
        <v>15896.148000000001</v>
      </c>
      <c r="Q431" s="2">
        <f>SalesData[[#This Row],[Cost Price (Assumed)60%]]*SalesData[[#This Row],[quantity]]</f>
        <v>15896.148000000001</v>
      </c>
      <c r="R431" s="2">
        <f>SalesData[[#This Row],[Net Sales]]-SalesData[[#This Row],[Total Cost]]</f>
        <v>10067.560400000002</v>
      </c>
      <c r="S431" s="8">
        <f>SalesData[[#This Row],[Profit]]/SalesData[[#This Row],[Net Sales]]</f>
        <v>0.38775510204081637</v>
      </c>
    </row>
    <row r="432" spans="1:19" x14ac:dyDescent="0.25">
      <c r="A432">
        <v>100430</v>
      </c>
      <c r="B432" s="1">
        <v>45101</v>
      </c>
      <c r="C432" s="2">
        <f>MONTH(SalesData[[#This Row],[order_date]])</f>
        <v>6</v>
      </c>
      <c r="D432" s="2">
        <f>YEAR(SalesData[[#This Row],[order_date]])</f>
        <v>2023</v>
      </c>
      <c r="E432" t="s">
        <v>415</v>
      </c>
      <c r="F432" t="s">
        <v>41</v>
      </c>
      <c r="G432" t="s">
        <v>102</v>
      </c>
      <c r="H432">
        <v>2</v>
      </c>
      <c r="I432">
        <v>9336.76</v>
      </c>
      <c r="J432" t="s">
        <v>107</v>
      </c>
      <c r="K432" t="s">
        <v>108</v>
      </c>
      <c r="L432">
        <f>SalesData[[#This Row],[quantity]]*SalesData[[#This Row],[price]]</f>
        <v>18673.52</v>
      </c>
      <c r="M432" s="8">
        <f>IF(SalesData[[#This Row],[quantity]]&lt;=1,2%,IF(SalesData[[#This Row],[quantity]]&lt;=2,4%,IF(SalesData[[#This Row],[quantity]]&lt;=3,6%,IF(SalesData[[#This Row],[quantity]]&gt;=4,8%,0%))))</f>
        <v>0.04</v>
      </c>
      <c r="N432" s="6">
        <f>SalesData[[#This Row],[Total Sales]]*SalesData[[#This Row],[Discount %]]</f>
        <v>746.94080000000008</v>
      </c>
      <c r="O432" s="2">
        <f>SalesData[[#This Row],[Total Sales]]-SalesData[[#This Row],[Discount Amount]]</f>
        <v>17926.5792</v>
      </c>
      <c r="P432" s="2">
        <f>SalesData[[#This Row],[price]]*60%</f>
        <v>5602.0559999999996</v>
      </c>
      <c r="Q432" s="2">
        <f>SalesData[[#This Row],[Cost Price (Assumed)60%]]*SalesData[[#This Row],[quantity]]</f>
        <v>11204.111999999999</v>
      </c>
      <c r="R432" s="2">
        <f>SalesData[[#This Row],[Net Sales]]-SalesData[[#This Row],[Total Cost]]</f>
        <v>6722.467200000001</v>
      </c>
      <c r="S432" s="8">
        <f>SalesData[[#This Row],[Profit]]/SalesData[[#This Row],[Net Sales]]</f>
        <v>0.37500000000000006</v>
      </c>
    </row>
    <row r="433" spans="1:19" x14ac:dyDescent="0.25">
      <c r="A433">
        <v>100431</v>
      </c>
      <c r="B433" s="1">
        <v>45535</v>
      </c>
      <c r="C433" s="2">
        <f>MONTH(SalesData[[#This Row],[order_date]])</f>
        <v>8</v>
      </c>
      <c r="D433" s="2">
        <f>YEAR(SalesData[[#This Row],[order_date]])</f>
        <v>2024</v>
      </c>
      <c r="E433" t="s">
        <v>483</v>
      </c>
      <c r="F433" t="s">
        <v>41</v>
      </c>
      <c r="G433" t="s">
        <v>83</v>
      </c>
      <c r="H433">
        <v>2</v>
      </c>
      <c r="I433">
        <v>6945.47</v>
      </c>
      <c r="J433" t="s">
        <v>57</v>
      </c>
      <c r="K433" t="s">
        <v>58</v>
      </c>
      <c r="L433">
        <f>SalesData[[#This Row],[quantity]]*SalesData[[#This Row],[price]]</f>
        <v>13890.94</v>
      </c>
      <c r="M433" s="8">
        <f>IF(SalesData[[#This Row],[quantity]]&lt;=1,2%,IF(SalesData[[#This Row],[quantity]]&lt;=2,4%,IF(SalesData[[#This Row],[quantity]]&lt;=3,6%,IF(SalesData[[#This Row],[quantity]]&gt;=4,8%,0%))))</f>
        <v>0.04</v>
      </c>
      <c r="N433" s="6">
        <f>SalesData[[#This Row],[Total Sales]]*SalesData[[#This Row],[Discount %]]</f>
        <v>555.63760000000002</v>
      </c>
      <c r="O433" s="2">
        <f>SalesData[[#This Row],[Total Sales]]-SalesData[[#This Row],[Discount Amount]]</f>
        <v>13335.3024</v>
      </c>
      <c r="P433" s="2">
        <f>SalesData[[#This Row],[price]]*60%</f>
        <v>4167.2820000000002</v>
      </c>
      <c r="Q433" s="2">
        <f>SalesData[[#This Row],[Cost Price (Assumed)60%]]*SalesData[[#This Row],[quantity]]</f>
        <v>8334.5640000000003</v>
      </c>
      <c r="R433" s="2">
        <f>SalesData[[#This Row],[Net Sales]]-SalesData[[#This Row],[Total Cost]]</f>
        <v>5000.7384000000002</v>
      </c>
      <c r="S433" s="8">
        <f>SalesData[[#This Row],[Profit]]/SalesData[[#This Row],[Net Sales]]</f>
        <v>0.375</v>
      </c>
    </row>
    <row r="434" spans="1:19" x14ac:dyDescent="0.25">
      <c r="A434">
        <v>100432</v>
      </c>
      <c r="B434" s="1">
        <v>44981</v>
      </c>
      <c r="C434" s="2">
        <f>MONTH(SalesData[[#This Row],[order_date]])</f>
        <v>2</v>
      </c>
      <c r="D434" s="2">
        <f>YEAR(SalesData[[#This Row],[order_date]])</f>
        <v>2023</v>
      </c>
      <c r="E434" t="s">
        <v>125</v>
      </c>
      <c r="F434" t="s">
        <v>10</v>
      </c>
      <c r="G434" t="s">
        <v>27</v>
      </c>
      <c r="H434">
        <v>5</v>
      </c>
      <c r="I434">
        <v>30015.14</v>
      </c>
      <c r="J434" t="s">
        <v>94</v>
      </c>
      <c r="K434" t="s">
        <v>95</v>
      </c>
      <c r="L434">
        <f>SalesData[[#This Row],[quantity]]*SalesData[[#This Row],[price]]</f>
        <v>150075.70000000001</v>
      </c>
      <c r="M434" s="8">
        <f>IF(SalesData[[#This Row],[quantity]]&lt;=1,2%,IF(SalesData[[#This Row],[quantity]]&lt;=2,4%,IF(SalesData[[#This Row],[quantity]]&lt;=3,6%,IF(SalesData[[#This Row],[quantity]]&gt;=4,8%,0%))))</f>
        <v>0.08</v>
      </c>
      <c r="N434" s="6">
        <f>SalesData[[#This Row],[Total Sales]]*SalesData[[#This Row],[Discount %]]</f>
        <v>12006.056</v>
      </c>
      <c r="O434" s="2">
        <f>SalesData[[#This Row],[Total Sales]]-SalesData[[#This Row],[Discount Amount]]</f>
        <v>138069.644</v>
      </c>
      <c r="P434" s="2">
        <f>SalesData[[#This Row],[price]]*60%</f>
        <v>18009.083999999999</v>
      </c>
      <c r="Q434" s="2">
        <f>SalesData[[#This Row],[Cost Price (Assumed)60%]]*SalesData[[#This Row],[quantity]]</f>
        <v>90045.42</v>
      </c>
      <c r="R434" s="2">
        <f>SalesData[[#This Row],[Net Sales]]-SalesData[[#This Row],[Total Cost]]</f>
        <v>48024.224000000002</v>
      </c>
      <c r="S434" s="8">
        <f>SalesData[[#This Row],[Profit]]/SalesData[[#This Row],[Net Sales]]</f>
        <v>0.34782608695652173</v>
      </c>
    </row>
    <row r="435" spans="1:19" x14ac:dyDescent="0.25">
      <c r="A435">
        <v>100433</v>
      </c>
      <c r="B435" s="1">
        <v>45603</v>
      </c>
      <c r="C435" s="2">
        <f>MONTH(SalesData[[#This Row],[order_date]])</f>
        <v>11</v>
      </c>
      <c r="D435" s="2">
        <f>YEAR(SalesData[[#This Row],[order_date]])</f>
        <v>2024</v>
      </c>
      <c r="E435" t="s">
        <v>484</v>
      </c>
      <c r="F435" t="s">
        <v>10</v>
      </c>
      <c r="G435" t="s">
        <v>27</v>
      </c>
      <c r="H435">
        <v>1</v>
      </c>
      <c r="I435">
        <v>28837.13</v>
      </c>
      <c r="J435" t="s">
        <v>57</v>
      </c>
      <c r="K435" t="s">
        <v>58</v>
      </c>
      <c r="L435">
        <f>SalesData[[#This Row],[quantity]]*SalesData[[#This Row],[price]]</f>
        <v>28837.13</v>
      </c>
      <c r="M435" s="8">
        <f>IF(SalesData[[#This Row],[quantity]]&lt;=1,2%,IF(SalesData[[#This Row],[quantity]]&lt;=2,4%,IF(SalesData[[#This Row],[quantity]]&lt;=3,6%,IF(SalesData[[#This Row],[quantity]]&gt;=4,8%,0%))))</f>
        <v>0.02</v>
      </c>
      <c r="N435" s="6">
        <f>SalesData[[#This Row],[Total Sales]]*SalesData[[#This Row],[Discount %]]</f>
        <v>576.74260000000004</v>
      </c>
      <c r="O435" s="2">
        <f>SalesData[[#This Row],[Total Sales]]-SalesData[[#This Row],[Discount Amount]]</f>
        <v>28260.3874</v>
      </c>
      <c r="P435" s="2">
        <f>SalesData[[#This Row],[price]]*60%</f>
        <v>17302.277999999998</v>
      </c>
      <c r="Q435" s="2">
        <f>SalesData[[#This Row],[Cost Price (Assumed)60%]]*SalesData[[#This Row],[quantity]]</f>
        <v>17302.277999999998</v>
      </c>
      <c r="R435" s="2">
        <f>SalesData[[#This Row],[Net Sales]]-SalesData[[#This Row],[Total Cost]]</f>
        <v>10958.109400000001</v>
      </c>
      <c r="S435" s="8">
        <f>SalesData[[#This Row],[Profit]]/SalesData[[#This Row],[Net Sales]]</f>
        <v>0.38775510204081637</v>
      </c>
    </row>
    <row r="436" spans="1:19" x14ac:dyDescent="0.25">
      <c r="A436">
        <v>100434</v>
      </c>
      <c r="B436" s="1">
        <v>44982</v>
      </c>
      <c r="C436" s="2">
        <f>MONTH(SalesData[[#This Row],[order_date]])</f>
        <v>2</v>
      </c>
      <c r="D436" s="2">
        <f>YEAR(SalesData[[#This Row],[order_date]])</f>
        <v>2023</v>
      </c>
      <c r="E436" t="s">
        <v>485</v>
      </c>
      <c r="F436" t="s">
        <v>14</v>
      </c>
      <c r="G436" t="s">
        <v>170</v>
      </c>
      <c r="H436">
        <v>1</v>
      </c>
      <c r="I436">
        <v>4309.59</v>
      </c>
      <c r="J436" t="s">
        <v>63</v>
      </c>
      <c r="K436" t="s">
        <v>64</v>
      </c>
      <c r="L436">
        <f>SalesData[[#This Row],[quantity]]*SalesData[[#This Row],[price]]</f>
        <v>4309.59</v>
      </c>
      <c r="M436" s="8">
        <f>IF(SalesData[[#This Row],[quantity]]&lt;=1,2%,IF(SalesData[[#This Row],[quantity]]&lt;=2,4%,IF(SalesData[[#This Row],[quantity]]&lt;=3,6%,IF(SalesData[[#This Row],[quantity]]&gt;=4,8%,0%))))</f>
        <v>0.02</v>
      </c>
      <c r="N436" s="6">
        <f>SalesData[[#This Row],[Total Sales]]*SalesData[[#This Row],[Discount %]]</f>
        <v>86.191800000000001</v>
      </c>
      <c r="O436" s="2">
        <f>SalesData[[#This Row],[Total Sales]]-SalesData[[#This Row],[Discount Amount]]</f>
        <v>4223.3982000000005</v>
      </c>
      <c r="P436" s="2">
        <f>SalesData[[#This Row],[price]]*60%</f>
        <v>2585.7539999999999</v>
      </c>
      <c r="Q436" s="2">
        <f>SalesData[[#This Row],[Cost Price (Assumed)60%]]*SalesData[[#This Row],[quantity]]</f>
        <v>2585.7539999999999</v>
      </c>
      <c r="R436" s="2">
        <f>SalesData[[#This Row],[Net Sales]]-SalesData[[#This Row],[Total Cost]]</f>
        <v>1637.6442000000006</v>
      </c>
      <c r="S436" s="8">
        <f>SalesData[[#This Row],[Profit]]/SalesData[[#This Row],[Net Sales]]</f>
        <v>0.38775510204081642</v>
      </c>
    </row>
    <row r="437" spans="1:19" x14ac:dyDescent="0.25">
      <c r="A437">
        <v>100435</v>
      </c>
      <c r="B437" s="1">
        <v>45026</v>
      </c>
      <c r="C437" s="2">
        <f>MONTH(SalesData[[#This Row],[order_date]])</f>
        <v>4</v>
      </c>
      <c r="D437" s="2">
        <f>YEAR(SalesData[[#This Row],[order_date]])</f>
        <v>2023</v>
      </c>
      <c r="E437" t="s">
        <v>486</v>
      </c>
      <c r="F437" t="s">
        <v>10</v>
      </c>
      <c r="G437" t="s">
        <v>27</v>
      </c>
      <c r="H437">
        <v>2</v>
      </c>
      <c r="I437">
        <v>67885.89</v>
      </c>
      <c r="J437" t="s">
        <v>94</v>
      </c>
      <c r="K437" t="s">
        <v>95</v>
      </c>
      <c r="L437">
        <f>SalesData[[#This Row],[quantity]]*SalesData[[#This Row],[price]]</f>
        <v>135771.78</v>
      </c>
      <c r="M437" s="8">
        <f>IF(SalesData[[#This Row],[quantity]]&lt;=1,2%,IF(SalesData[[#This Row],[quantity]]&lt;=2,4%,IF(SalesData[[#This Row],[quantity]]&lt;=3,6%,IF(SalesData[[#This Row],[quantity]]&gt;=4,8%,0%))))</f>
        <v>0.04</v>
      </c>
      <c r="N437" s="6">
        <f>SalesData[[#This Row],[Total Sales]]*SalesData[[#This Row],[Discount %]]</f>
        <v>5430.8712000000005</v>
      </c>
      <c r="O437" s="2">
        <f>SalesData[[#This Row],[Total Sales]]-SalesData[[#This Row],[Discount Amount]]</f>
        <v>130340.9088</v>
      </c>
      <c r="P437" s="2">
        <f>SalesData[[#This Row],[price]]*60%</f>
        <v>40731.534</v>
      </c>
      <c r="Q437" s="2">
        <f>SalesData[[#This Row],[Cost Price (Assumed)60%]]*SalesData[[#This Row],[quantity]]</f>
        <v>81463.067999999999</v>
      </c>
      <c r="R437" s="2">
        <f>SalesData[[#This Row],[Net Sales]]-SalesData[[#This Row],[Total Cost]]</f>
        <v>48877.840800000005</v>
      </c>
      <c r="S437" s="8">
        <f>SalesData[[#This Row],[Profit]]/SalesData[[#This Row],[Net Sales]]</f>
        <v>0.37500000000000006</v>
      </c>
    </row>
    <row r="438" spans="1:19" x14ac:dyDescent="0.25">
      <c r="A438">
        <v>100436</v>
      </c>
      <c r="B438" s="1">
        <v>45334</v>
      </c>
      <c r="C438" s="2">
        <f>MONTH(SalesData[[#This Row],[order_date]])</f>
        <v>2</v>
      </c>
      <c r="D438" s="2">
        <f>YEAR(SalesData[[#This Row],[order_date]])</f>
        <v>2024</v>
      </c>
      <c r="E438" t="s">
        <v>487</v>
      </c>
      <c r="F438" t="s">
        <v>14</v>
      </c>
      <c r="G438" t="s">
        <v>31</v>
      </c>
      <c r="H438">
        <v>1</v>
      </c>
      <c r="I438">
        <v>2545.08</v>
      </c>
      <c r="J438" t="s">
        <v>107</v>
      </c>
      <c r="K438" t="s">
        <v>108</v>
      </c>
      <c r="L438">
        <f>SalesData[[#This Row],[quantity]]*SalesData[[#This Row],[price]]</f>
        <v>2545.08</v>
      </c>
      <c r="M438" s="8">
        <f>IF(SalesData[[#This Row],[quantity]]&lt;=1,2%,IF(SalesData[[#This Row],[quantity]]&lt;=2,4%,IF(SalesData[[#This Row],[quantity]]&lt;=3,6%,IF(SalesData[[#This Row],[quantity]]&gt;=4,8%,0%))))</f>
        <v>0.02</v>
      </c>
      <c r="N438" s="6">
        <f>SalesData[[#This Row],[Total Sales]]*SalesData[[#This Row],[Discount %]]</f>
        <v>50.901600000000002</v>
      </c>
      <c r="O438" s="2">
        <f>SalesData[[#This Row],[Total Sales]]-SalesData[[#This Row],[Discount Amount]]</f>
        <v>2494.1783999999998</v>
      </c>
      <c r="P438" s="2">
        <f>SalesData[[#This Row],[price]]*60%</f>
        <v>1527.048</v>
      </c>
      <c r="Q438" s="2">
        <f>SalesData[[#This Row],[Cost Price (Assumed)60%]]*SalesData[[#This Row],[quantity]]</f>
        <v>1527.048</v>
      </c>
      <c r="R438" s="2">
        <f>SalesData[[#This Row],[Net Sales]]-SalesData[[#This Row],[Total Cost]]</f>
        <v>967.13039999999978</v>
      </c>
      <c r="S438" s="8">
        <f>SalesData[[#This Row],[Profit]]/SalesData[[#This Row],[Net Sales]]</f>
        <v>0.38775510204081626</v>
      </c>
    </row>
    <row r="439" spans="1:19" x14ac:dyDescent="0.25">
      <c r="A439">
        <v>100437</v>
      </c>
      <c r="B439" s="1">
        <v>45118</v>
      </c>
      <c r="C439" s="2">
        <f>MONTH(SalesData[[#This Row],[order_date]])</f>
        <v>7</v>
      </c>
      <c r="D439" s="2">
        <f>YEAR(SalesData[[#This Row],[order_date]])</f>
        <v>2023</v>
      </c>
      <c r="E439" t="s">
        <v>488</v>
      </c>
      <c r="F439" t="s">
        <v>14</v>
      </c>
      <c r="G439" t="s">
        <v>31</v>
      </c>
      <c r="H439">
        <v>1</v>
      </c>
      <c r="I439">
        <v>1611.3</v>
      </c>
      <c r="J439" t="s">
        <v>57</v>
      </c>
      <c r="K439" t="s">
        <v>58</v>
      </c>
      <c r="L439">
        <f>SalesData[[#This Row],[quantity]]*SalesData[[#This Row],[price]]</f>
        <v>1611.3</v>
      </c>
      <c r="M439" s="8">
        <f>IF(SalesData[[#This Row],[quantity]]&lt;=1,2%,IF(SalesData[[#This Row],[quantity]]&lt;=2,4%,IF(SalesData[[#This Row],[quantity]]&lt;=3,6%,IF(SalesData[[#This Row],[quantity]]&gt;=4,8%,0%))))</f>
        <v>0.02</v>
      </c>
      <c r="N439" s="6">
        <f>SalesData[[#This Row],[Total Sales]]*SalesData[[#This Row],[Discount %]]</f>
        <v>32.225999999999999</v>
      </c>
      <c r="O439" s="2">
        <f>SalesData[[#This Row],[Total Sales]]-SalesData[[#This Row],[Discount Amount]]</f>
        <v>1579.0740000000001</v>
      </c>
      <c r="P439" s="2">
        <f>SalesData[[#This Row],[price]]*60%</f>
        <v>966.78</v>
      </c>
      <c r="Q439" s="2">
        <f>SalesData[[#This Row],[Cost Price (Assumed)60%]]*SalesData[[#This Row],[quantity]]</f>
        <v>966.78</v>
      </c>
      <c r="R439" s="2">
        <f>SalesData[[#This Row],[Net Sales]]-SalesData[[#This Row],[Total Cost]]</f>
        <v>612.2940000000001</v>
      </c>
      <c r="S439" s="8">
        <f>SalesData[[#This Row],[Profit]]/SalesData[[#This Row],[Net Sales]]</f>
        <v>0.38775510204081637</v>
      </c>
    </row>
    <row r="440" spans="1:19" x14ac:dyDescent="0.25">
      <c r="A440">
        <v>100438</v>
      </c>
      <c r="B440" s="1">
        <v>45640</v>
      </c>
      <c r="C440" s="2">
        <f>MONTH(SalesData[[#This Row],[order_date]])</f>
        <v>12</v>
      </c>
      <c r="D440" s="2">
        <f>YEAR(SalesData[[#This Row],[order_date]])</f>
        <v>2024</v>
      </c>
      <c r="E440" t="s">
        <v>489</v>
      </c>
      <c r="F440" t="s">
        <v>19</v>
      </c>
      <c r="G440" t="s">
        <v>77</v>
      </c>
      <c r="H440">
        <v>2</v>
      </c>
      <c r="I440">
        <v>11864.98</v>
      </c>
      <c r="J440" t="s">
        <v>54</v>
      </c>
      <c r="K440" t="s">
        <v>55</v>
      </c>
      <c r="L440">
        <f>SalesData[[#This Row],[quantity]]*SalesData[[#This Row],[price]]</f>
        <v>23729.96</v>
      </c>
      <c r="M440" s="8">
        <f>IF(SalesData[[#This Row],[quantity]]&lt;=1,2%,IF(SalesData[[#This Row],[quantity]]&lt;=2,4%,IF(SalesData[[#This Row],[quantity]]&lt;=3,6%,IF(SalesData[[#This Row],[quantity]]&gt;=4,8%,0%))))</f>
        <v>0.04</v>
      </c>
      <c r="N440" s="6">
        <f>SalesData[[#This Row],[Total Sales]]*SalesData[[#This Row],[Discount %]]</f>
        <v>949.19839999999999</v>
      </c>
      <c r="O440" s="2">
        <f>SalesData[[#This Row],[Total Sales]]-SalesData[[#This Row],[Discount Amount]]</f>
        <v>22780.761599999998</v>
      </c>
      <c r="P440" s="2">
        <f>SalesData[[#This Row],[price]]*60%</f>
        <v>7118.9879999999994</v>
      </c>
      <c r="Q440" s="2">
        <f>SalesData[[#This Row],[Cost Price (Assumed)60%]]*SalesData[[#This Row],[quantity]]</f>
        <v>14237.975999999999</v>
      </c>
      <c r="R440" s="2">
        <f>SalesData[[#This Row],[Net Sales]]-SalesData[[#This Row],[Total Cost]]</f>
        <v>8542.7855999999992</v>
      </c>
      <c r="S440" s="8">
        <f>SalesData[[#This Row],[Profit]]/SalesData[[#This Row],[Net Sales]]</f>
        <v>0.375</v>
      </c>
    </row>
    <row r="441" spans="1:19" x14ac:dyDescent="0.25">
      <c r="A441">
        <v>100439</v>
      </c>
      <c r="B441" s="1">
        <v>44989</v>
      </c>
      <c r="C441" s="2">
        <f>MONTH(SalesData[[#This Row],[order_date]])</f>
        <v>3</v>
      </c>
      <c r="D441" s="2">
        <f>YEAR(SalesData[[#This Row],[order_date]])</f>
        <v>2023</v>
      </c>
      <c r="E441" t="s">
        <v>490</v>
      </c>
      <c r="F441" t="s">
        <v>38</v>
      </c>
      <c r="G441" t="s">
        <v>60</v>
      </c>
      <c r="H441">
        <v>1</v>
      </c>
      <c r="I441">
        <v>2428.29</v>
      </c>
      <c r="J441" t="s">
        <v>32</v>
      </c>
      <c r="K441" t="s">
        <v>33</v>
      </c>
      <c r="L441">
        <f>SalesData[[#This Row],[quantity]]*SalesData[[#This Row],[price]]</f>
        <v>2428.29</v>
      </c>
      <c r="M441" s="8">
        <f>IF(SalesData[[#This Row],[quantity]]&lt;=1,2%,IF(SalesData[[#This Row],[quantity]]&lt;=2,4%,IF(SalesData[[#This Row],[quantity]]&lt;=3,6%,IF(SalesData[[#This Row],[quantity]]&gt;=4,8%,0%))))</f>
        <v>0.02</v>
      </c>
      <c r="N441" s="6">
        <f>SalesData[[#This Row],[Total Sales]]*SalesData[[#This Row],[Discount %]]</f>
        <v>48.565800000000003</v>
      </c>
      <c r="O441" s="2">
        <f>SalesData[[#This Row],[Total Sales]]-SalesData[[#This Row],[Discount Amount]]</f>
        <v>2379.7242000000001</v>
      </c>
      <c r="P441" s="2">
        <f>SalesData[[#This Row],[price]]*60%</f>
        <v>1456.9739999999999</v>
      </c>
      <c r="Q441" s="2">
        <f>SalesData[[#This Row],[Cost Price (Assumed)60%]]*SalesData[[#This Row],[quantity]]</f>
        <v>1456.9739999999999</v>
      </c>
      <c r="R441" s="2">
        <f>SalesData[[#This Row],[Net Sales]]-SalesData[[#This Row],[Total Cost]]</f>
        <v>922.75020000000018</v>
      </c>
      <c r="S441" s="8">
        <f>SalesData[[#This Row],[Profit]]/SalesData[[#This Row],[Net Sales]]</f>
        <v>0.38775510204081637</v>
      </c>
    </row>
    <row r="442" spans="1:19" x14ac:dyDescent="0.25">
      <c r="A442">
        <v>100440</v>
      </c>
      <c r="B442" s="1">
        <v>45168</v>
      </c>
      <c r="C442" s="2">
        <f>MONTH(SalesData[[#This Row],[order_date]])</f>
        <v>8</v>
      </c>
      <c r="D442" s="2">
        <f>YEAR(SalesData[[#This Row],[order_date]])</f>
        <v>2023</v>
      </c>
      <c r="E442" t="s">
        <v>491</v>
      </c>
      <c r="F442" t="s">
        <v>14</v>
      </c>
      <c r="G442" t="s">
        <v>15</v>
      </c>
      <c r="H442">
        <v>1</v>
      </c>
      <c r="I442">
        <v>3698</v>
      </c>
      <c r="J442" t="s">
        <v>21</v>
      </c>
      <c r="K442" t="s">
        <v>17</v>
      </c>
      <c r="L442">
        <f>SalesData[[#This Row],[quantity]]*SalesData[[#This Row],[price]]</f>
        <v>3698</v>
      </c>
      <c r="M442" s="8">
        <f>IF(SalesData[[#This Row],[quantity]]&lt;=1,2%,IF(SalesData[[#This Row],[quantity]]&lt;=2,4%,IF(SalesData[[#This Row],[quantity]]&lt;=3,6%,IF(SalesData[[#This Row],[quantity]]&gt;=4,8%,0%))))</f>
        <v>0.02</v>
      </c>
      <c r="N442" s="6">
        <f>SalesData[[#This Row],[Total Sales]]*SalesData[[#This Row],[Discount %]]</f>
        <v>73.960000000000008</v>
      </c>
      <c r="O442" s="2">
        <f>SalesData[[#This Row],[Total Sales]]-SalesData[[#This Row],[Discount Amount]]</f>
        <v>3624.04</v>
      </c>
      <c r="P442" s="2">
        <f>SalesData[[#This Row],[price]]*60%</f>
        <v>2218.7999999999997</v>
      </c>
      <c r="Q442" s="2">
        <f>SalesData[[#This Row],[Cost Price (Assumed)60%]]*SalesData[[#This Row],[quantity]]</f>
        <v>2218.7999999999997</v>
      </c>
      <c r="R442" s="2">
        <f>SalesData[[#This Row],[Net Sales]]-SalesData[[#This Row],[Total Cost]]</f>
        <v>1405.2400000000002</v>
      </c>
      <c r="S442" s="8">
        <f>SalesData[[#This Row],[Profit]]/SalesData[[#This Row],[Net Sales]]</f>
        <v>0.38775510204081637</v>
      </c>
    </row>
    <row r="443" spans="1:19" x14ac:dyDescent="0.25">
      <c r="A443">
        <v>100441</v>
      </c>
      <c r="B443" s="1">
        <v>45512</v>
      </c>
      <c r="C443" s="2">
        <f>MONTH(SalesData[[#This Row],[order_date]])</f>
        <v>8</v>
      </c>
      <c r="D443" s="2">
        <f>YEAR(SalesData[[#This Row],[order_date]])</f>
        <v>2024</v>
      </c>
      <c r="E443" t="s">
        <v>492</v>
      </c>
      <c r="F443" t="s">
        <v>19</v>
      </c>
      <c r="G443" t="s">
        <v>123</v>
      </c>
      <c r="H443">
        <v>1</v>
      </c>
      <c r="I443">
        <v>14035.15</v>
      </c>
      <c r="J443" t="s">
        <v>63</v>
      </c>
      <c r="K443" t="s">
        <v>64</v>
      </c>
      <c r="L443">
        <f>SalesData[[#This Row],[quantity]]*SalesData[[#This Row],[price]]</f>
        <v>14035.15</v>
      </c>
      <c r="M443" s="8">
        <f>IF(SalesData[[#This Row],[quantity]]&lt;=1,2%,IF(SalesData[[#This Row],[quantity]]&lt;=2,4%,IF(SalesData[[#This Row],[quantity]]&lt;=3,6%,IF(SalesData[[#This Row],[quantity]]&gt;=4,8%,0%))))</f>
        <v>0.02</v>
      </c>
      <c r="N443" s="6">
        <f>SalesData[[#This Row],[Total Sales]]*SalesData[[#This Row],[Discount %]]</f>
        <v>280.70299999999997</v>
      </c>
      <c r="O443" s="2">
        <f>SalesData[[#This Row],[Total Sales]]-SalesData[[#This Row],[Discount Amount]]</f>
        <v>13754.447</v>
      </c>
      <c r="P443" s="2">
        <f>SalesData[[#This Row],[price]]*60%</f>
        <v>8421.09</v>
      </c>
      <c r="Q443" s="2">
        <f>SalesData[[#This Row],[Cost Price (Assumed)60%]]*SalesData[[#This Row],[quantity]]</f>
        <v>8421.09</v>
      </c>
      <c r="R443" s="2">
        <f>SalesData[[#This Row],[Net Sales]]-SalesData[[#This Row],[Total Cost]]</f>
        <v>5333.357</v>
      </c>
      <c r="S443" s="8">
        <f>SalesData[[#This Row],[Profit]]/SalesData[[#This Row],[Net Sales]]</f>
        <v>0.38775510204081631</v>
      </c>
    </row>
    <row r="444" spans="1:19" x14ac:dyDescent="0.25">
      <c r="A444">
        <v>100442</v>
      </c>
      <c r="B444" s="1">
        <v>45124</v>
      </c>
      <c r="C444" s="2">
        <f>MONTH(SalesData[[#This Row],[order_date]])</f>
        <v>7</v>
      </c>
      <c r="D444" s="2">
        <f>YEAR(SalesData[[#This Row],[order_date]])</f>
        <v>2023</v>
      </c>
      <c r="E444" t="s">
        <v>493</v>
      </c>
      <c r="F444" t="s">
        <v>10</v>
      </c>
      <c r="G444" t="s">
        <v>68</v>
      </c>
      <c r="H444">
        <v>1</v>
      </c>
      <c r="I444">
        <v>43975.43</v>
      </c>
      <c r="J444" t="s">
        <v>47</v>
      </c>
      <c r="K444" t="s">
        <v>48</v>
      </c>
      <c r="L444">
        <f>SalesData[[#This Row],[quantity]]*SalesData[[#This Row],[price]]</f>
        <v>43975.43</v>
      </c>
      <c r="M444" s="8">
        <f>IF(SalesData[[#This Row],[quantity]]&lt;=1,2%,IF(SalesData[[#This Row],[quantity]]&lt;=2,4%,IF(SalesData[[#This Row],[quantity]]&lt;=3,6%,IF(SalesData[[#This Row],[quantity]]&gt;=4,8%,0%))))</f>
        <v>0.02</v>
      </c>
      <c r="N444" s="6">
        <f>SalesData[[#This Row],[Total Sales]]*SalesData[[#This Row],[Discount %]]</f>
        <v>879.5086</v>
      </c>
      <c r="O444" s="2">
        <f>SalesData[[#This Row],[Total Sales]]-SalesData[[#This Row],[Discount Amount]]</f>
        <v>43095.921399999999</v>
      </c>
      <c r="P444" s="2">
        <f>SalesData[[#This Row],[price]]*60%</f>
        <v>26385.257999999998</v>
      </c>
      <c r="Q444" s="2">
        <f>SalesData[[#This Row],[Cost Price (Assumed)60%]]*SalesData[[#This Row],[quantity]]</f>
        <v>26385.257999999998</v>
      </c>
      <c r="R444" s="2">
        <f>SalesData[[#This Row],[Net Sales]]-SalesData[[#This Row],[Total Cost]]</f>
        <v>16710.663400000001</v>
      </c>
      <c r="S444" s="8">
        <f>SalesData[[#This Row],[Profit]]/SalesData[[#This Row],[Net Sales]]</f>
        <v>0.38775510204081637</v>
      </c>
    </row>
    <row r="445" spans="1:19" x14ac:dyDescent="0.25">
      <c r="A445">
        <v>100443</v>
      </c>
      <c r="B445" s="1">
        <v>45536</v>
      </c>
      <c r="C445" s="2">
        <f>MONTH(SalesData[[#This Row],[order_date]])</f>
        <v>9</v>
      </c>
      <c r="D445" s="2">
        <f>YEAR(SalesData[[#This Row],[order_date]])</f>
        <v>2024</v>
      </c>
      <c r="E445" t="s">
        <v>494</v>
      </c>
      <c r="F445" t="s">
        <v>10</v>
      </c>
      <c r="G445" t="s">
        <v>73</v>
      </c>
      <c r="H445">
        <v>1</v>
      </c>
      <c r="I445">
        <v>40229.519999999997</v>
      </c>
      <c r="J445" t="s">
        <v>54</v>
      </c>
      <c r="K445" t="s">
        <v>55</v>
      </c>
      <c r="L445">
        <f>SalesData[[#This Row],[quantity]]*SalesData[[#This Row],[price]]</f>
        <v>40229.519999999997</v>
      </c>
      <c r="M445" s="8">
        <f>IF(SalesData[[#This Row],[quantity]]&lt;=1,2%,IF(SalesData[[#This Row],[quantity]]&lt;=2,4%,IF(SalesData[[#This Row],[quantity]]&lt;=3,6%,IF(SalesData[[#This Row],[quantity]]&gt;=4,8%,0%))))</f>
        <v>0.02</v>
      </c>
      <c r="N445" s="6">
        <f>SalesData[[#This Row],[Total Sales]]*SalesData[[#This Row],[Discount %]]</f>
        <v>804.59039999999993</v>
      </c>
      <c r="O445" s="2">
        <f>SalesData[[#This Row],[Total Sales]]-SalesData[[#This Row],[Discount Amount]]</f>
        <v>39424.929599999996</v>
      </c>
      <c r="P445" s="2">
        <f>SalesData[[#This Row],[price]]*60%</f>
        <v>24137.711999999996</v>
      </c>
      <c r="Q445" s="2">
        <f>SalesData[[#This Row],[Cost Price (Assumed)60%]]*SalesData[[#This Row],[quantity]]</f>
        <v>24137.711999999996</v>
      </c>
      <c r="R445" s="2">
        <f>SalesData[[#This Row],[Net Sales]]-SalesData[[#This Row],[Total Cost]]</f>
        <v>15287.2176</v>
      </c>
      <c r="S445" s="8">
        <f>SalesData[[#This Row],[Profit]]/SalesData[[#This Row],[Net Sales]]</f>
        <v>0.38775510204081637</v>
      </c>
    </row>
    <row r="446" spans="1:19" x14ac:dyDescent="0.25">
      <c r="A446">
        <v>100444</v>
      </c>
      <c r="B446" s="1">
        <v>45396</v>
      </c>
      <c r="C446" s="2">
        <f>MONTH(SalesData[[#This Row],[order_date]])</f>
        <v>4</v>
      </c>
      <c r="D446" s="2">
        <f>YEAR(SalesData[[#This Row],[order_date]])</f>
        <v>2024</v>
      </c>
      <c r="E446" t="s">
        <v>495</v>
      </c>
      <c r="F446" t="s">
        <v>41</v>
      </c>
      <c r="G446" t="s">
        <v>66</v>
      </c>
      <c r="H446">
        <v>2</v>
      </c>
      <c r="I446">
        <v>9521.9699999999993</v>
      </c>
      <c r="J446" t="s">
        <v>12</v>
      </c>
      <c r="K446" t="s">
        <v>12</v>
      </c>
      <c r="L446">
        <f>SalesData[[#This Row],[quantity]]*SalesData[[#This Row],[price]]</f>
        <v>19043.939999999999</v>
      </c>
      <c r="M446" s="8">
        <f>IF(SalesData[[#This Row],[quantity]]&lt;=1,2%,IF(SalesData[[#This Row],[quantity]]&lt;=2,4%,IF(SalesData[[#This Row],[quantity]]&lt;=3,6%,IF(SalesData[[#This Row],[quantity]]&gt;=4,8%,0%))))</f>
        <v>0.04</v>
      </c>
      <c r="N446" s="6">
        <f>SalesData[[#This Row],[Total Sales]]*SalesData[[#This Row],[Discount %]]</f>
        <v>761.75759999999991</v>
      </c>
      <c r="O446" s="2">
        <f>SalesData[[#This Row],[Total Sales]]-SalesData[[#This Row],[Discount Amount]]</f>
        <v>18282.182399999998</v>
      </c>
      <c r="P446" s="2">
        <f>SalesData[[#This Row],[price]]*60%</f>
        <v>5713.1819999999998</v>
      </c>
      <c r="Q446" s="2">
        <f>SalesData[[#This Row],[Cost Price (Assumed)60%]]*SalesData[[#This Row],[quantity]]</f>
        <v>11426.364</v>
      </c>
      <c r="R446" s="2">
        <f>SalesData[[#This Row],[Net Sales]]-SalesData[[#This Row],[Total Cost]]</f>
        <v>6855.8183999999983</v>
      </c>
      <c r="S446" s="8">
        <f>SalesData[[#This Row],[Profit]]/SalesData[[#This Row],[Net Sales]]</f>
        <v>0.37499999999999994</v>
      </c>
    </row>
    <row r="447" spans="1:19" x14ac:dyDescent="0.25">
      <c r="A447">
        <v>100445</v>
      </c>
      <c r="B447" s="1">
        <v>45351</v>
      </c>
      <c r="C447" s="2">
        <f>MONTH(SalesData[[#This Row],[order_date]])</f>
        <v>2</v>
      </c>
      <c r="D447" s="2">
        <f>YEAR(SalesData[[#This Row],[order_date]])</f>
        <v>2024</v>
      </c>
      <c r="E447" t="s">
        <v>496</v>
      </c>
      <c r="F447" t="s">
        <v>10</v>
      </c>
      <c r="G447" t="s">
        <v>80</v>
      </c>
      <c r="H447">
        <v>1</v>
      </c>
      <c r="I447">
        <v>60498.49</v>
      </c>
      <c r="J447" t="s">
        <v>32</v>
      </c>
      <c r="K447" t="s">
        <v>33</v>
      </c>
      <c r="L447">
        <f>SalesData[[#This Row],[quantity]]*SalesData[[#This Row],[price]]</f>
        <v>60498.49</v>
      </c>
      <c r="M447" s="8">
        <f>IF(SalesData[[#This Row],[quantity]]&lt;=1,2%,IF(SalesData[[#This Row],[quantity]]&lt;=2,4%,IF(SalesData[[#This Row],[quantity]]&lt;=3,6%,IF(SalesData[[#This Row],[quantity]]&gt;=4,8%,0%))))</f>
        <v>0.02</v>
      </c>
      <c r="N447" s="6">
        <f>SalesData[[#This Row],[Total Sales]]*SalesData[[#This Row],[Discount %]]</f>
        <v>1209.9698000000001</v>
      </c>
      <c r="O447" s="2">
        <f>SalesData[[#This Row],[Total Sales]]-SalesData[[#This Row],[Discount Amount]]</f>
        <v>59288.520199999999</v>
      </c>
      <c r="P447" s="2">
        <f>SalesData[[#This Row],[price]]*60%</f>
        <v>36299.093999999997</v>
      </c>
      <c r="Q447" s="2">
        <f>SalesData[[#This Row],[Cost Price (Assumed)60%]]*SalesData[[#This Row],[quantity]]</f>
        <v>36299.093999999997</v>
      </c>
      <c r="R447" s="2">
        <f>SalesData[[#This Row],[Net Sales]]-SalesData[[#This Row],[Total Cost]]</f>
        <v>22989.426200000002</v>
      </c>
      <c r="S447" s="8">
        <f>SalesData[[#This Row],[Profit]]/SalesData[[#This Row],[Net Sales]]</f>
        <v>0.38775510204081637</v>
      </c>
    </row>
    <row r="448" spans="1:19" x14ac:dyDescent="0.25">
      <c r="A448">
        <v>100446</v>
      </c>
      <c r="B448" s="1">
        <v>45030</v>
      </c>
      <c r="C448" s="2">
        <f>MONTH(SalesData[[#This Row],[order_date]])</f>
        <v>4</v>
      </c>
      <c r="D448" s="2">
        <f>YEAR(SalesData[[#This Row],[order_date]])</f>
        <v>2023</v>
      </c>
      <c r="E448" t="s">
        <v>497</v>
      </c>
      <c r="F448" t="s">
        <v>38</v>
      </c>
      <c r="G448" t="s">
        <v>60</v>
      </c>
      <c r="H448">
        <v>3</v>
      </c>
      <c r="I448">
        <v>3273.51</v>
      </c>
      <c r="J448" t="s">
        <v>32</v>
      </c>
      <c r="K448" t="s">
        <v>33</v>
      </c>
      <c r="L448">
        <f>SalesData[[#This Row],[quantity]]*SalesData[[#This Row],[price]]</f>
        <v>9820.5300000000007</v>
      </c>
      <c r="M448" s="8">
        <f>IF(SalesData[[#This Row],[quantity]]&lt;=1,2%,IF(SalesData[[#This Row],[quantity]]&lt;=2,4%,IF(SalesData[[#This Row],[quantity]]&lt;=3,6%,IF(SalesData[[#This Row],[quantity]]&gt;=4,8%,0%))))</f>
        <v>0.06</v>
      </c>
      <c r="N448" s="6">
        <f>SalesData[[#This Row],[Total Sales]]*SalesData[[#This Row],[Discount %]]</f>
        <v>589.23180000000002</v>
      </c>
      <c r="O448" s="2">
        <f>SalesData[[#This Row],[Total Sales]]-SalesData[[#This Row],[Discount Amount]]</f>
        <v>9231.2982000000011</v>
      </c>
      <c r="P448" s="2">
        <f>SalesData[[#This Row],[price]]*60%</f>
        <v>1964.106</v>
      </c>
      <c r="Q448" s="2">
        <f>SalesData[[#This Row],[Cost Price (Assumed)60%]]*SalesData[[#This Row],[quantity]]</f>
        <v>5892.3180000000002</v>
      </c>
      <c r="R448" s="2">
        <f>SalesData[[#This Row],[Net Sales]]-SalesData[[#This Row],[Total Cost]]</f>
        <v>3338.9802000000009</v>
      </c>
      <c r="S448" s="8">
        <f>SalesData[[#This Row],[Profit]]/SalesData[[#This Row],[Net Sales]]</f>
        <v>0.36170212765957455</v>
      </c>
    </row>
    <row r="449" spans="1:19" x14ac:dyDescent="0.25">
      <c r="A449">
        <v>100447</v>
      </c>
      <c r="B449" s="1">
        <v>45550</v>
      </c>
      <c r="C449" s="2">
        <f>MONTH(SalesData[[#This Row],[order_date]])</f>
        <v>9</v>
      </c>
      <c r="D449" s="2">
        <f>YEAR(SalesData[[#This Row],[order_date]])</f>
        <v>2024</v>
      </c>
      <c r="E449" t="s">
        <v>498</v>
      </c>
      <c r="F449" t="s">
        <v>14</v>
      </c>
      <c r="G449" t="s">
        <v>46</v>
      </c>
      <c r="H449">
        <v>1</v>
      </c>
      <c r="I449">
        <v>918.48</v>
      </c>
      <c r="J449" t="s">
        <v>85</v>
      </c>
      <c r="K449" t="s">
        <v>29</v>
      </c>
      <c r="L449">
        <f>SalesData[[#This Row],[quantity]]*SalesData[[#This Row],[price]]</f>
        <v>918.48</v>
      </c>
      <c r="M449" s="8">
        <f>IF(SalesData[[#This Row],[quantity]]&lt;=1,2%,IF(SalesData[[#This Row],[quantity]]&lt;=2,4%,IF(SalesData[[#This Row],[quantity]]&lt;=3,6%,IF(SalesData[[#This Row],[quantity]]&gt;=4,8%,0%))))</f>
        <v>0.02</v>
      </c>
      <c r="N449" s="6">
        <f>SalesData[[#This Row],[Total Sales]]*SalesData[[#This Row],[Discount %]]</f>
        <v>18.369600000000002</v>
      </c>
      <c r="O449" s="2">
        <f>SalesData[[#This Row],[Total Sales]]-SalesData[[#This Row],[Discount Amount]]</f>
        <v>900.11040000000003</v>
      </c>
      <c r="P449" s="2">
        <f>SalesData[[#This Row],[price]]*60%</f>
        <v>551.08799999999997</v>
      </c>
      <c r="Q449" s="2">
        <f>SalesData[[#This Row],[Cost Price (Assumed)60%]]*SalesData[[#This Row],[quantity]]</f>
        <v>551.08799999999997</v>
      </c>
      <c r="R449" s="2">
        <f>SalesData[[#This Row],[Net Sales]]-SalesData[[#This Row],[Total Cost]]</f>
        <v>349.02240000000006</v>
      </c>
      <c r="S449" s="8">
        <f>SalesData[[#This Row],[Profit]]/SalesData[[#This Row],[Net Sales]]</f>
        <v>0.38775510204081637</v>
      </c>
    </row>
    <row r="450" spans="1:19" x14ac:dyDescent="0.25">
      <c r="A450">
        <v>100448</v>
      </c>
      <c r="B450" s="1">
        <v>45332</v>
      </c>
      <c r="C450" s="2">
        <f>MONTH(SalesData[[#This Row],[order_date]])</f>
        <v>2</v>
      </c>
      <c r="D450" s="2">
        <f>YEAR(SalesData[[#This Row],[order_date]])</f>
        <v>2024</v>
      </c>
      <c r="E450" t="s">
        <v>499</v>
      </c>
      <c r="F450" t="s">
        <v>41</v>
      </c>
      <c r="G450" t="s">
        <v>92</v>
      </c>
      <c r="H450">
        <v>2</v>
      </c>
      <c r="I450">
        <v>1015.97</v>
      </c>
      <c r="J450" t="s">
        <v>43</v>
      </c>
      <c r="K450" t="s">
        <v>29</v>
      </c>
      <c r="L450">
        <f>SalesData[[#This Row],[quantity]]*SalesData[[#This Row],[price]]</f>
        <v>2031.94</v>
      </c>
      <c r="M450" s="8">
        <f>IF(SalesData[[#This Row],[quantity]]&lt;=1,2%,IF(SalesData[[#This Row],[quantity]]&lt;=2,4%,IF(SalesData[[#This Row],[quantity]]&lt;=3,6%,IF(SalesData[[#This Row],[quantity]]&gt;=4,8%,0%))))</f>
        <v>0.04</v>
      </c>
      <c r="N450" s="6">
        <f>SalesData[[#This Row],[Total Sales]]*SalesData[[#This Row],[Discount %]]</f>
        <v>81.277600000000007</v>
      </c>
      <c r="O450" s="2">
        <f>SalesData[[#This Row],[Total Sales]]-SalesData[[#This Row],[Discount Amount]]</f>
        <v>1950.6624000000002</v>
      </c>
      <c r="P450" s="2">
        <f>SalesData[[#This Row],[price]]*60%</f>
        <v>609.58199999999999</v>
      </c>
      <c r="Q450" s="2">
        <f>SalesData[[#This Row],[Cost Price (Assumed)60%]]*SalesData[[#This Row],[quantity]]</f>
        <v>1219.164</v>
      </c>
      <c r="R450" s="2">
        <f>SalesData[[#This Row],[Net Sales]]-SalesData[[#This Row],[Total Cost]]</f>
        <v>731.49840000000017</v>
      </c>
      <c r="S450" s="8">
        <f>SalesData[[#This Row],[Profit]]/SalesData[[#This Row],[Net Sales]]</f>
        <v>0.37500000000000006</v>
      </c>
    </row>
    <row r="451" spans="1:19" x14ac:dyDescent="0.25">
      <c r="A451">
        <v>100449</v>
      </c>
      <c r="B451" s="1">
        <v>45308</v>
      </c>
      <c r="C451" s="2">
        <f>MONTH(SalesData[[#This Row],[order_date]])</f>
        <v>1</v>
      </c>
      <c r="D451" s="2">
        <f>YEAR(SalesData[[#This Row],[order_date]])</f>
        <v>2024</v>
      </c>
      <c r="E451" t="s">
        <v>500</v>
      </c>
      <c r="F451" t="s">
        <v>10</v>
      </c>
      <c r="G451" t="s">
        <v>11</v>
      </c>
      <c r="H451">
        <v>1</v>
      </c>
      <c r="I451">
        <v>65601</v>
      </c>
      <c r="J451" t="s">
        <v>47</v>
      </c>
      <c r="K451" t="s">
        <v>48</v>
      </c>
      <c r="L451">
        <f>SalesData[[#This Row],[quantity]]*SalesData[[#This Row],[price]]</f>
        <v>65601</v>
      </c>
      <c r="M451" s="8">
        <f>IF(SalesData[[#This Row],[quantity]]&lt;=1,2%,IF(SalesData[[#This Row],[quantity]]&lt;=2,4%,IF(SalesData[[#This Row],[quantity]]&lt;=3,6%,IF(SalesData[[#This Row],[quantity]]&gt;=4,8%,0%))))</f>
        <v>0.02</v>
      </c>
      <c r="N451" s="6">
        <f>SalesData[[#This Row],[Total Sales]]*SalesData[[#This Row],[Discount %]]</f>
        <v>1312.02</v>
      </c>
      <c r="O451" s="2">
        <f>SalesData[[#This Row],[Total Sales]]-SalesData[[#This Row],[Discount Amount]]</f>
        <v>64288.98</v>
      </c>
      <c r="P451" s="2">
        <f>SalesData[[#This Row],[price]]*60%</f>
        <v>39360.6</v>
      </c>
      <c r="Q451" s="2">
        <f>SalesData[[#This Row],[Cost Price (Assumed)60%]]*SalesData[[#This Row],[quantity]]</f>
        <v>39360.6</v>
      </c>
      <c r="R451" s="2">
        <f>SalesData[[#This Row],[Net Sales]]-SalesData[[#This Row],[Total Cost]]</f>
        <v>24928.380000000005</v>
      </c>
      <c r="S451" s="8">
        <f>SalesData[[#This Row],[Profit]]/SalesData[[#This Row],[Net Sales]]</f>
        <v>0.38775510204081637</v>
      </c>
    </row>
    <row r="452" spans="1:19" x14ac:dyDescent="0.25">
      <c r="A452">
        <v>100450</v>
      </c>
      <c r="B452" s="1">
        <v>45160</v>
      </c>
      <c r="C452" s="2">
        <f>MONTH(SalesData[[#This Row],[order_date]])</f>
        <v>8</v>
      </c>
      <c r="D452" s="2">
        <f>YEAR(SalesData[[#This Row],[order_date]])</f>
        <v>2023</v>
      </c>
      <c r="E452" t="s">
        <v>501</v>
      </c>
      <c r="F452" t="s">
        <v>10</v>
      </c>
      <c r="G452" t="s">
        <v>68</v>
      </c>
      <c r="H452">
        <v>2</v>
      </c>
      <c r="I452">
        <v>25091.11</v>
      </c>
      <c r="J452" t="s">
        <v>63</v>
      </c>
      <c r="K452" t="s">
        <v>64</v>
      </c>
      <c r="L452">
        <f>SalesData[[#This Row],[quantity]]*SalesData[[#This Row],[price]]</f>
        <v>50182.22</v>
      </c>
      <c r="M452" s="8">
        <f>IF(SalesData[[#This Row],[quantity]]&lt;=1,2%,IF(SalesData[[#This Row],[quantity]]&lt;=2,4%,IF(SalesData[[#This Row],[quantity]]&lt;=3,6%,IF(SalesData[[#This Row],[quantity]]&gt;=4,8%,0%))))</f>
        <v>0.04</v>
      </c>
      <c r="N452" s="6">
        <f>SalesData[[#This Row],[Total Sales]]*SalesData[[#This Row],[Discount %]]</f>
        <v>2007.2888</v>
      </c>
      <c r="O452" s="2">
        <f>SalesData[[#This Row],[Total Sales]]-SalesData[[#This Row],[Discount Amount]]</f>
        <v>48174.931199999999</v>
      </c>
      <c r="P452" s="2">
        <f>SalesData[[#This Row],[price]]*60%</f>
        <v>15054.665999999999</v>
      </c>
      <c r="Q452" s="2">
        <f>SalesData[[#This Row],[Cost Price (Assumed)60%]]*SalesData[[#This Row],[quantity]]</f>
        <v>30109.331999999999</v>
      </c>
      <c r="R452" s="2">
        <f>SalesData[[#This Row],[Net Sales]]-SalesData[[#This Row],[Total Cost]]</f>
        <v>18065.599200000001</v>
      </c>
      <c r="S452" s="8">
        <f>SalesData[[#This Row],[Profit]]/SalesData[[#This Row],[Net Sales]]</f>
        <v>0.375</v>
      </c>
    </row>
    <row r="453" spans="1:19" x14ac:dyDescent="0.25">
      <c r="A453">
        <v>100451</v>
      </c>
      <c r="B453" s="1">
        <v>45379</v>
      </c>
      <c r="C453" s="2">
        <f>MONTH(SalesData[[#This Row],[order_date]])</f>
        <v>3</v>
      </c>
      <c r="D453" s="2">
        <f>YEAR(SalesData[[#This Row],[order_date]])</f>
        <v>2024</v>
      </c>
      <c r="E453" t="s">
        <v>502</v>
      </c>
      <c r="F453" t="s">
        <v>10</v>
      </c>
      <c r="G453" t="s">
        <v>68</v>
      </c>
      <c r="H453">
        <v>2</v>
      </c>
      <c r="I453">
        <v>59421.46</v>
      </c>
      <c r="J453" t="s">
        <v>54</v>
      </c>
      <c r="K453" t="s">
        <v>55</v>
      </c>
      <c r="L453">
        <f>SalesData[[#This Row],[quantity]]*SalesData[[#This Row],[price]]</f>
        <v>118842.92</v>
      </c>
      <c r="M453" s="8">
        <f>IF(SalesData[[#This Row],[quantity]]&lt;=1,2%,IF(SalesData[[#This Row],[quantity]]&lt;=2,4%,IF(SalesData[[#This Row],[quantity]]&lt;=3,6%,IF(SalesData[[#This Row],[quantity]]&gt;=4,8%,0%))))</f>
        <v>0.04</v>
      </c>
      <c r="N453" s="6">
        <f>SalesData[[#This Row],[Total Sales]]*SalesData[[#This Row],[Discount %]]</f>
        <v>4753.7168000000001</v>
      </c>
      <c r="O453" s="2">
        <f>SalesData[[#This Row],[Total Sales]]-SalesData[[#This Row],[Discount Amount]]</f>
        <v>114089.2032</v>
      </c>
      <c r="P453" s="2">
        <f>SalesData[[#This Row],[price]]*60%</f>
        <v>35652.875999999997</v>
      </c>
      <c r="Q453" s="2">
        <f>SalesData[[#This Row],[Cost Price (Assumed)60%]]*SalesData[[#This Row],[quantity]]</f>
        <v>71305.751999999993</v>
      </c>
      <c r="R453" s="2">
        <f>SalesData[[#This Row],[Net Sales]]-SalesData[[#This Row],[Total Cost]]</f>
        <v>42783.45120000001</v>
      </c>
      <c r="S453" s="8">
        <f>SalesData[[#This Row],[Profit]]/SalesData[[#This Row],[Net Sales]]</f>
        <v>0.37500000000000006</v>
      </c>
    </row>
    <row r="454" spans="1:19" x14ac:dyDescent="0.25">
      <c r="A454">
        <v>100452</v>
      </c>
      <c r="B454" s="1">
        <v>45089</v>
      </c>
      <c r="C454" s="2">
        <f>MONTH(SalesData[[#This Row],[order_date]])</f>
        <v>6</v>
      </c>
      <c r="D454" s="2">
        <f>YEAR(SalesData[[#This Row],[order_date]])</f>
        <v>2023</v>
      </c>
      <c r="E454" t="s">
        <v>503</v>
      </c>
      <c r="F454" t="s">
        <v>10</v>
      </c>
      <c r="G454" t="s">
        <v>80</v>
      </c>
      <c r="H454">
        <v>1</v>
      </c>
      <c r="I454">
        <v>55365.85</v>
      </c>
      <c r="J454" t="s">
        <v>57</v>
      </c>
      <c r="K454" t="s">
        <v>58</v>
      </c>
      <c r="L454">
        <f>SalesData[[#This Row],[quantity]]*SalesData[[#This Row],[price]]</f>
        <v>55365.85</v>
      </c>
      <c r="M454" s="8">
        <f>IF(SalesData[[#This Row],[quantity]]&lt;=1,2%,IF(SalesData[[#This Row],[quantity]]&lt;=2,4%,IF(SalesData[[#This Row],[quantity]]&lt;=3,6%,IF(SalesData[[#This Row],[quantity]]&gt;=4,8%,0%))))</f>
        <v>0.02</v>
      </c>
      <c r="N454" s="6">
        <f>SalesData[[#This Row],[Total Sales]]*SalesData[[#This Row],[Discount %]]</f>
        <v>1107.317</v>
      </c>
      <c r="O454" s="2">
        <f>SalesData[[#This Row],[Total Sales]]-SalesData[[#This Row],[Discount Amount]]</f>
        <v>54258.532999999996</v>
      </c>
      <c r="P454" s="2">
        <f>SalesData[[#This Row],[price]]*60%</f>
        <v>33219.509999999995</v>
      </c>
      <c r="Q454" s="2">
        <f>SalesData[[#This Row],[Cost Price (Assumed)60%]]*SalesData[[#This Row],[quantity]]</f>
        <v>33219.509999999995</v>
      </c>
      <c r="R454" s="2">
        <f>SalesData[[#This Row],[Net Sales]]-SalesData[[#This Row],[Total Cost]]</f>
        <v>21039.023000000001</v>
      </c>
      <c r="S454" s="8">
        <f>SalesData[[#This Row],[Profit]]/SalesData[[#This Row],[Net Sales]]</f>
        <v>0.38775510204081637</v>
      </c>
    </row>
    <row r="455" spans="1:19" x14ac:dyDescent="0.25">
      <c r="A455">
        <v>100453</v>
      </c>
      <c r="B455" s="1">
        <v>45124</v>
      </c>
      <c r="C455" s="2">
        <f>MONTH(SalesData[[#This Row],[order_date]])</f>
        <v>7</v>
      </c>
      <c r="D455" s="2">
        <f>YEAR(SalesData[[#This Row],[order_date]])</f>
        <v>2023</v>
      </c>
      <c r="E455" t="s">
        <v>504</v>
      </c>
      <c r="F455" t="s">
        <v>41</v>
      </c>
      <c r="G455" t="s">
        <v>102</v>
      </c>
      <c r="H455">
        <v>3</v>
      </c>
      <c r="I455">
        <v>3914.69</v>
      </c>
      <c r="J455" t="s">
        <v>16</v>
      </c>
      <c r="K455" t="s">
        <v>17</v>
      </c>
      <c r="L455">
        <f>SalesData[[#This Row],[quantity]]*SalesData[[#This Row],[price]]</f>
        <v>11744.07</v>
      </c>
      <c r="M455" s="8">
        <f>IF(SalesData[[#This Row],[quantity]]&lt;=1,2%,IF(SalesData[[#This Row],[quantity]]&lt;=2,4%,IF(SalesData[[#This Row],[quantity]]&lt;=3,6%,IF(SalesData[[#This Row],[quantity]]&gt;=4,8%,0%))))</f>
        <v>0.06</v>
      </c>
      <c r="N455" s="6">
        <f>SalesData[[#This Row],[Total Sales]]*SalesData[[#This Row],[Discount %]]</f>
        <v>704.64419999999996</v>
      </c>
      <c r="O455" s="2">
        <f>SalesData[[#This Row],[Total Sales]]-SalesData[[#This Row],[Discount Amount]]</f>
        <v>11039.425799999999</v>
      </c>
      <c r="P455" s="2">
        <f>SalesData[[#This Row],[price]]*60%</f>
        <v>2348.8139999999999</v>
      </c>
      <c r="Q455" s="2">
        <f>SalesData[[#This Row],[Cost Price (Assumed)60%]]*SalesData[[#This Row],[quantity]]</f>
        <v>7046.4419999999991</v>
      </c>
      <c r="R455" s="2">
        <f>SalesData[[#This Row],[Net Sales]]-SalesData[[#This Row],[Total Cost]]</f>
        <v>3992.9838</v>
      </c>
      <c r="S455" s="8">
        <f>SalesData[[#This Row],[Profit]]/SalesData[[#This Row],[Net Sales]]</f>
        <v>0.36170212765957449</v>
      </c>
    </row>
    <row r="456" spans="1:19" x14ac:dyDescent="0.25">
      <c r="A456">
        <v>100454</v>
      </c>
      <c r="B456" s="1">
        <v>45130</v>
      </c>
      <c r="C456" s="2">
        <f>MONTH(SalesData[[#This Row],[order_date]])</f>
        <v>7</v>
      </c>
      <c r="D456" s="2">
        <f>YEAR(SalesData[[#This Row],[order_date]])</f>
        <v>2023</v>
      </c>
      <c r="E456" t="s">
        <v>505</v>
      </c>
      <c r="F456" t="s">
        <v>10</v>
      </c>
      <c r="G456" t="s">
        <v>68</v>
      </c>
      <c r="H456">
        <v>1</v>
      </c>
      <c r="I456">
        <v>39944.97</v>
      </c>
      <c r="J456" t="s">
        <v>63</v>
      </c>
      <c r="K456" t="s">
        <v>64</v>
      </c>
      <c r="L456">
        <f>SalesData[[#This Row],[quantity]]*SalesData[[#This Row],[price]]</f>
        <v>39944.97</v>
      </c>
      <c r="M456" s="8">
        <f>IF(SalesData[[#This Row],[quantity]]&lt;=1,2%,IF(SalesData[[#This Row],[quantity]]&lt;=2,4%,IF(SalesData[[#This Row],[quantity]]&lt;=3,6%,IF(SalesData[[#This Row],[quantity]]&gt;=4,8%,0%))))</f>
        <v>0.02</v>
      </c>
      <c r="N456" s="6">
        <f>SalesData[[#This Row],[Total Sales]]*SalesData[[#This Row],[Discount %]]</f>
        <v>798.89940000000001</v>
      </c>
      <c r="O456" s="2">
        <f>SalesData[[#This Row],[Total Sales]]-SalesData[[#This Row],[Discount Amount]]</f>
        <v>39146.070599999999</v>
      </c>
      <c r="P456" s="2">
        <f>SalesData[[#This Row],[price]]*60%</f>
        <v>23966.982</v>
      </c>
      <c r="Q456" s="2">
        <f>SalesData[[#This Row],[Cost Price (Assumed)60%]]*SalesData[[#This Row],[quantity]]</f>
        <v>23966.982</v>
      </c>
      <c r="R456" s="2">
        <f>SalesData[[#This Row],[Net Sales]]-SalesData[[#This Row],[Total Cost]]</f>
        <v>15179.088599999999</v>
      </c>
      <c r="S456" s="8">
        <f>SalesData[[#This Row],[Profit]]/SalesData[[#This Row],[Net Sales]]</f>
        <v>0.38775510204081631</v>
      </c>
    </row>
    <row r="457" spans="1:19" x14ac:dyDescent="0.25">
      <c r="A457">
        <v>100455</v>
      </c>
      <c r="B457" s="1">
        <v>45308</v>
      </c>
      <c r="C457" s="2">
        <f>MONTH(SalesData[[#This Row],[order_date]])</f>
        <v>1</v>
      </c>
      <c r="D457" s="2">
        <f>YEAR(SalesData[[#This Row],[order_date]])</f>
        <v>2024</v>
      </c>
      <c r="E457" t="s">
        <v>506</v>
      </c>
      <c r="F457" t="s">
        <v>14</v>
      </c>
      <c r="G457" t="s">
        <v>170</v>
      </c>
      <c r="H457">
        <v>1</v>
      </c>
      <c r="I457">
        <v>4491.3999999999996</v>
      </c>
      <c r="J457" t="s">
        <v>107</v>
      </c>
      <c r="K457" t="s">
        <v>108</v>
      </c>
      <c r="L457">
        <f>SalesData[[#This Row],[quantity]]*SalesData[[#This Row],[price]]</f>
        <v>4491.3999999999996</v>
      </c>
      <c r="M457" s="8">
        <f>IF(SalesData[[#This Row],[quantity]]&lt;=1,2%,IF(SalesData[[#This Row],[quantity]]&lt;=2,4%,IF(SalesData[[#This Row],[quantity]]&lt;=3,6%,IF(SalesData[[#This Row],[quantity]]&gt;=4,8%,0%))))</f>
        <v>0.02</v>
      </c>
      <c r="N457" s="6">
        <f>SalesData[[#This Row],[Total Sales]]*SalesData[[#This Row],[Discount %]]</f>
        <v>89.827999999999989</v>
      </c>
      <c r="O457" s="2">
        <f>SalesData[[#This Row],[Total Sales]]-SalesData[[#This Row],[Discount Amount]]</f>
        <v>4401.5719999999992</v>
      </c>
      <c r="P457" s="2">
        <f>SalesData[[#This Row],[price]]*60%</f>
        <v>2694.8399999999997</v>
      </c>
      <c r="Q457" s="2">
        <f>SalesData[[#This Row],[Cost Price (Assumed)60%]]*SalesData[[#This Row],[quantity]]</f>
        <v>2694.8399999999997</v>
      </c>
      <c r="R457" s="2">
        <f>SalesData[[#This Row],[Net Sales]]-SalesData[[#This Row],[Total Cost]]</f>
        <v>1706.7319999999995</v>
      </c>
      <c r="S457" s="8">
        <f>SalesData[[#This Row],[Profit]]/SalesData[[#This Row],[Net Sales]]</f>
        <v>0.38775510204081631</v>
      </c>
    </row>
    <row r="458" spans="1:19" x14ac:dyDescent="0.25">
      <c r="A458">
        <v>100456</v>
      </c>
      <c r="B458" s="1">
        <v>45094</v>
      </c>
      <c r="C458" s="2">
        <f>MONTH(SalesData[[#This Row],[order_date]])</f>
        <v>6</v>
      </c>
      <c r="D458" s="2">
        <f>YEAR(SalesData[[#This Row],[order_date]])</f>
        <v>2023</v>
      </c>
      <c r="E458" t="s">
        <v>507</v>
      </c>
      <c r="F458" t="s">
        <v>38</v>
      </c>
      <c r="G458" t="s">
        <v>53</v>
      </c>
      <c r="H458">
        <v>2</v>
      </c>
      <c r="I458">
        <v>2605.91</v>
      </c>
      <c r="J458" t="s">
        <v>85</v>
      </c>
      <c r="K458" t="s">
        <v>29</v>
      </c>
      <c r="L458">
        <f>SalesData[[#This Row],[quantity]]*SalesData[[#This Row],[price]]</f>
        <v>5211.82</v>
      </c>
      <c r="M458" s="8">
        <f>IF(SalesData[[#This Row],[quantity]]&lt;=1,2%,IF(SalesData[[#This Row],[quantity]]&lt;=2,4%,IF(SalesData[[#This Row],[quantity]]&lt;=3,6%,IF(SalesData[[#This Row],[quantity]]&gt;=4,8%,0%))))</f>
        <v>0.04</v>
      </c>
      <c r="N458" s="6">
        <f>SalesData[[#This Row],[Total Sales]]*SalesData[[#This Row],[Discount %]]</f>
        <v>208.47280000000001</v>
      </c>
      <c r="O458" s="2">
        <f>SalesData[[#This Row],[Total Sales]]-SalesData[[#This Row],[Discount Amount]]</f>
        <v>5003.3472000000002</v>
      </c>
      <c r="P458" s="2">
        <f>SalesData[[#This Row],[price]]*60%</f>
        <v>1563.5459999999998</v>
      </c>
      <c r="Q458" s="2">
        <f>SalesData[[#This Row],[Cost Price (Assumed)60%]]*SalesData[[#This Row],[quantity]]</f>
        <v>3127.0919999999996</v>
      </c>
      <c r="R458" s="2">
        <f>SalesData[[#This Row],[Net Sales]]-SalesData[[#This Row],[Total Cost]]</f>
        <v>1876.2552000000005</v>
      </c>
      <c r="S458" s="8">
        <f>SalesData[[#This Row],[Profit]]/SalesData[[#This Row],[Net Sales]]</f>
        <v>0.37500000000000011</v>
      </c>
    </row>
    <row r="459" spans="1:19" x14ac:dyDescent="0.25">
      <c r="A459">
        <v>100457</v>
      </c>
      <c r="B459" s="1">
        <v>45093</v>
      </c>
      <c r="C459" s="2">
        <f>MONTH(SalesData[[#This Row],[order_date]])</f>
        <v>6</v>
      </c>
      <c r="D459" s="2">
        <f>YEAR(SalesData[[#This Row],[order_date]])</f>
        <v>2023</v>
      </c>
      <c r="E459" t="s">
        <v>508</v>
      </c>
      <c r="F459" t="s">
        <v>41</v>
      </c>
      <c r="G459" t="s">
        <v>102</v>
      </c>
      <c r="H459">
        <v>3</v>
      </c>
      <c r="I459">
        <v>10338.73</v>
      </c>
      <c r="J459" t="s">
        <v>35</v>
      </c>
      <c r="K459" t="s">
        <v>36</v>
      </c>
      <c r="L459">
        <f>SalesData[[#This Row],[quantity]]*SalesData[[#This Row],[price]]</f>
        <v>31016.19</v>
      </c>
      <c r="M459" s="8">
        <f>IF(SalesData[[#This Row],[quantity]]&lt;=1,2%,IF(SalesData[[#This Row],[quantity]]&lt;=2,4%,IF(SalesData[[#This Row],[quantity]]&lt;=3,6%,IF(SalesData[[#This Row],[quantity]]&gt;=4,8%,0%))))</f>
        <v>0.06</v>
      </c>
      <c r="N459" s="6">
        <f>SalesData[[#This Row],[Total Sales]]*SalesData[[#This Row],[Discount %]]</f>
        <v>1860.9713999999999</v>
      </c>
      <c r="O459" s="2">
        <f>SalesData[[#This Row],[Total Sales]]-SalesData[[#This Row],[Discount Amount]]</f>
        <v>29155.2186</v>
      </c>
      <c r="P459" s="2">
        <f>SalesData[[#This Row],[price]]*60%</f>
        <v>6203.2379999999994</v>
      </c>
      <c r="Q459" s="2">
        <f>SalesData[[#This Row],[Cost Price (Assumed)60%]]*SalesData[[#This Row],[quantity]]</f>
        <v>18609.714</v>
      </c>
      <c r="R459" s="2">
        <f>SalesData[[#This Row],[Net Sales]]-SalesData[[#This Row],[Total Cost]]</f>
        <v>10545.5046</v>
      </c>
      <c r="S459" s="8">
        <f>SalesData[[#This Row],[Profit]]/SalesData[[#This Row],[Net Sales]]</f>
        <v>0.36170212765957449</v>
      </c>
    </row>
    <row r="460" spans="1:19" x14ac:dyDescent="0.25">
      <c r="A460">
        <v>100458</v>
      </c>
      <c r="B460" s="1">
        <v>45346</v>
      </c>
      <c r="C460" s="2">
        <f>MONTH(SalesData[[#This Row],[order_date]])</f>
        <v>2</v>
      </c>
      <c r="D460" s="2">
        <f>YEAR(SalesData[[#This Row],[order_date]])</f>
        <v>2024</v>
      </c>
      <c r="E460" t="s">
        <v>509</v>
      </c>
      <c r="F460" t="s">
        <v>14</v>
      </c>
      <c r="G460" t="s">
        <v>15</v>
      </c>
      <c r="H460">
        <v>1</v>
      </c>
      <c r="I460">
        <v>752.33</v>
      </c>
      <c r="J460" t="s">
        <v>63</v>
      </c>
      <c r="K460" t="s">
        <v>64</v>
      </c>
      <c r="L460">
        <f>SalesData[[#This Row],[quantity]]*SalesData[[#This Row],[price]]</f>
        <v>752.33</v>
      </c>
      <c r="M460" s="8">
        <f>IF(SalesData[[#This Row],[quantity]]&lt;=1,2%,IF(SalesData[[#This Row],[quantity]]&lt;=2,4%,IF(SalesData[[#This Row],[quantity]]&lt;=3,6%,IF(SalesData[[#This Row],[quantity]]&gt;=4,8%,0%))))</f>
        <v>0.02</v>
      </c>
      <c r="N460" s="6">
        <f>SalesData[[#This Row],[Total Sales]]*SalesData[[#This Row],[Discount %]]</f>
        <v>15.046600000000002</v>
      </c>
      <c r="O460" s="2">
        <f>SalesData[[#This Row],[Total Sales]]-SalesData[[#This Row],[Discount Amount]]</f>
        <v>737.28340000000003</v>
      </c>
      <c r="P460" s="2">
        <f>SalesData[[#This Row],[price]]*60%</f>
        <v>451.39800000000002</v>
      </c>
      <c r="Q460" s="2">
        <f>SalesData[[#This Row],[Cost Price (Assumed)60%]]*SalesData[[#This Row],[quantity]]</f>
        <v>451.39800000000002</v>
      </c>
      <c r="R460" s="2">
        <f>SalesData[[#This Row],[Net Sales]]-SalesData[[#This Row],[Total Cost]]</f>
        <v>285.8854</v>
      </c>
      <c r="S460" s="8">
        <f>SalesData[[#This Row],[Profit]]/SalesData[[#This Row],[Net Sales]]</f>
        <v>0.38775510204081631</v>
      </c>
    </row>
    <row r="461" spans="1:19" x14ac:dyDescent="0.25">
      <c r="A461">
        <v>100459</v>
      </c>
      <c r="B461" s="1">
        <v>45185</v>
      </c>
      <c r="C461" s="2">
        <f>MONTH(SalesData[[#This Row],[order_date]])</f>
        <v>9</v>
      </c>
      <c r="D461" s="2">
        <f>YEAR(SalesData[[#This Row],[order_date]])</f>
        <v>2023</v>
      </c>
      <c r="E461" t="s">
        <v>510</v>
      </c>
      <c r="F461" t="s">
        <v>19</v>
      </c>
      <c r="G461" t="s">
        <v>23</v>
      </c>
      <c r="H461">
        <v>2</v>
      </c>
      <c r="I461">
        <v>10003.879999999999</v>
      </c>
      <c r="J461" t="s">
        <v>47</v>
      </c>
      <c r="K461" t="s">
        <v>48</v>
      </c>
      <c r="L461">
        <f>SalesData[[#This Row],[quantity]]*SalesData[[#This Row],[price]]</f>
        <v>20007.759999999998</v>
      </c>
      <c r="M461" s="8">
        <f>IF(SalesData[[#This Row],[quantity]]&lt;=1,2%,IF(SalesData[[#This Row],[quantity]]&lt;=2,4%,IF(SalesData[[#This Row],[quantity]]&lt;=3,6%,IF(SalesData[[#This Row],[quantity]]&gt;=4,8%,0%))))</f>
        <v>0.04</v>
      </c>
      <c r="N461" s="6">
        <f>SalesData[[#This Row],[Total Sales]]*SalesData[[#This Row],[Discount %]]</f>
        <v>800.31039999999996</v>
      </c>
      <c r="O461" s="2">
        <f>SalesData[[#This Row],[Total Sales]]-SalesData[[#This Row],[Discount Amount]]</f>
        <v>19207.4496</v>
      </c>
      <c r="P461" s="2">
        <f>SalesData[[#This Row],[price]]*60%</f>
        <v>6002.3279999999995</v>
      </c>
      <c r="Q461" s="2">
        <f>SalesData[[#This Row],[Cost Price (Assumed)60%]]*SalesData[[#This Row],[quantity]]</f>
        <v>12004.655999999999</v>
      </c>
      <c r="R461" s="2">
        <f>SalesData[[#This Row],[Net Sales]]-SalesData[[#This Row],[Total Cost]]</f>
        <v>7202.7936000000009</v>
      </c>
      <c r="S461" s="8">
        <f>SalesData[[#This Row],[Profit]]/SalesData[[#This Row],[Net Sales]]</f>
        <v>0.37500000000000006</v>
      </c>
    </row>
    <row r="462" spans="1:19" x14ac:dyDescent="0.25">
      <c r="A462">
        <v>100460</v>
      </c>
      <c r="B462" s="1">
        <v>45284</v>
      </c>
      <c r="C462" s="2">
        <f>MONTH(SalesData[[#This Row],[order_date]])</f>
        <v>12</v>
      </c>
      <c r="D462" s="2">
        <f>YEAR(SalesData[[#This Row],[order_date]])</f>
        <v>2023</v>
      </c>
      <c r="E462" t="s">
        <v>511</v>
      </c>
      <c r="F462" t="s">
        <v>14</v>
      </c>
      <c r="G462" t="s">
        <v>46</v>
      </c>
      <c r="H462">
        <v>1</v>
      </c>
      <c r="I462">
        <v>3785.16</v>
      </c>
      <c r="J462" t="s">
        <v>32</v>
      </c>
      <c r="K462" t="s">
        <v>33</v>
      </c>
      <c r="L462">
        <f>SalesData[[#This Row],[quantity]]*SalesData[[#This Row],[price]]</f>
        <v>3785.16</v>
      </c>
      <c r="M462" s="8">
        <f>IF(SalesData[[#This Row],[quantity]]&lt;=1,2%,IF(SalesData[[#This Row],[quantity]]&lt;=2,4%,IF(SalesData[[#This Row],[quantity]]&lt;=3,6%,IF(SalesData[[#This Row],[quantity]]&gt;=4,8%,0%))))</f>
        <v>0.02</v>
      </c>
      <c r="N462" s="6">
        <f>SalesData[[#This Row],[Total Sales]]*SalesData[[#This Row],[Discount %]]</f>
        <v>75.703199999999995</v>
      </c>
      <c r="O462" s="2">
        <f>SalesData[[#This Row],[Total Sales]]-SalesData[[#This Row],[Discount Amount]]</f>
        <v>3709.4567999999999</v>
      </c>
      <c r="P462" s="2">
        <f>SalesData[[#This Row],[price]]*60%</f>
        <v>2271.096</v>
      </c>
      <c r="Q462" s="2">
        <f>SalesData[[#This Row],[Cost Price (Assumed)60%]]*SalesData[[#This Row],[quantity]]</f>
        <v>2271.096</v>
      </c>
      <c r="R462" s="2">
        <f>SalesData[[#This Row],[Net Sales]]-SalesData[[#This Row],[Total Cost]]</f>
        <v>1438.3607999999999</v>
      </c>
      <c r="S462" s="8">
        <f>SalesData[[#This Row],[Profit]]/SalesData[[#This Row],[Net Sales]]</f>
        <v>0.38775510204081631</v>
      </c>
    </row>
    <row r="463" spans="1:19" x14ac:dyDescent="0.25">
      <c r="A463">
        <v>100461</v>
      </c>
      <c r="B463" s="1">
        <v>45031</v>
      </c>
      <c r="C463" s="2">
        <f>MONTH(SalesData[[#This Row],[order_date]])</f>
        <v>4</v>
      </c>
      <c r="D463" s="2">
        <f>YEAR(SalesData[[#This Row],[order_date]])</f>
        <v>2023</v>
      </c>
      <c r="E463" t="s">
        <v>512</v>
      </c>
      <c r="F463" t="s">
        <v>10</v>
      </c>
      <c r="G463" t="s">
        <v>11</v>
      </c>
      <c r="H463">
        <v>1</v>
      </c>
      <c r="I463">
        <v>39423.839999999997</v>
      </c>
      <c r="J463" t="s">
        <v>61</v>
      </c>
      <c r="K463" t="s">
        <v>36</v>
      </c>
      <c r="L463">
        <f>SalesData[[#This Row],[quantity]]*SalesData[[#This Row],[price]]</f>
        <v>39423.839999999997</v>
      </c>
      <c r="M463" s="8">
        <f>IF(SalesData[[#This Row],[quantity]]&lt;=1,2%,IF(SalesData[[#This Row],[quantity]]&lt;=2,4%,IF(SalesData[[#This Row],[quantity]]&lt;=3,6%,IF(SalesData[[#This Row],[quantity]]&gt;=4,8%,0%))))</f>
        <v>0.02</v>
      </c>
      <c r="N463" s="6">
        <f>SalesData[[#This Row],[Total Sales]]*SalesData[[#This Row],[Discount %]]</f>
        <v>788.47679999999991</v>
      </c>
      <c r="O463" s="2">
        <f>SalesData[[#This Row],[Total Sales]]-SalesData[[#This Row],[Discount Amount]]</f>
        <v>38635.3632</v>
      </c>
      <c r="P463" s="2">
        <f>SalesData[[#This Row],[price]]*60%</f>
        <v>23654.303999999996</v>
      </c>
      <c r="Q463" s="2">
        <f>SalesData[[#This Row],[Cost Price (Assumed)60%]]*SalesData[[#This Row],[quantity]]</f>
        <v>23654.303999999996</v>
      </c>
      <c r="R463" s="2">
        <f>SalesData[[#This Row],[Net Sales]]-SalesData[[#This Row],[Total Cost]]</f>
        <v>14981.059200000003</v>
      </c>
      <c r="S463" s="8">
        <f>SalesData[[#This Row],[Profit]]/SalesData[[#This Row],[Net Sales]]</f>
        <v>0.38775510204081642</v>
      </c>
    </row>
    <row r="464" spans="1:19" x14ac:dyDescent="0.25">
      <c r="A464">
        <v>100462</v>
      </c>
      <c r="B464" s="1">
        <v>44992</v>
      </c>
      <c r="C464" s="2">
        <f>MONTH(SalesData[[#This Row],[order_date]])</f>
        <v>3</v>
      </c>
      <c r="D464" s="2">
        <f>YEAR(SalesData[[#This Row],[order_date]])</f>
        <v>2023</v>
      </c>
      <c r="E464" t="s">
        <v>513</v>
      </c>
      <c r="F464" t="s">
        <v>14</v>
      </c>
      <c r="G464" t="s">
        <v>31</v>
      </c>
      <c r="H464">
        <v>2</v>
      </c>
      <c r="I464">
        <v>4023.59</v>
      </c>
      <c r="J464" t="s">
        <v>63</v>
      </c>
      <c r="K464" t="s">
        <v>64</v>
      </c>
      <c r="L464">
        <f>SalesData[[#This Row],[quantity]]*SalesData[[#This Row],[price]]</f>
        <v>8047.18</v>
      </c>
      <c r="M464" s="8">
        <f>IF(SalesData[[#This Row],[quantity]]&lt;=1,2%,IF(SalesData[[#This Row],[quantity]]&lt;=2,4%,IF(SalesData[[#This Row],[quantity]]&lt;=3,6%,IF(SalesData[[#This Row],[quantity]]&gt;=4,8%,0%))))</f>
        <v>0.04</v>
      </c>
      <c r="N464" s="6">
        <f>SalesData[[#This Row],[Total Sales]]*SalesData[[#This Row],[Discount %]]</f>
        <v>321.88720000000001</v>
      </c>
      <c r="O464" s="2">
        <f>SalesData[[#This Row],[Total Sales]]-SalesData[[#This Row],[Discount Amount]]</f>
        <v>7725.2928000000002</v>
      </c>
      <c r="P464" s="2">
        <f>SalesData[[#This Row],[price]]*60%</f>
        <v>2414.154</v>
      </c>
      <c r="Q464" s="2">
        <f>SalesData[[#This Row],[Cost Price (Assumed)60%]]*SalesData[[#This Row],[quantity]]</f>
        <v>4828.308</v>
      </c>
      <c r="R464" s="2">
        <f>SalesData[[#This Row],[Net Sales]]-SalesData[[#This Row],[Total Cost]]</f>
        <v>2896.9848000000002</v>
      </c>
      <c r="S464" s="8">
        <f>SalesData[[#This Row],[Profit]]/SalesData[[#This Row],[Net Sales]]</f>
        <v>0.375</v>
      </c>
    </row>
    <row r="465" spans="1:19" x14ac:dyDescent="0.25">
      <c r="A465">
        <v>100463</v>
      </c>
      <c r="B465" s="1">
        <v>45080</v>
      </c>
      <c r="C465" s="2">
        <f>MONTH(SalesData[[#This Row],[order_date]])</f>
        <v>6</v>
      </c>
      <c r="D465" s="2">
        <f>YEAR(SalesData[[#This Row],[order_date]])</f>
        <v>2023</v>
      </c>
      <c r="E465" t="s">
        <v>514</v>
      </c>
      <c r="F465" t="s">
        <v>14</v>
      </c>
      <c r="G465" t="s">
        <v>46</v>
      </c>
      <c r="H465">
        <v>3</v>
      </c>
      <c r="I465">
        <v>4433.8</v>
      </c>
      <c r="J465" t="s">
        <v>35</v>
      </c>
      <c r="K465" t="s">
        <v>36</v>
      </c>
      <c r="L465">
        <f>SalesData[[#This Row],[quantity]]*SalesData[[#This Row],[price]]</f>
        <v>13301.400000000001</v>
      </c>
      <c r="M465" s="8">
        <f>IF(SalesData[[#This Row],[quantity]]&lt;=1,2%,IF(SalesData[[#This Row],[quantity]]&lt;=2,4%,IF(SalesData[[#This Row],[quantity]]&lt;=3,6%,IF(SalesData[[#This Row],[quantity]]&gt;=4,8%,0%))))</f>
        <v>0.06</v>
      </c>
      <c r="N465" s="6">
        <f>SalesData[[#This Row],[Total Sales]]*SalesData[[#This Row],[Discount %]]</f>
        <v>798.08400000000006</v>
      </c>
      <c r="O465" s="2">
        <f>SalesData[[#This Row],[Total Sales]]-SalesData[[#This Row],[Discount Amount]]</f>
        <v>12503.316000000001</v>
      </c>
      <c r="P465" s="2">
        <f>SalesData[[#This Row],[price]]*60%</f>
        <v>2660.28</v>
      </c>
      <c r="Q465" s="2">
        <f>SalesData[[#This Row],[Cost Price (Assumed)60%]]*SalesData[[#This Row],[quantity]]</f>
        <v>7980.84</v>
      </c>
      <c r="R465" s="2">
        <f>SalesData[[#This Row],[Net Sales]]-SalesData[[#This Row],[Total Cost]]</f>
        <v>4522.4760000000006</v>
      </c>
      <c r="S465" s="8">
        <f>SalesData[[#This Row],[Profit]]/SalesData[[#This Row],[Net Sales]]</f>
        <v>0.36170212765957449</v>
      </c>
    </row>
    <row r="466" spans="1:19" x14ac:dyDescent="0.25">
      <c r="A466">
        <v>100464</v>
      </c>
      <c r="B466" s="1">
        <v>45254</v>
      </c>
      <c r="C466" s="2">
        <f>MONTH(SalesData[[#This Row],[order_date]])</f>
        <v>11</v>
      </c>
      <c r="D466" s="2">
        <f>YEAR(SalesData[[#This Row],[order_date]])</f>
        <v>2023</v>
      </c>
      <c r="E466" t="s">
        <v>515</v>
      </c>
      <c r="F466" t="s">
        <v>19</v>
      </c>
      <c r="G466" t="s">
        <v>77</v>
      </c>
      <c r="H466">
        <v>2</v>
      </c>
      <c r="I466">
        <v>13881.98</v>
      </c>
      <c r="J466" t="s">
        <v>28</v>
      </c>
      <c r="K466" t="s">
        <v>29</v>
      </c>
      <c r="L466">
        <f>SalesData[[#This Row],[quantity]]*SalesData[[#This Row],[price]]</f>
        <v>27763.96</v>
      </c>
      <c r="M466" s="8">
        <f>IF(SalesData[[#This Row],[quantity]]&lt;=1,2%,IF(SalesData[[#This Row],[quantity]]&lt;=2,4%,IF(SalesData[[#This Row],[quantity]]&lt;=3,6%,IF(SalesData[[#This Row],[quantity]]&gt;=4,8%,0%))))</f>
        <v>0.04</v>
      </c>
      <c r="N466" s="6">
        <f>SalesData[[#This Row],[Total Sales]]*SalesData[[#This Row],[Discount %]]</f>
        <v>1110.5583999999999</v>
      </c>
      <c r="O466" s="2">
        <f>SalesData[[#This Row],[Total Sales]]-SalesData[[#This Row],[Discount Amount]]</f>
        <v>26653.401599999997</v>
      </c>
      <c r="P466" s="2">
        <f>SalesData[[#This Row],[price]]*60%</f>
        <v>8329.1880000000001</v>
      </c>
      <c r="Q466" s="2">
        <f>SalesData[[#This Row],[Cost Price (Assumed)60%]]*SalesData[[#This Row],[quantity]]</f>
        <v>16658.376</v>
      </c>
      <c r="R466" s="2">
        <f>SalesData[[#This Row],[Net Sales]]-SalesData[[#This Row],[Total Cost]]</f>
        <v>9995.0255999999972</v>
      </c>
      <c r="S466" s="8">
        <f>SalesData[[#This Row],[Profit]]/SalesData[[#This Row],[Net Sales]]</f>
        <v>0.37499999999999994</v>
      </c>
    </row>
    <row r="467" spans="1:19" x14ac:dyDescent="0.25">
      <c r="A467">
        <v>100465</v>
      </c>
      <c r="B467" s="1">
        <v>45324</v>
      </c>
      <c r="C467" s="2">
        <f>MONTH(SalesData[[#This Row],[order_date]])</f>
        <v>2</v>
      </c>
      <c r="D467" s="2">
        <f>YEAR(SalesData[[#This Row],[order_date]])</f>
        <v>2024</v>
      </c>
      <c r="E467" t="s">
        <v>516</v>
      </c>
      <c r="F467" t="s">
        <v>38</v>
      </c>
      <c r="G467" t="s">
        <v>60</v>
      </c>
      <c r="H467">
        <v>2</v>
      </c>
      <c r="I467">
        <v>2113.2199999999998</v>
      </c>
      <c r="J467" t="s">
        <v>35</v>
      </c>
      <c r="K467" t="s">
        <v>36</v>
      </c>
      <c r="L467">
        <f>SalesData[[#This Row],[quantity]]*SalesData[[#This Row],[price]]</f>
        <v>4226.4399999999996</v>
      </c>
      <c r="M467" s="8">
        <f>IF(SalesData[[#This Row],[quantity]]&lt;=1,2%,IF(SalesData[[#This Row],[quantity]]&lt;=2,4%,IF(SalesData[[#This Row],[quantity]]&lt;=3,6%,IF(SalesData[[#This Row],[quantity]]&gt;=4,8%,0%))))</f>
        <v>0.04</v>
      </c>
      <c r="N467" s="6">
        <f>SalesData[[#This Row],[Total Sales]]*SalesData[[#This Row],[Discount %]]</f>
        <v>169.05759999999998</v>
      </c>
      <c r="O467" s="2">
        <f>SalesData[[#This Row],[Total Sales]]-SalesData[[#This Row],[Discount Amount]]</f>
        <v>4057.3823999999995</v>
      </c>
      <c r="P467" s="2">
        <f>SalesData[[#This Row],[price]]*60%</f>
        <v>1267.9319999999998</v>
      </c>
      <c r="Q467" s="2">
        <f>SalesData[[#This Row],[Cost Price (Assumed)60%]]*SalesData[[#This Row],[quantity]]</f>
        <v>2535.8639999999996</v>
      </c>
      <c r="R467" s="2">
        <f>SalesData[[#This Row],[Net Sales]]-SalesData[[#This Row],[Total Cost]]</f>
        <v>1521.5183999999999</v>
      </c>
      <c r="S467" s="8">
        <f>SalesData[[#This Row],[Profit]]/SalesData[[#This Row],[Net Sales]]</f>
        <v>0.37500000000000006</v>
      </c>
    </row>
    <row r="468" spans="1:19" x14ac:dyDescent="0.25">
      <c r="A468">
        <v>100466</v>
      </c>
      <c r="B468" s="1">
        <v>45474</v>
      </c>
      <c r="C468" s="2">
        <f>MONTH(SalesData[[#This Row],[order_date]])</f>
        <v>7</v>
      </c>
      <c r="D468" s="2">
        <f>YEAR(SalesData[[#This Row],[order_date]])</f>
        <v>2024</v>
      </c>
      <c r="E468" t="s">
        <v>517</v>
      </c>
      <c r="F468" t="s">
        <v>19</v>
      </c>
      <c r="G468" t="s">
        <v>20</v>
      </c>
      <c r="H468">
        <v>4</v>
      </c>
      <c r="I468">
        <v>10197.799999999999</v>
      </c>
      <c r="J468" t="s">
        <v>47</v>
      </c>
      <c r="K468" t="s">
        <v>48</v>
      </c>
      <c r="L468">
        <f>SalesData[[#This Row],[quantity]]*SalesData[[#This Row],[price]]</f>
        <v>40791.199999999997</v>
      </c>
      <c r="M468" s="8">
        <f>IF(SalesData[[#This Row],[quantity]]&lt;=1,2%,IF(SalesData[[#This Row],[quantity]]&lt;=2,4%,IF(SalesData[[#This Row],[quantity]]&lt;=3,6%,IF(SalesData[[#This Row],[quantity]]&gt;=4,8%,0%))))</f>
        <v>0.08</v>
      </c>
      <c r="N468" s="6">
        <f>SalesData[[#This Row],[Total Sales]]*SalesData[[#This Row],[Discount %]]</f>
        <v>3263.2959999999998</v>
      </c>
      <c r="O468" s="2">
        <f>SalesData[[#This Row],[Total Sales]]-SalesData[[#This Row],[Discount Amount]]</f>
        <v>37527.903999999995</v>
      </c>
      <c r="P468" s="2">
        <f>SalesData[[#This Row],[price]]*60%</f>
        <v>6118.6799999999994</v>
      </c>
      <c r="Q468" s="2">
        <f>SalesData[[#This Row],[Cost Price (Assumed)60%]]*SalesData[[#This Row],[quantity]]</f>
        <v>24474.719999999998</v>
      </c>
      <c r="R468" s="2">
        <f>SalesData[[#This Row],[Net Sales]]-SalesData[[#This Row],[Total Cost]]</f>
        <v>13053.183999999997</v>
      </c>
      <c r="S468" s="8">
        <f>SalesData[[#This Row],[Profit]]/SalesData[[#This Row],[Net Sales]]</f>
        <v>0.34782608695652173</v>
      </c>
    </row>
    <row r="469" spans="1:19" x14ac:dyDescent="0.25">
      <c r="A469">
        <v>100467</v>
      </c>
      <c r="B469" s="1">
        <v>45600</v>
      </c>
      <c r="C469" s="2">
        <f>MONTH(SalesData[[#This Row],[order_date]])</f>
        <v>11</v>
      </c>
      <c r="D469" s="2">
        <f>YEAR(SalesData[[#This Row],[order_date]])</f>
        <v>2024</v>
      </c>
      <c r="E469" t="s">
        <v>518</v>
      </c>
      <c r="F469" t="s">
        <v>41</v>
      </c>
      <c r="G469" t="s">
        <v>102</v>
      </c>
      <c r="H469">
        <v>1</v>
      </c>
      <c r="I469">
        <v>7741.27</v>
      </c>
      <c r="J469" t="s">
        <v>35</v>
      </c>
      <c r="K469" t="s">
        <v>36</v>
      </c>
      <c r="L469">
        <f>SalesData[[#This Row],[quantity]]*SalesData[[#This Row],[price]]</f>
        <v>7741.27</v>
      </c>
      <c r="M469" s="8">
        <f>IF(SalesData[[#This Row],[quantity]]&lt;=1,2%,IF(SalesData[[#This Row],[quantity]]&lt;=2,4%,IF(SalesData[[#This Row],[quantity]]&lt;=3,6%,IF(SalesData[[#This Row],[quantity]]&gt;=4,8%,0%))))</f>
        <v>0.02</v>
      </c>
      <c r="N469" s="6">
        <f>SalesData[[#This Row],[Total Sales]]*SalesData[[#This Row],[Discount %]]</f>
        <v>154.8254</v>
      </c>
      <c r="O469" s="2">
        <f>SalesData[[#This Row],[Total Sales]]-SalesData[[#This Row],[Discount Amount]]</f>
        <v>7586.4446000000007</v>
      </c>
      <c r="P469" s="2">
        <f>SalesData[[#This Row],[price]]*60%</f>
        <v>4644.7619999999997</v>
      </c>
      <c r="Q469" s="2">
        <f>SalesData[[#This Row],[Cost Price (Assumed)60%]]*SalesData[[#This Row],[quantity]]</f>
        <v>4644.7619999999997</v>
      </c>
      <c r="R469" s="2">
        <f>SalesData[[#This Row],[Net Sales]]-SalesData[[#This Row],[Total Cost]]</f>
        <v>2941.682600000001</v>
      </c>
      <c r="S469" s="8">
        <f>SalesData[[#This Row],[Profit]]/SalesData[[#This Row],[Net Sales]]</f>
        <v>0.38775510204081642</v>
      </c>
    </row>
    <row r="470" spans="1:19" x14ac:dyDescent="0.25">
      <c r="A470">
        <v>100468</v>
      </c>
      <c r="B470" s="1">
        <v>45270</v>
      </c>
      <c r="C470" s="2">
        <f>MONTH(SalesData[[#This Row],[order_date]])</f>
        <v>12</v>
      </c>
      <c r="D470" s="2">
        <f>YEAR(SalesData[[#This Row],[order_date]])</f>
        <v>2023</v>
      </c>
      <c r="E470" t="s">
        <v>519</v>
      </c>
      <c r="F470" t="s">
        <v>19</v>
      </c>
      <c r="G470" t="s">
        <v>115</v>
      </c>
      <c r="H470">
        <v>1</v>
      </c>
      <c r="I470">
        <v>10588.45</v>
      </c>
      <c r="J470" t="s">
        <v>107</v>
      </c>
      <c r="K470" t="s">
        <v>108</v>
      </c>
      <c r="L470">
        <f>SalesData[[#This Row],[quantity]]*SalesData[[#This Row],[price]]</f>
        <v>10588.45</v>
      </c>
      <c r="M470" s="8">
        <f>IF(SalesData[[#This Row],[quantity]]&lt;=1,2%,IF(SalesData[[#This Row],[quantity]]&lt;=2,4%,IF(SalesData[[#This Row],[quantity]]&lt;=3,6%,IF(SalesData[[#This Row],[quantity]]&gt;=4,8%,0%))))</f>
        <v>0.02</v>
      </c>
      <c r="N470" s="6">
        <f>SalesData[[#This Row],[Total Sales]]*SalesData[[#This Row],[Discount %]]</f>
        <v>211.76900000000001</v>
      </c>
      <c r="O470" s="2">
        <f>SalesData[[#This Row],[Total Sales]]-SalesData[[#This Row],[Discount Amount]]</f>
        <v>10376.681</v>
      </c>
      <c r="P470" s="2">
        <f>SalesData[[#This Row],[price]]*60%</f>
        <v>6353.0700000000006</v>
      </c>
      <c r="Q470" s="2">
        <f>SalesData[[#This Row],[Cost Price (Assumed)60%]]*SalesData[[#This Row],[quantity]]</f>
        <v>6353.0700000000006</v>
      </c>
      <c r="R470" s="2">
        <f>SalesData[[#This Row],[Net Sales]]-SalesData[[#This Row],[Total Cost]]</f>
        <v>4023.6109999999999</v>
      </c>
      <c r="S470" s="8">
        <f>SalesData[[#This Row],[Profit]]/SalesData[[#This Row],[Net Sales]]</f>
        <v>0.38775510204081631</v>
      </c>
    </row>
    <row r="471" spans="1:19" x14ac:dyDescent="0.25">
      <c r="A471">
        <v>100469</v>
      </c>
      <c r="B471" s="1">
        <v>45193</v>
      </c>
      <c r="C471" s="2">
        <f>MONTH(SalesData[[#This Row],[order_date]])</f>
        <v>9</v>
      </c>
      <c r="D471" s="2">
        <f>YEAR(SalesData[[#This Row],[order_date]])</f>
        <v>2023</v>
      </c>
      <c r="E471" t="s">
        <v>520</v>
      </c>
      <c r="F471" t="s">
        <v>19</v>
      </c>
      <c r="G471" t="s">
        <v>20</v>
      </c>
      <c r="H471">
        <v>3</v>
      </c>
      <c r="I471">
        <v>8009.05</v>
      </c>
      <c r="J471" t="s">
        <v>61</v>
      </c>
      <c r="K471" t="s">
        <v>36</v>
      </c>
      <c r="L471">
        <f>SalesData[[#This Row],[quantity]]*SalesData[[#This Row],[price]]</f>
        <v>24027.15</v>
      </c>
      <c r="M471" s="8">
        <f>IF(SalesData[[#This Row],[quantity]]&lt;=1,2%,IF(SalesData[[#This Row],[quantity]]&lt;=2,4%,IF(SalesData[[#This Row],[quantity]]&lt;=3,6%,IF(SalesData[[#This Row],[quantity]]&gt;=4,8%,0%))))</f>
        <v>0.06</v>
      </c>
      <c r="N471" s="6">
        <f>SalesData[[#This Row],[Total Sales]]*SalesData[[#This Row],[Discount %]]</f>
        <v>1441.6290000000001</v>
      </c>
      <c r="O471" s="2">
        <f>SalesData[[#This Row],[Total Sales]]-SalesData[[#This Row],[Discount Amount]]</f>
        <v>22585.521000000001</v>
      </c>
      <c r="P471" s="2">
        <f>SalesData[[#This Row],[price]]*60%</f>
        <v>4805.43</v>
      </c>
      <c r="Q471" s="2">
        <f>SalesData[[#This Row],[Cost Price (Assumed)60%]]*SalesData[[#This Row],[quantity]]</f>
        <v>14416.29</v>
      </c>
      <c r="R471" s="2">
        <f>SalesData[[#This Row],[Net Sales]]-SalesData[[#This Row],[Total Cost]]</f>
        <v>8169.2309999999998</v>
      </c>
      <c r="S471" s="8">
        <f>SalesData[[#This Row],[Profit]]/SalesData[[#This Row],[Net Sales]]</f>
        <v>0.36170212765957444</v>
      </c>
    </row>
    <row r="472" spans="1:19" x14ac:dyDescent="0.25">
      <c r="A472">
        <v>100470</v>
      </c>
      <c r="B472" s="1">
        <v>45126</v>
      </c>
      <c r="C472" s="2">
        <f>MONTH(SalesData[[#This Row],[order_date]])</f>
        <v>7</v>
      </c>
      <c r="D472" s="2">
        <f>YEAR(SalesData[[#This Row],[order_date]])</f>
        <v>2023</v>
      </c>
      <c r="E472" t="s">
        <v>521</v>
      </c>
      <c r="F472" t="s">
        <v>14</v>
      </c>
      <c r="G472" t="s">
        <v>170</v>
      </c>
      <c r="H472">
        <v>1</v>
      </c>
      <c r="I472">
        <v>2424.66</v>
      </c>
      <c r="J472" t="s">
        <v>57</v>
      </c>
      <c r="K472" t="s">
        <v>58</v>
      </c>
      <c r="L472">
        <f>SalesData[[#This Row],[quantity]]*SalesData[[#This Row],[price]]</f>
        <v>2424.66</v>
      </c>
      <c r="M472" s="8">
        <f>IF(SalesData[[#This Row],[quantity]]&lt;=1,2%,IF(SalesData[[#This Row],[quantity]]&lt;=2,4%,IF(SalesData[[#This Row],[quantity]]&lt;=3,6%,IF(SalesData[[#This Row],[quantity]]&gt;=4,8%,0%))))</f>
        <v>0.02</v>
      </c>
      <c r="N472" s="6">
        <f>SalesData[[#This Row],[Total Sales]]*SalesData[[#This Row],[Discount %]]</f>
        <v>48.493200000000002</v>
      </c>
      <c r="O472" s="2">
        <f>SalesData[[#This Row],[Total Sales]]-SalesData[[#This Row],[Discount Amount]]</f>
        <v>2376.1668</v>
      </c>
      <c r="P472" s="2">
        <f>SalesData[[#This Row],[price]]*60%</f>
        <v>1454.7959999999998</v>
      </c>
      <c r="Q472" s="2">
        <f>SalesData[[#This Row],[Cost Price (Assumed)60%]]*SalesData[[#This Row],[quantity]]</f>
        <v>1454.7959999999998</v>
      </c>
      <c r="R472" s="2">
        <f>SalesData[[#This Row],[Net Sales]]-SalesData[[#This Row],[Total Cost]]</f>
        <v>921.37080000000014</v>
      </c>
      <c r="S472" s="8">
        <f>SalesData[[#This Row],[Profit]]/SalesData[[#This Row],[Net Sales]]</f>
        <v>0.38775510204081637</v>
      </c>
    </row>
    <row r="473" spans="1:19" x14ac:dyDescent="0.25">
      <c r="A473">
        <v>100471</v>
      </c>
      <c r="B473" s="1">
        <v>45132</v>
      </c>
      <c r="C473" s="2">
        <f>MONTH(SalesData[[#This Row],[order_date]])</f>
        <v>7</v>
      </c>
      <c r="D473" s="2">
        <f>YEAR(SalesData[[#This Row],[order_date]])</f>
        <v>2023</v>
      </c>
      <c r="E473" t="s">
        <v>522</v>
      </c>
      <c r="F473" t="s">
        <v>14</v>
      </c>
      <c r="G473" t="s">
        <v>51</v>
      </c>
      <c r="H473">
        <v>3</v>
      </c>
      <c r="I473">
        <v>4406.72</v>
      </c>
      <c r="J473" t="s">
        <v>21</v>
      </c>
      <c r="K473" t="s">
        <v>17</v>
      </c>
      <c r="L473">
        <f>SalesData[[#This Row],[quantity]]*SalesData[[#This Row],[price]]</f>
        <v>13220.16</v>
      </c>
      <c r="M473" s="8">
        <f>IF(SalesData[[#This Row],[quantity]]&lt;=1,2%,IF(SalesData[[#This Row],[quantity]]&lt;=2,4%,IF(SalesData[[#This Row],[quantity]]&lt;=3,6%,IF(SalesData[[#This Row],[quantity]]&gt;=4,8%,0%))))</f>
        <v>0.06</v>
      </c>
      <c r="N473" s="6">
        <f>SalesData[[#This Row],[Total Sales]]*SalesData[[#This Row],[Discount %]]</f>
        <v>793.20959999999991</v>
      </c>
      <c r="O473" s="2">
        <f>SalesData[[#This Row],[Total Sales]]-SalesData[[#This Row],[Discount Amount]]</f>
        <v>12426.9504</v>
      </c>
      <c r="P473" s="2">
        <f>SalesData[[#This Row],[price]]*60%</f>
        <v>2644.0320000000002</v>
      </c>
      <c r="Q473" s="2">
        <f>SalesData[[#This Row],[Cost Price (Assumed)60%]]*SalesData[[#This Row],[quantity]]</f>
        <v>7932.0960000000005</v>
      </c>
      <c r="R473" s="2">
        <f>SalesData[[#This Row],[Net Sales]]-SalesData[[#This Row],[Total Cost]]</f>
        <v>4494.8543999999993</v>
      </c>
      <c r="S473" s="8">
        <f>SalesData[[#This Row],[Profit]]/SalesData[[#This Row],[Net Sales]]</f>
        <v>0.36170212765957444</v>
      </c>
    </row>
    <row r="474" spans="1:19" x14ac:dyDescent="0.25">
      <c r="A474">
        <v>100472</v>
      </c>
      <c r="B474" s="1">
        <v>45009</v>
      </c>
      <c r="C474" s="2">
        <f>MONTH(SalesData[[#This Row],[order_date]])</f>
        <v>3</v>
      </c>
      <c r="D474" s="2">
        <f>YEAR(SalesData[[#This Row],[order_date]])</f>
        <v>2023</v>
      </c>
      <c r="E474" t="s">
        <v>523</v>
      </c>
      <c r="F474" t="s">
        <v>14</v>
      </c>
      <c r="G474" t="s">
        <v>46</v>
      </c>
      <c r="H474">
        <v>1</v>
      </c>
      <c r="I474">
        <v>470.6</v>
      </c>
      <c r="J474" t="s">
        <v>21</v>
      </c>
      <c r="K474" t="s">
        <v>17</v>
      </c>
      <c r="L474">
        <f>SalesData[[#This Row],[quantity]]*SalesData[[#This Row],[price]]</f>
        <v>470.6</v>
      </c>
      <c r="M474" s="8">
        <f>IF(SalesData[[#This Row],[quantity]]&lt;=1,2%,IF(SalesData[[#This Row],[quantity]]&lt;=2,4%,IF(SalesData[[#This Row],[quantity]]&lt;=3,6%,IF(SalesData[[#This Row],[quantity]]&gt;=4,8%,0%))))</f>
        <v>0.02</v>
      </c>
      <c r="N474" s="6">
        <f>SalesData[[#This Row],[Total Sales]]*SalesData[[#This Row],[Discount %]]</f>
        <v>9.4120000000000008</v>
      </c>
      <c r="O474" s="2">
        <f>SalesData[[#This Row],[Total Sales]]-SalesData[[#This Row],[Discount Amount]]</f>
        <v>461.18800000000005</v>
      </c>
      <c r="P474" s="2">
        <f>SalesData[[#This Row],[price]]*60%</f>
        <v>282.36</v>
      </c>
      <c r="Q474" s="2">
        <f>SalesData[[#This Row],[Cost Price (Assumed)60%]]*SalesData[[#This Row],[quantity]]</f>
        <v>282.36</v>
      </c>
      <c r="R474" s="2">
        <f>SalesData[[#This Row],[Net Sales]]-SalesData[[#This Row],[Total Cost]]</f>
        <v>178.82800000000003</v>
      </c>
      <c r="S474" s="8">
        <f>SalesData[[#This Row],[Profit]]/SalesData[[#This Row],[Net Sales]]</f>
        <v>0.38775510204081637</v>
      </c>
    </row>
    <row r="475" spans="1:19" x14ac:dyDescent="0.25">
      <c r="A475">
        <v>100473</v>
      </c>
      <c r="B475" s="1">
        <v>45099</v>
      </c>
      <c r="C475" s="2">
        <f>MONTH(SalesData[[#This Row],[order_date]])</f>
        <v>6</v>
      </c>
      <c r="D475" s="2">
        <f>YEAR(SalesData[[#This Row],[order_date]])</f>
        <v>2023</v>
      </c>
      <c r="E475" t="s">
        <v>524</v>
      </c>
      <c r="F475" t="s">
        <v>19</v>
      </c>
      <c r="G475" t="s">
        <v>115</v>
      </c>
      <c r="H475">
        <v>1</v>
      </c>
      <c r="I475">
        <v>10099.31</v>
      </c>
      <c r="J475" t="s">
        <v>35</v>
      </c>
      <c r="K475" t="s">
        <v>36</v>
      </c>
      <c r="L475">
        <f>SalesData[[#This Row],[quantity]]*SalesData[[#This Row],[price]]</f>
        <v>10099.31</v>
      </c>
      <c r="M475" s="8">
        <f>IF(SalesData[[#This Row],[quantity]]&lt;=1,2%,IF(SalesData[[#This Row],[quantity]]&lt;=2,4%,IF(SalesData[[#This Row],[quantity]]&lt;=3,6%,IF(SalesData[[#This Row],[quantity]]&gt;=4,8%,0%))))</f>
        <v>0.02</v>
      </c>
      <c r="N475" s="6">
        <f>SalesData[[#This Row],[Total Sales]]*SalesData[[#This Row],[Discount %]]</f>
        <v>201.9862</v>
      </c>
      <c r="O475" s="2">
        <f>SalesData[[#This Row],[Total Sales]]-SalesData[[#This Row],[Discount Amount]]</f>
        <v>9897.3238000000001</v>
      </c>
      <c r="P475" s="2">
        <f>SalesData[[#This Row],[price]]*60%</f>
        <v>6059.5859999999993</v>
      </c>
      <c r="Q475" s="2">
        <f>SalesData[[#This Row],[Cost Price (Assumed)60%]]*SalesData[[#This Row],[quantity]]</f>
        <v>6059.5859999999993</v>
      </c>
      <c r="R475" s="2">
        <f>SalesData[[#This Row],[Net Sales]]-SalesData[[#This Row],[Total Cost]]</f>
        <v>3837.7378000000008</v>
      </c>
      <c r="S475" s="8">
        <f>SalesData[[#This Row],[Profit]]/SalesData[[#This Row],[Net Sales]]</f>
        <v>0.38775510204081642</v>
      </c>
    </row>
    <row r="476" spans="1:19" x14ac:dyDescent="0.25">
      <c r="A476">
        <v>100474</v>
      </c>
      <c r="B476" s="1">
        <v>45366</v>
      </c>
      <c r="C476" s="2">
        <f>MONTH(SalesData[[#This Row],[order_date]])</f>
        <v>3</v>
      </c>
      <c r="D476" s="2">
        <f>YEAR(SalesData[[#This Row],[order_date]])</f>
        <v>2024</v>
      </c>
      <c r="E476" t="s">
        <v>525</v>
      </c>
      <c r="F476" t="s">
        <v>14</v>
      </c>
      <c r="G476" t="s">
        <v>170</v>
      </c>
      <c r="H476">
        <v>1</v>
      </c>
      <c r="I476">
        <v>345.81</v>
      </c>
      <c r="J476" t="s">
        <v>85</v>
      </c>
      <c r="K476" t="s">
        <v>29</v>
      </c>
      <c r="L476">
        <f>SalesData[[#This Row],[quantity]]*SalesData[[#This Row],[price]]</f>
        <v>345.81</v>
      </c>
      <c r="M476" s="8">
        <f>IF(SalesData[[#This Row],[quantity]]&lt;=1,2%,IF(SalesData[[#This Row],[quantity]]&lt;=2,4%,IF(SalesData[[#This Row],[quantity]]&lt;=3,6%,IF(SalesData[[#This Row],[quantity]]&gt;=4,8%,0%))))</f>
        <v>0.02</v>
      </c>
      <c r="N476" s="6">
        <f>SalesData[[#This Row],[Total Sales]]*SalesData[[#This Row],[Discount %]]</f>
        <v>6.9161999999999999</v>
      </c>
      <c r="O476" s="2">
        <f>SalesData[[#This Row],[Total Sales]]-SalesData[[#This Row],[Discount Amount]]</f>
        <v>338.8938</v>
      </c>
      <c r="P476" s="2">
        <f>SalesData[[#This Row],[price]]*60%</f>
        <v>207.48599999999999</v>
      </c>
      <c r="Q476" s="2">
        <f>SalesData[[#This Row],[Cost Price (Assumed)60%]]*SalesData[[#This Row],[quantity]]</f>
        <v>207.48599999999999</v>
      </c>
      <c r="R476" s="2">
        <f>SalesData[[#This Row],[Net Sales]]-SalesData[[#This Row],[Total Cost]]</f>
        <v>131.40780000000001</v>
      </c>
      <c r="S476" s="8">
        <f>SalesData[[#This Row],[Profit]]/SalesData[[#This Row],[Net Sales]]</f>
        <v>0.38775510204081637</v>
      </c>
    </row>
    <row r="477" spans="1:19" x14ac:dyDescent="0.25">
      <c r="A477">
        <v>100475</v>
      </c>
      <c r="B477" s="1">
        <v>45256</v>
      </c>
      <c r="C477" s="2">
        <f>MONTH(SalesData[[#This Row],[order_date]])</f>
        <v>11</v>
      </c>
      <c r="D477" s="2">
        <f>YEAR(SalesData[[#This Row],[order_date]])</f>
        <v>2023</v>
      </c>
      <c r="E477" t="s">
        <v>526</v>
      </c>
      <c r="F477" t="s">
        <v>38</v>
      </c>
      <c r="G477" t="s">
        <v>60</v>
      </c>
      <c r="H477">
        <v>1</v>
      </c>
      <c r="I477">
        <v>2842.39</v>
      </c>
      <c r="J477" t="s">
        <v>63</v>
      </c>
      <c r="K477" t="s">
        <v>64</v>
      </c>
      <c r="L477">
        <f>SalesData[[#This Row],[quantity]]*SalesData[[#This Row],[price]]</f>
        <v>2842.39</v>
      </c>
      <c r="M477" s="8">
        <f>IF(SalesData[[#This Row],[quantity]]&lt;=1,2%,IF(SalesData[[#This Row],[quantity]]&lt;=2,4%,IF(SalesData[[#This Row],[quantity]]&lt;=3,6%,IF(SalesData[[#This Row],[quantity]]&gt;=4,8%,0%))))</f>
        <v>0.02</v>
      </c>
      <c r="N477" s="6">
        <f>SalesData[[#This Row],[Total Sales]]*SalesData[[#This Row],[Discount %]]</f>
        <v>56.847799999999999</v>
      </c>
      <c r="O477" s="2">
        <f>SalesData[[#This Row],[Total Sales]]-SalesData[[#This Row],[Discount Amount]]</f>
        <v>2785.5421999999999</v>
      </c>
      <c r="P477" s="2">
        <f>SalesData[[#This Row],[price]]*60%</f>
        <v>1705.434</v>
      </c>
      <c r="Q477" s="2">
        <f>SalesData[[#This Row],[Cost Price (Assumed)60%]]*SalesData[[#This Row],[quantity]]</f>
        <v>1705.434</v>
      </c>
      <c r="R477" s="2">
        <f>SalesData[[#This Row],[Net Sales]]-SalesData[[#This Row],[Total Cost]]</f>
        <v>1080.1081999999999</v>
      </c>
      <c r="S477" s="8">
        <f>SalesData[[#This Row],[Profit]]/SalesData[[#This Row],[Net Sales]]</f>
        <v>0.38775510204081631</v>
      </c>
    </row>
    <row r="478" spans="1:19" x14ac:dyDescent="0.25">
      <c r="A478">
        <v>100476</v>
      </c>
      <c r="B478" s="1">
        <v>45637</v>
      </c>
      <c r="C478" s="2">
        <f>MONTH(SalesData[[#This Row],[order_date]])</f>
        <v>12</v>
      </c>
      <c r="D478" s="2">
        <f>YEAR(SalesData[[#This Row],[order_date]])</f>
        <v>2024</v>
      </c>
      <c r="E478" t="s">
        <v>527</v>
      </c>
      <c r="F478" t="s">
        <v>41</v>
      </c>
      <c r="G478" t="s">
        <v>92</v>
      </c>
      <c r="H478">
        <v>1</v>
      </c>
      <c r="I478">
        <v>6095.13</v>
      </c>
      <c r="J478" t="s">
        <v>12</v>
      </c>
      <c r="K478" t="s">
        <v>12</v>
      </c>
      <c r="L478">
        <f>SalesData[[#This Row],[quantity]]*SalesData[[#This Row],[price]]</f>
        <v>6095.13</v>
      </c>
      <c r="M478" s="8">
        <f>IF(SalesData[[#This Row],[quantity]]&lt;=1,2%,IF(SalesData[[#This Row],[quantity]]&lt;=2,4%,IF(SalesData[[#This Row],[quantity]]&lt;=3,6%,IF(SalesData[[#This Row],[quantity]]&gt;=4,8%,0%))))</f>
        <v>0.02</v>
      </c>
      <c r="N478" s="6">
        <f>SalesData[[#This Row],[Total Sales]]*SalesData[[#This Row],[Discount %]]</f>
        <v>121.90260000000001</v>
      </c>
      <c r="O478" s="2">
        <f>SalesData[[#This Row],[Total Sales]]-SalesData[[#This Row],[Discount Amount]]</f>
        <v>5973.2273999999998</v>
      </c>
      <c r="P478" s="2">
        <f>SalesData[[#This Row],[price]]*60%</f>
        <v>3657.078</v>
      </c>
      <c r="Q478" s="2">
        <f>SalesData[[#This Row],[Cost Price (Assumed)60%]]*SalesData[[#This Row],[quantity]]</f>
        <v>3657.078</v>
      </c>
      <c r="R478" s="2">
        <f>SalesData[[#This Row],[Net Sales]]-SalesData[[#This Row],[Total Cost]]</f>
        <v>2316.1493999999998</v>
      </c>
      <c r="S478" s="8">
        <f>SalesData[[#This Row],[Profit]]/SalesData[[#This Row],[Net Sales]]</f>
        <v>0.38775510204081631</v>
      </c>
    </row>
    <row r="479" spans="1:19" x14ac:dyDescent="0.25">
      <c r="A479">
        <v>100477</v>
      </c>
      <c r="B479" s="1">
        <v>44973</v>
      </c>
      <c r="C479" s="2">
        <f>MONTH(SalesData[[#This Row],[order_date]])</f>
        <v>2</v>
      </c>
      <c r="D479" s="2">
        <f>YEAR(SalesData[[#This Row],[order_date]])</f>
        <v>2023</v>
      </c>
      <c r="E479" t="s">
        <v>524</v>
      </c>
      <c r="F479" t="s">
        <v>10</v>
      </c>
      <c r="G479" t="s">
        <v>11</v>
      </c>
      <c r="H479">
        <v>1</v>
      </c>
      <c r="I479">
        <v>37408.480000000003</v>
      </c>
      <c r="J479" t="s">
        <v>43</v>
      </c>
      <c r="K479" t="s">
        <v>29</v>
      </c>
      <c r="L479">
        <f>SalesData[[#This Row],[quantity]]*SalesData[[#This Row],[price]]</f>
        <v>37408.480000000003</v>
      </c>
      <c r="M479" s="8">
        <f>IF(SalesData[[#This Row],[quantity]]&lt;=1,2%,IF(SalesData[[#This Row],[quantity]]&lt;=2,4%,IF(SalesData[[#This Row],[quantity]]&lt;=3,6%,IF(SalesData[[#This Row],[quantity]]&gt;=4,8%,0%))))</f>
        <v>0.02</v>
      </c>
      <c r="N479" s="6">
        <f>SalesData[[#This Row],[Total Sales]]*SalesData[[#This Row],[Discount %]]</f>
        <v>748.16960000000006</v>
      </c>
      <c r="O479" s="2">
        <f>SalesData[[#This Row],[Total Sales]]-SalesData[[#This Row],[Discount Amount]]</f>
        <v>36660.310400000002</v>
      </c>
      <c r="P479" s="2">
        <f>SalesData[[#This Row],[price]]*60%</f>
        <v>22445.088</v>
      </c>
      <c r="Q479" s="2">
        <f>SalesData[[#This Row],[Cost Price (Assumed)60%]]*SalesData[[#This Row],[quantity]]</f>
        <v>22445.088</v>
      </c>
      <c r="R479" s="2">
        <f>SalesData[[#This Row],[Net Sales]]-SalesData[[#This Row],[Total Cost]]</f>
        <v>14215.222400000002</v>
      </c>
      <c r="S479" s="8">
        <f>SalesData[[#This Row],[Profit]]/SalesData[[#This Row],[Net Sales]]</f>
        <v>0.38775510204081637</v>
      </c>
    </row>
    <row r="480" spans="1:19" x14ac:dyDescent="0.25">
      <c r="A480">
        <v>100478</v>
      </c>
      <c r="B480" s="1">
        <v>45630</v>
      </c>
      <c r="C480" s="2">
        <f>MONTH(SalesData[[#This Row],[order_date]])</f>
        <v>12</v>
      </c>
      <c r="D480" s="2">
        <f>YEAR(SalesData[[#This Row],[order_date]])</f>
        <v>2024</v>
      </c>
      <c r="E480" t="s">
        <v>528</v>
      </c>
      <c r="F480" t="s">
        <v>41</v>
      </c>
      <c r="G480" t="s">
        <v>92</v>
      </c>
      <c r="H480">
        <v>5</v>
      </c>
      <c r="I480">
        <v>8067.74</v>
      </c>
      <c r="J480" t="s">
        <v>43</v>
      </c>
      <c r="K480" t="s">
        <v>29</v>
      </c>
      <c r="L480">
        <f>SalesData[[#This Row],[quantity]]*SalesData[[#This Row],[price]]</f>
        <v>40338.699999999997</v>
      </c>
      <c r="M480" s="8">
        <f>IF(SalesData[[#This Row],[quantity]]&lt;=1,2%,IF(SalesData[[#This Row],[quantity]]&lt;=2,4%,IF(SalesData[[#This Row],[quantity]]&lt;=3,6%,IF(SalesData[[#This Row],[quantity]]&gt;=4,8%,0%))))</f>
        <v>0.08</v>
      </c>
      <c r="N480" s="6">
        <f>SalesData[[#This Row],[Total Sales]]*SalesData[[#This Row],[Discount %]]</f>
        <v>3227.096</v>
      </c>
      <c r="O480" s="2">
        <f>SalesData[[#This Row],[Total Sales]]-SalesData[[#This Row],[Discount Amount]]</f>
        <v>37111.603999999999</v>
      </c>
      <c r="P480" s="2">
        <f>SalesData[[#This Row],[price]]*60%</f>
        <v>4840.6439999999993</v>
      </c>
      <c r="Q480" s="2">
        <f>SalesData[[#This Row],[Cost Price (Assumed)60%]]*SalesData[[#This Row],[quantity]]</f>
        <v>24203.219999999998</v>
      </c>
      <c r="R480" s="2">
        <f>SalesData[[#This Row],[Net Sales]]-SalesData[[#This Row],[Total Cost]]</f>
        <v>12908.384000000002</v>
      </c>
      <c r="S480" s="8">
        <f>SalesData[[#This Row],[Profit]]/SalesData[[#This Row],[Net Sales]]</f>
        <v>0.34782608695652178</v>
      </c>
    </row>
    <row r="481" spans="1:19" x14ac:dyDescent="0.25">
      <c r="A481">
        <v>100479</v>
      </c>
      <c r="B481" s="1">
        <v>45340</v>
      </c>
      <c r="C481" s="2">
        <f>MONTH(SalesData[[#This Row],[order_date]])</f>
        <v>2</v>
      </c>
      <c r="D481" s="2">
        <f>YEAR(SalesData[[#This Row],[order_date]])</f>
        <v>2024</v>
      </c>
      <c r="E481" t="s">
        <v>529</v>
      </c>
      <c r="F481" t="s">
        <v>10</v>
      </c>
      <c r="G481" t="s">
        <v>27</v>
      </c>
      <c r="H481">
        <v>2</v>
      </c>
      <c r="I481">
        <v>11224.07</v>
      </c>
      <c r="J481" t="s">
        <v>57</v>
      </c>
      <c r="K481" t="s">
        <v>58</v>
      </c>
      <c r="L481">
        <f>SalesData[[#This Row],[quantity]]*SalesData[[#This Row],[price]]</f>
        <v>22448.14</v>
      </c>
      <c r="M481" s="8">
        <f>IF(SalesData[[#This Row],[quantity]]&lt;=1,2%,IF(SalesData[[#This Row],[quantity]]&lt;=2,4%,IF(SalesData[[#This Row],[quantity]]&lt;=3,6%,IF(SalesData[[#This Row],[quantity]]&gt;=4,8%,0%))))</f>
        <v>0.04</v>
      </c>
      <c r="N481" s="6">
        <f>SalesData[[#This Row],[Total Sales]]*SalesData[[#This Row],[Discount %]]</f>
        <v>897.92560000000003</v>
      </c>
      <c r="O481" s="2">
        <f>SalesData[[#This Row],[Total Sales]]-SalesData[[#This Row],[Discount Amount]]</f>
        <v>21550.214400000001</v>
      </c>
      <c r="P481" s="2">
        <f>SalesData[[#This Row],[price]]*60%</f>
        <v>6734.442</v>
      </c>
      <c r="Q481" s="2">
        <f>SalesData[[#This Row],[Cost Price (Assumed)60%]]*SalesData[[#This Row],[quantity]]</f>
        <v>13468.884</v>
      </c>
      <c r="R481" s="2">
        <f>SalesData[[#This Row],[Net Sales]]-SalesData[[#This Row],[Total Cost]]</f>
        <v>8081.3304000000007</v>
      </c>
      <c r="S481" s="8">
        <f>SalesData[[#This Row],[Profit]]/SalesData[[#This Row],[Net Sales]]</f>
        <v>0.375</v>
      </c>
    </row>
    <row r="482" spans="1:19" x14ac:dyDescent="0.25">
      <c r="A482">
        <v>100480</v>
      </c>
      <c r="B482" s="1">
        <v>45053</v>
      </c>
      <c r="C482" s="2">
        <f>MONTH(SalesData[[#This Row],[order_date]])</f>
        <v>5</v>
      </c>
      <c r="D482" s="2">
        <f>YEAR(SalesData[[#This Row],[order_date]])</f>
        <v>2023</v>
      </c>
      <c r="E482" t="s">
        <v>530</v>
      </c>
      <c r="F482" t="s">
        <v>14</v>
      </c>
      <c r="G482" t="s">
        <v>15</v>
      </c>
      <c r="H482">
        <v>1</v>
      </c>
      <c r="I482">
        <v>3538.84</v>
      </c>
      <c r="J482" t="s">
        <v>32</v>
      </c>
      <c r="K482" t="s">
        <v>33</v>
      </c>
      <c r="L482">
        <f>SalesData[[#This Row],[quantity]]*SalesData[[#This Row],[price]]</f>
        <v>3538.84</v>
      </c>
      <c r="M482" s="8">
        <f>IF(SalesData[[#This Row],[quantity]]&lt;=1,2%,IF(SalesData[[#This Row],[quantity]]&lt;=2,4%,IF(SalesData[[#This Row],[quantity]]&lt;=3,6%,IF(SalesData[[#This Row],[quantity]]&gt;=4,8%,0%))))</f>
        <v>0.02</v>
      </c>
      <c r="N482" s="6">
        <f>SalesData[[#This Row],[Total Sales]]*SalesData[[#This Row],[Discount %]]</f>
        <v>70.776800000000009</v>
      </c>
      <c r="O482" s="2">
        <f>SalesData[[#This Row],[Total Sales]]-SalesData[[#This Row],[Discount Amount]]</f>
        <v>3468.0632000000001</v>
      </c>
      <c r="P482" s="2">
        <f>SalesData[[#This Row],[price]]*60%</f>
        <v>2123.3040000000001</v>
      </c>
      <c r="Q482" s="2">
        <f>SalesData[[#This Row],[Cost Price (Assumed)60%]]*SalesData[[#This Row],[quantity]]</f>
        <v>2123.3040000000001</v>
      </c>
      <c r="R482" s="2">
        <f>SalesData[[#This Row],[Net Sales]]-SalesData[[#This Row],[Total Cost]]</f>
        <v>1344.7592</v>
      </c>
      <c r="S482" s="8">
        <f>SalesData[[#This Row],[Profit]]/SalesData[[#This Row],[Net Sales]]</f>
        <v>0.38775510204081631</v>
      </c>
    </row>
    <row r="483" spans="1:19" x14ac:dyDescent="0.25">
      <c r="A483">
        <v>100481</v>
      </c>
      <c r="B483" s="1">
        <v>44976</v>
      </c>
      <c r="C483" s="2">
        <f>MONTH(SalesData[[#This Row],[order_date]])</f>
        <v>2</v>
      </c>
      <c r="D483" s="2">
        <f>YEAR(SalesData[[#This Row],[order_date]])</f>
        <v>2023</v>
      </c>
      <c r="E483" t="s">
        <v>531</v>
      </c>
      <c r="F483" t="s">
        <v>19</v>
      </c>
      <c r="G483" t="s">
        <v>77</v>
      </c>
      <c r="H483">
        <v>1</v>
      </c>
      <c r="I483">
        <v>1967.68</v>
      </c>
      <c r="J483" t="s">
        <v>54</v>
      </c>
      <c r="K483" t="s">
        <v>55</v>
      </c>
      <c r="L483">
        <f>SalesData[[#This Row],[quantity]]*SalesData[[#This Row],[price]]</f>
        <v>1967.68</v>
      </c>
      <c r="M483" s="8">
        <f>IF(SalesData[[#This Row],[quantity]]&lt;=1,2%,IF(SalesData[[#This Row],[quantity]]&lt;=2,4%,IF(SalesData[[#This Row],[quantity]]&lt;=3,6%,IF(SalesData[[#This Row],[quantity]]&gt;=4,8%,0%))))</f>
        <v>0.02</v>
      </c>
      <c r="N483" s="6">
        <f>SalesData[[#This Row],[Total Sales]]*SalesData[[#This Row],[Discount %]]</f>
        <v>39.3536</v>
      </c>
      <c r="O483" s="2">
        <f>SalesData[[#This Row],[Total Sales]]-SalesData[[#This Row],[Discount Amount]]</f>
        <v>1928.3264000000001</v>
      </c>
      <c r="P483" s="2">
        <f>SalesData[[#This Row],[price]]*60%</f>
        <v>1180.6079999999999</v>
      </c>
      <c r="Q483" s="2">
        <f>SalesData[[#This Row],[Cost Price (Assumed)60%]]*SalesData[[#This Row],[quantity]]</f>
        <v>1180.6079999999999</v>
      </c>
      <c r="R483" s="2">
        <f>SalesData[[#This Row],[Net Sales]]-SalesData[[#This Row],[Total Cost]]</f>
        <v>747.7184000000002</v>
      </c>
      <c r="S483" s="8">
        <f>SalesData[[#This Row],[Profit]]/SalesData[[#This Row],[Net Sales]]</f>
        <v>0.38775510204081642</v>
      </c>
    </row>
    <row r="484" spans="1:19" x14ac:dyDescent="0.25">
      <c r="A484">
        <v>100482</v>
      </c>
      <c r="B484" s="1">
        <v>45185</v>
      </c>
      <c r="C484" s="2">
        <f>MONTH(SalesData[[#This Row],[order_date]])</f>
        <v>9</v>
      </c>
      <c r="D484" s="2">
        <f>YEAR(SalesData[[#This Row],[order_date]])</f>
        <v>2023</v>
      </c>
      <c r="E484" t="s">
        <v>532</v>
      </c>
      <c r="F484" t="s">
        <v>14</v>
      </c>
      <c r="G484" t="s">
        <v>46</v>
      </c>
      <c r="H484">
        <v>1</v>
      </c>
      <c r="I484">
        <v>2976.71</v>
      </c>
      <c r="J484" t="s">
        <v>35</v>
      </c>
      <c r="K484" t="s">
        <v>36</v>
      </c>
      <c r="L484">
        <f>SalesData[[#This Row],[quantity]]*SalesData[[#This Row],[price]]</f>
        <v>2976.71</v>
      </c>
      <c r="M484" s="8">
        <f>IF(SalesData[[#This Row],[quantity]]&lt;=1,2%,IF(SalesData[[#This Row],[quantity]]&lt;=2,4%,IF(SalesData[[#This Row],[quantity]]&lt;=3,6%,IF(SalesData[[#This Row],[quantity]]&gt;=4,8%,0%))))</f>
        <v>0.02</v>
      </c>
      <c r="N484" s="6">
        <f>SalesData[[#This Row],[Total Sales]]*SalesData[[#This Row],[Discount %]]</f>
        <v>59.534199999999998</v>
      </c>
      <c r="O484" s="2">
        <f>SalesData[[#This Row],[Total Sales]]-SalesData[[#This Row],[Discount Amount]]</f>
        <v>2917.1758</v>
      </c>
      <c r="P484" s="2">
        <f>SalesData[[#This Row],[price]]*60%</f>
        <v>1786.0260000000001</v>
      </c>
      <c r="Q484" s="2">
        <f>SalesData[[#This Row],[Cost Price (Assumed)60%]]*SalesData[[#This Row],[quantity]]</f>
        <v>1786.0260000000001</v>
      </c>
      <c r="R484" s="2">
        <f>SalesData[[#This Row],[Net Sales]]-SalesData[[#This Row],[Total Cost]]</f>
        <v>1131.1497999999999</v>
      </c>
      <c r="S484" s="8">
        <f>SalesData[[#This Row],[Profit]]/SalesData[[#This Row],[Net Sales]]</f>
        <v>0.38775510204081631</v>
      </c>
    </row>
    <row r="485" spans="1:19" x14ac:dyDescent="0.25">
      <c r="A485">
        <v>100483</v>
      </c>
      <c r="B485" s="1">
        <v>45030</v>
      </c>
      <c r="C485" s="2">
        <f>MONTH(SalesData[[#This Row],[order_date]])</f>
        <v>4</v>
      </c>
      <c r="D485" s="2">
        <f>YEAR(SalesData[[#This Row],[order_date]])</f>
        <v>2023</v>
      </c>
      <c r="E485" t="s">
        <v>533</v>
      </c>
      <c r="F485" t="s">
        <v>19</v>
      </c>
      <c r="G485" t="s">
        <v>23</v>
      </c>
      <c r="H485">
        <v>2</v>
      </c>
      <c r="I485">
        <v>10341.549999999999</v>
      </c>
      <c r="J485" t="s">
        <v>54</v>
      </c>
      <c r="K485" t="s">
        <v>55</v>
      </c>
      <c r="L485">
        <f>SalesData[[#This Row],[quantity]]*SalesData[[#This Row],[price]]</f>
        <v>20683.099999999999</v>
      </c>
      <c r="M485" s="8">
        <f>IF(SalesData[[#This Row],[quantity]]&lt;=1,2%,IF(SalesData[[#This Row],[quantity]]&lt;=2,4%,IF(SalesData[[#This Row],[quantity]]&lt;=3,6%,IF(SalesData[[#This Row],[quantity]]&gt;=4,8%,0%))))</f>
        <v>0.04</v>
      </c>
      <c r="N485" s="6">
        <f>SalesData[[#This Row],[Total Sales]]*SalesData[[#This Row],[Discount %]]</f>
        <v>827.32399999999996</v>
      </c>
      <c r="O485" s="2">
        <f>SalesData[[#This Row],[Total Sales]]-SalesData[[#This Row],[Discount Amount]]</f>
        <v>19855.775999999998</v>
      </c>
      <c r="P485" s="2">
        <f>SalesData[[#This Row],[price]]*60%</f>
        <v>6204.9299999999994</v>
      </c>
      <c r="Q485" s="2">
        <f>SalesData[[#This Row],[Cost Price (Assumed)60%]]*SalesData[[#This Row],[quantity]]</f>
        <v>12409.859999999999</v>
      </c>
      <c r="R485" s="2">
        <f>SalesData[[#This Row],[Net Sales]]-SalesData[[#This Row],[Total Cost]]</f>
        <v>7445.9159999999993</v>
      </c>
      <c r="S485" s="8">
        <f>SalesData[[#This Row],[Profit]]/SalesData[[#This Row],[Net Sales]]</f>
        <v>0.375</v>
      </c>
    </row>
    <row r="486" spans="1:19" x14ac:dyDescent="0.25">
      <c r="A486">
        <v>100484</v>
      </c>
      <c r="B486" s="1">
        <v>45559</v>
      </c>
      <c r="C486" s="2">
        <f>MONTH(SalesData[[#This Row],[order_date]])</f>
        <v>9</v>
      </c>
      <c r="D486" s="2">
        <f>YEAR(SalesData[[#This Row],[order_date]])</f>
        <v>2024</v>
      </c>
      <c r="E486" t="s">
        <v>437</v>
      </c>
      <c r="F486" t="s">
        <v>10</v>
      </c>
      <c r="G486" t="s">
        <v>73</v>
      </c>
      <c r="H486">
        <v>2</v>
      </c>
      <c r="I486">
        <v>36759.11</v>
      </c>
      <c r="J486" t="s">
        <v>47</v>
      </c>
      <c r="K486" t="s">
        <v>48</v>
      </c>
      <c r="L486">
        <f>SalesData[[#This Row],[quantity]]*SalesData[[#This Row],[price]]</f>
        <v>73518.22</v>
      </c>
      <c r="M486" s="8">
        <f>IF(SalesData[[#This Row],[quantity]]&lt;=1,2%,IF(SalesData[[#This Row],[quantity]]&lt;=2,4%,IF(SalesData[[#This Row],[quantity]]&lt;=3,6%,IF(SalesData[[#This Row],[quantity]]&gt;=4,8%,0%))))</f>
        <v>0.04</v>
      </c>
      <c r="N486" s="6">
        <f>SalesData[[#This Row],[Total Sales]]*SalesData[[#This Row],[Discount %]]</f>
        <v>2940.7288000000003</v>
      </c>
      <c r="O486" s="2">
        <f>SalesData[[#This Row],[Total Sales]]-SalesData[[#This Row],[Discount Amount]]</f>
        <v>70577.491200000004</v>
      </c>
      <c r="P486" s="2">
        <f>SalesData[[#This Row],[price]]*60%</f>
        <v>22055.466</v>
      </c>
      <c r="Q486" s="2">
        <f>SalesData[[#This Row],[Cost Price (Assumed)60%]]*SalesData[[#This Row],[quantity]]</f>
        <v>44110.932000000001</v>
      </c>
      <c r="R486" s="2">
        <f>SalesData[[#This Row],[Net Sales]]-SalesData[[#This Row],[Total Cost]]</f>
        <v>26466.559200000003</v>
      </c>
      <c r="S486" s="8">
        <f>SalesData[[#This Row],[Profit]]/SalesData[[#This Row],[Net Sales]]</f>
        <v>0.375</v>
      </c>
    </row>
    <row r="487" spans="1:19" x14ac:dyDescent="0.25">
      <c r="A487">
        <v>100485</v>
      </c>
      <c r="B487" s="1">
        <v>45462</v>
      </c>
      <c r="C487" s="2">
        <f>MONTH(SalesData[[#This Row],[order_date]])</f>
        <v>6</v>
      </c>
      <c r="D487" s="2">
        <f>YEAR(SalesData[[#This Row],[order_date]])</f>
        <v>2024</v>
      </c>
      <c r="E487" t="s">
        <v>534</v>
      </c>
      <c r="F487" t="s">
        <v>41</v>
      </c>
      <c r="G487" t="s">
        <v>92</v>
      </c>
      <c r="H487">
        <v>2</v>
      </c>
      <c r="I487">
        <v>3999.42</v>
      </c>
      <c r="J487" t="s">
        <v>43</v>
      </c>
      <c r="K487" t="s">
        <v>29</v>
      </c>
      <c r="L487">
        <f>SalesData[[#This Row],[quantity]]*SalesData[[#This Row],[price]]</f>
        <v>7998.84</v>
      </c>
      <c r="M487" s="8">
        <f>IF(SalesData[[#This Row],[quantity]]&lt;=1,2%,IF(SalesData[[#This Row],[quantity]]&lt;=2,4%,IF(SalesData[[#This Row],[quantity]]&lt;=3,6%,IF(SalesData[[#This Row],[quantity]]&gt;=4,8%,0%))))</f>
        <v>0.04</v>
      </c>
      <c r="N487" s="6">
        <f>SalesData[[#This Row],[Total Sales]]*SalesData[[#This Row],[Discount %]]</f>
        <v>319.95359999999999</v>
      </c>
      <c r="O487" s="2">
        <f>SalesData[[#This Row],[Total Sales]]-SalesData[[#This Row],[Discount Amount]]</f>
        <v>7678.8864000000003</v>
      </c>
      <c r="P487" s="2">
        <f>SalesData[[#This Row],[price]]*60%</f>
        <v>2399.652</v>
      </c>
      <c r="Q487" s="2">
        <f>SalesData[[#This Row],[Cost Price (Assumed)60%]]*SalesData[[#This Row],[quantity]]</f>
        <v>4799.3040000000001</v>
      </c>
      <c r="R487" s="2">
        <f>SalesData[[#This Row],[Net Sales]]-SalesData[[#This Row],[Total Cost]]</f>
        <v>2879.5824000000002</v>
      </c>
      <c r="S487" s="8">
        <f>SalesData[[#This Row],[Profit]]/SalesData[[#This Row],[Net Sales]]</f>
        <v>0.375</v>
      </c>
    </row>
    <row r="488" spans="1:19" x14ac:dyDescent="0.25">
      <c r="A488">
        <v>100486</v>
      </c>
      <c r="B488" s="1">
        <v>45139</v>
      </c>
      <c r="C488" s="2">
        <f>MONTH(SalesData[[#This Row],[order_date]])</f>
        <v>8</v>
      </c>
      <c r="D488" s="2">
        <f>YEAR(SalesData[[#This Row],[order_date]])</f>
        <v>2023</v>
      </c>
      <c r="E488" t="s">
        <v>535</v>
      </c>
      <c r="F488" t="s">
        <v>19</v>
      </c>
      <c r="G488" t="s">
        <v>20</v>
      </c>
      <c r="H488">
        <v>1</v>
      </c>
      <c r="I488">
        <v>356.72</v>
      </c>
      <c r="J488" t="s">
        <v>47</v>
      </c>
      <c r="K488" t="s">
        <v>48</v>
      </c>
      <c r="L488">
        <f>SalesData[[#This Row],[quantity]]*SalesData[[#This Row],[price]]</f>
        <v>356.72</v>
      </c>
      <c r="M488" s="8">
        <f>IF(SalesData[[#This Row],[quantity]]&lt;=1,2%,IF(SalesData[[#This Row],[quantity]]&lt;=2,4%,IF(SalesData[[#This Row],[quantity]]&lt;=3,6%,IF(SalesData[[#This Row],[quantity]]&gt;=4,8%,0%))))</f>
        <v>0.02</v>
      </c>
      <c r="N488" s="6">
        <f>SalesData[[#This Row],[Total Sales]]*SalesData[[#This Row],[Discount %]]</f>
        <v>7.1344000000000003</v>
      </c>
      <c r="O488" s="2">
        <f>SalesData[[#This Row],[Total Sales]]-SalesData[[#This Row],[Discount Amount]]</f>
        <v>349.5856</v>
      </c>
      <c r="P488" s="2">
        <f>SalesData[[#This Row],[price]]*60%</f>
        <v>214.03200000000001</v>
      </c>
      <c r="Q488" s="2">
        <f>SalesData[[#This Row],[Cost Price (Assumed)60%]]*SalesData[[#This Row],[quantity]]</f>
        <v>214.03200000000001</v>
      </c>
      <c r="R488" s="2">
        <f>SalesData[[#This Row],[Net Sales]]-SalesData[[#This Row],[Total Cost]]</f>
        <v>135.55359999999999</v>
      </c>
      <c r="S488" s="8">
        <f>SalesData[[#This Row],[Profit]]/SalesData[[#This Row],[Net Sales]]</f>
        <v>0.38775510204081631</v>
      </c>
    </row>
    <row r="489" spans="1:19" x14ac:dyDescent="0.25">
      <c r="A489">
        <v>100487</v>
      </c>
      <c r="B489" s="1">
        <v>45514</v>
      </c>
      <c r="C489" s="2">
        <f>MONTH(SalesData[[#This Row],[order_date]])</f>
        <v>8</v>
      </c>
      <c r="D489" s="2">
        <f>YEAR(SalesData[[#This Row],[order_date]])</f>
        <v>2024</v>
      </c>
      <c r="E489" t="s">
        <v>536</v>
      </c>
      <c r="F489" t="s">
        <v>19</v>
      </c>
      <c r="G489" t="s">
        <v>115</v>
      </c>
      <c r="H489">
        <v>4</v>
      </c>
      <c r="I489">
        <v>10259.06</v>
      </c>
      <c r="J489" t="s">
        <v>43</v>
      </c>
      <c r="K489" t="s">
        <v>29</v>
      </c>
      <c r="L489">
        <f>SalesData[[#This Row],[quantity]]*SalesData[[#This Row],[price]]</f>
        <v>41036.239999999998</v>
      </c>
      <c r="M489" s="8">
        <f>IF(SalesData[[#This Row],[quantity]]&lt;=1,2%,IF(SalesData[[#This Row],[quantity]]&lt;=2,4%,IF(SalesData[[#This Row],[quantity]]&lt;=3,6%,IF(SalesData[[#This Row],[quantity]]&gt;=4,8%,0%))))</f>
        <v>0.08</v>
      </c>
      <c r="N489" s="6">
        <f>SalesData[[#This Row],[Total Sales]]*SalesData[[#This Row],[Discount %]]</f>
        <v>3282.8991999999998</v>
      </c>
      <c r="O489" s="2">
        <f>SalesData[[#This Row],[Total Sales]]-SalesData[[#This Row],[Discount Amount]]</f>
        <v>37753.340799999998</v>
      </c>
      <c r="P489" s="2">
        <f>SalesData[[#This Row],[price]]*60%</f>
        <v>6155.4359999999997</v>
      </c>
      <c r="Q489" s="2">
        <f>SalesData[[#This Row],[Cost Price (Assumed)60%]]*SalesData[[#This Row],[quantity]]</f>
        <v>24621.743999999999</v>
      </c>
      <c r="R489" s="2">
        <f>SalesData[[#This Row],[Net Sales]]-SalesData[[#This Row],[Total Cost]]</f>
        <v>13131.596799999999</v>
      </c>
      <c r="S489" s="8">
        <f>SalesData[[#This Row],[Profit]]/SalesData[[#This Row],[Net Sales]]</f>
        <v>0.34782608695652173</v>
      </c>
    </row>
    <row r="490" spans="1:19" x14ac:dyDescent="0.25">
      <c r="A490">
        <v>100488</v>
      </c>
      <c r="B490" s="1">
        <v>45189</v>
      </c>
      <c r="C490" s="2">
        <f>MONTH(SalesData[[#This Row],[order_date]])</f>
        <v>9</v>
      </c>
      <c r="D490" s="2">
        <f>YEAR(SalesData[[#This Row],[order_date]])</f>
        <v>2023</v>
      </c>
      <c r="E490" t="s">
        <v>537</v>
      </c>
      <c r="F490" t="s">
        <v>19</v>
      </c>
      <c r="G490" t="s">
        <v>20</v>
      </c>
      <c r="H490">
        <v>5</v>
      </c>
      <c r="I490">
        <v>4600.6899999999996</v>
      </c>
      <c r="J490" t="s">
        <v>47</v>
      </c>
      <c r="K490" t="s">
        <v>48</v>
      </c>
      <c r="L490">
        <f>SalesData[[#This Row],[quantity]]*SalesData[[#This Row],[price]]</f>
        <v>23003.449999999997</v>
      </c>
      <c r="M490" s="8">
        <f>IF(SalesData[[#This Row],[quantity]]&lt;=1,2%,IF(SalesData[[#This Row],[quantity]]&lt;=2,4%,IF(SalesData[[#This Row],[quantity]]&lt;=3,6%,IF(SalesData[[#This Row],[quantity]]&gt;=4,8%,0%))))</f>
        <v>0.08</v>
      </c>
      <c r="N490" s="6">
        <f>SalesData[[#This Row],[Total Sales]]*SalesData[[#This Row],[Discount %]]</f>
        <v>1840.2759999999998</v>
      </c>
      <c r="O490" s="2">
        <f>SalesData[[#This Row],[Total Sales]]-SalesData[[#This Row],[Discount Amount]]</f>
        <v>21163.173999999999</v>
      </c>
      <c r="P490" s="2">
        <f>SalesData[[#This Row],[price]]*60%</f>
        <v>2760.4139999999998</v>
      </c>
      <c r="Q490" s="2">
        <f>SalesData[[#This Row],[Cost Price (Assumed)60%]]*SalesData[[#This Row],[quantity]]</f>
        <v>13802.07</v>
      </c>
      <c r="R490" s="2">
        <f>SalesData[[#This Row],[Net Sales]]-SalesData[[#This Row],[Total Cost]]</f>
        <v>7361.1039999999994</v>
      </c>
      <c r="S490" s="8">
        <f>SalesData[[#This Row],[Profit]]/SalesData[[#This Row],[Net Sales]]</f>
        <v>0.34782608695652173</v>
      </c>
    </row>
    <row r="491" spans="1:19" x14ac:dyDescent="0.25">
      <c r="A491">
        <v>100489</v>
      </c>
      <c r="B491" s="1">
        <v>45105</v>
      </c>
      <c r="C491" s="2">
        <f>MONTH(SalesData[[#This Row],[order_date]])</f>
        <v>6</v>
      </c>
      <c r="D491" s="2">
        <f>YEAR(SalesData[[#This Row],[order_date]])</f>
        <v>2023</v>
      </c>
      <c r="E491" t="s">
        <v>538</v>
      </c>
      <c r="F491" t="s">
        <v>41</v>
      </c>
      <c r="G491" t="s">
        <v>92</v>
      </c>
      <c r="H491">
        <v>1</v>
      </c>
      <c r="I491">
        <v>10019.959999999999</v>
      </c>
      <c r="J491" t="s">
        <v>12</v>
      </c>
      <c r="K491" t="s">
        <v>12</v>
      </c>
      <c r="L491">
        <f>SalesData[[#This Row],[quantity]]*SalesData[[#This Row],[price]]</f>
        <v>10019.959999999999</v>
      </c>
      <c r="M491" s="8">
        <f>IF(SalesData[[#This Row],[quantity]]&lt;=1,2%,IF(SalesData[[#This Row],[quantity]]&lt;=2,4%,IF(SalesData[[#This Row],[quantity]]&lt;=3,6%,IF(SalesData[[#This Row],[quantity]]&gt;=4,8%,0%))))</f>
        <v>0.02</v>
      </c>
      <c r="N491" s="6">
        <f>SalesData[[#This Row],[Total Sales]]*SalesData[[#This Row],[Discount %]]</f>
        <v>200.39919999999998</v>
      </c>
      <c r="O491" s="2">
        <f>SalesData[[#This Row],[Total Sales]]-SalesData[[#This Row],[Discount Amount]]</f>
        <v>9819.5607999999993</v>
      </c>
      <c r="P491" s="2">
        <f>SalesData[[#This Row],[price]]*60%</f>
        <v>6011.9759999999997</v>
      </c>
      <c r="Q491" s="2">
        <f>SalesData[[#This Row],[Cost Price (Assumed)60%]]*SalesData[[#This Row],[quantity]]</f>
        <v>6011.9759999999997</v>
      </c>
      <c r="R491" s="2">
        <f>SalesData[[#This Row],[Net Sales]]-SalesData[[#This Row],[Total Cost]]</f>
        <v>3807.5847999999996</v>
      </c>
      <c r="S491" s="8">
        <f>SalesData[[#This Row],[Profit]]/SalesData[[#This Row],[Net Sales]]</f>
        <v>0.38775510204081631</v>
      </c>
    </row>
    <row r="492" spans="1:19" x14ac:dyDescent="0.25">
      <c r="A492">
        <v>100490</v>
      </c>
      <c r="B492" s="1">
        <v>44973</v>
      </c>
      <c r="C492" s="2">
        <f>MONTH(SalesData[[#This Row],[order_date]])</f>
        <v>2</v>
      </c>
      <c r="D492" s="2">
        <f>YEAR(SalesData[[#This Row],[order_date]])</f>
        <v>2023</v>
      </c>
      <c r="E492" t="s">
        <v>539</v>
      </c>
      <c r="F492" t="s">
        <v>10</v>
      </c>
      <c r="G492" t="s">
        <v>27</v>
      </c>
      <c r="H492">
        <v>2</v>
      </c>
      <c r="I492">
        <v>12616.75</v>
      </c>
      <c r="J492" t="s">
        <v>32</v>
      </c>
      <c r="K492" t="s">
        <v>33</v>
      </c>
      <c r="L492">
        <f>SalesData[[#This Row],[quantity]]*SalesData[[#This Row],[price]]</f>
        <v>25233.5</v>
      </c>
      <c r="M492" s="8">
        <f>IF(SalesData[[#This Row],[quantity]]&lt;=1,2%,IF(SalesData[[#This Row],[quantity]]&lt;=2,4%,IF(SalesData[[#This Row],[quantity]]&lt;=3,6%,IF(SalesData[[#This Row],[quantity]]&gt;=4,8%,0%))))</f>
        <v>0.04</v>
      </c>
      <c r="N492" s="6">
        <f>SalesData[[#This Row],[Total Sales]]*SalesData[[#This Row],[Discount %]]</f>
        <v>1009.34</v>
      </c>
      <c r="O492" s="2">
        <f>SalesData[[#This Row],[Total Sales]]-SalesData[[#This Row],[Discount Amount]]</f>
        <v>24224.16</v>
      </c>
      <c r="P492" s="2">
        <f>SalesData[[#This Row],[price]]*60%</f>
        <v>7570.0499999999993</v>
      </c>
      <c r="Q492" s="2">
        <f>SalesData[[#This Row],[Cost Price (Assumed)60%]]*SalesData[[#This Row],[quantity]]</f>
        <v>15140.099999999999</v>
      </c>
      <c r="R492" s="2">
        <f>SalesData[[#This Row],[Net Sales]]-SalesData[[#This Row],[Total Cost]]</f>
        <v>9084.0600000000013</v>
      </c>
      <c r="S492" s="8">
        <f>SalesData[[#This Row],[Profit]]/SalesData[[#This Row],[Net Sales]]</f>
        <v>0.37500000000000006</v>
      </c>
    </row>
    <row r="493" spans="1:19" x14ac:dyDescent="0.25">
      <c r="A493">
        <v>100491</v>
      </c>
      <c r="B493" s="1">
        <v>45201</v>
      </c>
      <c r="C493" s="2">
        <f>MONTH(SalesData[[#This Row],[order_date]])</f>
        <v>10</v>
      </c>
      <c r="D493" s="2">
        <f>YEAR(SalesData[[#This Row],[order_date]])</f>
        <v>2023</v>
      </c>
      <c r="E493" t="s">
        <v>540</v>
      </c>
      <c r="F493" t="s">
        <v>41</v>
      </c>
      <c r="G493" t="s">
        <v>66</v>
      </c>
      <c r="H493">
        <v>1</v>
      </c>
      <c r="I493">
        <v>4718.72</v>
      </c>
      <c r="J493" t="s">
        <v>61</v>
      </c>
      <c r="K493" t="s">
        <v>36</v>
      </c>
      <c r="L493">
        <f>SalesData[[#This Row],[quantity]]*SalesData[[#This Row],[price]]</f>
        <v>4718.72</v>
      </c>
      <c r="M493" s="8">
        <f>IF(SalesData[[#This Row],[quantity]]&lt;=1,2%,IF(SalesData[[#This Row],[quantity]]&lt;=2,4%,IF(SalesData[[#This Row],[quantity]]&lt;=3,6%,IF(SalesData[[#This Row],[quantity]]&gt;=4,8%,0%))))</f>
        <v>0.02</v>
      </c>
      <c r="N493" s="6">
        <f>SalesData[[#This Row],[Total Sales]]*SalesData[[#This Row],[Discount %]]</f>
        <v>94.374400000000009</v>
      </c>
      <c r="O493" s="2">
        <f>SalesData[[#This Row],[Total Sales]]-SalesData[[#This Row],[Discount Amount]]</f>
        <v>4624.3456000000006</v>
      </c>
      <c r="P493" s="2">
        <f>SalesData[[#This Row],[price]]*60%</f>
        <v>2831.232</v>
      </c>
      <c r="Q493" s="2">
        <f>SalesData[[#This Row],[Cost Price (Assumed)60%]]*SalesData[[#This Row],[quantity]]</f>
        <v>2831.232</v>
      </c>
      <c r="R493" s="2">
        <f>SalesData[[#This Row],[Net Sales]]-SalesData[[#This Row],[Total Cost]]</f>
        <v>1793.1136000000006</v>
      </c>
      <c r="S493" s="8">
        <f>SalesData[[#This Row],[Profit]]/SalesData[[#This Row],[Net Sales]]</f>
        <v>0.38775510204081642</v>
      </c>
    </row>
    <row r="494" spans="1:19" x14ac:dyDescent="0.25">
      <c r="A494">
        <v>100492</v>
      </c>
      <c r="B494" s="1">
        <v>45205</v>
      </c>
      <c r="C494" s="2">
        <f>MONTH(SalesData[[#This Row],[order_date]])</f>
        <v>10</v>
      </c>
      <c r="D494" s="2">
        <f>YEAR(SalesData[[#This Row],[order_date]])</f>
        <v>2023</v>
      </c>
      <c r="E494" t="s">
        <v>541</v>
      </c>
      <c r="F494" t="s">
        <v>38</v>
      </c>
      <c r="G494" t="s">
        <v>261</v>
      </c>
      <c r="H494">
        <v>2</v>
      </c>
      <c r="I494">
        <v>2863.72</v>
      </c>
      <c r="J494" t="s">
        <v>57</v>
      </c>
      <c r="K494" t="s">
        <v>58</v>
      </c>
      <c r="L494">
        <f>SalesData[[#This Row],[quantity]]*SalesData[[#This Row],[price]]</f>
        <v>5727.44</v>
      </c>
      <c r="M494" s="8">
        <f>IF(SalesData[[#This Row],[quantity]]&lt;=1,2%,IF(SalesData[[#This Row],[quantity]]&lt;=2,4%,IF(SalesData[[#This Row],[quantity]]&lt;=3,6%,IF(SalesData[[#This Row],[quantity]]&gt;=4,8%,0%))))</f>
        <v>0.04</v>
      </c>
      <c r="N494" s="6">
        <f>SalesData[[#This Row],[Total Sales]]*SalesData[[#This Row],[Discount %]]</f>
        <v>229.0976</v>
      </c>
      <c r="O494" s="2">
        <f>SalesData[[#This Row],[Total Sales]]-SalesData[[#This Row],[Discount Amount]]</f>
        <v>5498.3423999999995</v>
      </c>
      <c r="P494" s="2">
        <f>SalesData[[#This Row],[price]]*60%</f>
        <v>1718.2319999999997</v>
      </c>
      <c r="Q494" s="2">
        <f>SalesData[[#This Row],[Cost Price (Assumed)60%]]*SalesData[[#This Row],[quantity]]</f>
        <v>3436.4639999999995</v>
      </c>
      <c r="R494" s="2">
        <f>SalesData[[#This Row],[Net Sales]]-SalesData[[#This Row],[Total Cost]]</f>
        <v>2061.8784000000001</v>
      </c>
      <c r="S494" s="8">
        <f>SalesData[[#This Row],[Profit]]/SalesData[[#This Row],[Net Sales]]</f>
        <v>0.37500000000000006</v>
      </c>
    </row>
    <row r="495" spans="1:19" x14ac:dyDescent="0.25">
      <c r="A495">
        <v>100493</v>
      </c>
      <c r="B495" s="1">
        <v>45639</v>
      </c>
      <c r="C495" s="2">
        <f>MONTH(SalesData[[#This Row],[order_date]])</f>
        <v>12</v>
      </c>
      <c r="D495" s="2">
        <f>YEAR(SalesData[[#This Row],[order_date]])</f>
        <v>2024</v>
      </c>
      <c r="E495" t="s">
        <v>542</v>
      </c>
      <c r="F495" t="s">
        <v>19</v>
      </c>
      <c r="G495" t="s">
        <v>115</v>
      </c>
      <c r="H495">
        <v>1</v>
      </c>
      <c r="I495">
        <v>13622.85</v>
      </c>
      <c r="J495" t="s">
        <v>57</v>
      </c>
      <c r="K495" t="s">
        <v>58</v>
      </c>
      <c r="L495">
        <f>SalesData[[#This Row],[quantity]]*SalesData[[#This Row],[price]]</f>
        <v>13622.85</v>
      </c>
      <c r="M495" s="8">
        <f>IF(SalesData[[#This Row],[quantity]]&lt;=1,2%,IF(SalesData[[#This Row],[quantity]]&lt;=2,4%,IF(SalesData[[#This Row],[quantity]]&lt;=3,6%,IF(SalesData[[#This Row],[quantity]]&gt;=4,8%,0%))))</f>
        <v>0.02</v>
      </c>
      <c r="N495" s="6">
        <f>SalesData[[#This Row],[Total Sales]]*SalesData[[#This Row],[Discount %]]</f>
        <v>272.45699999999999</v>
      </c>
      <c r="O495" s="2">
        <f>SalesData[[#This Row],[Total Sales]]-SalesData[[#This Row],[Discount Amount]]</f>
        <v>13350.393</v>
      </c>
      <c r="P495" s="2">
        <f>SalesData[[#This Row],[price]]*60%</f>
        <v>8173.71</v>
      </c>
      <c r="Q495" s="2">
        <f>SalesData[[#This Row],[Cost Price (Assumed)60%]]*SalesData[[#This Row],[quantity]]</f>
        <v>8173.71</v>
      </c>
      <c r="R495" s="2">
        <f>SalesData[[#This Row],[Net Sales]]-SalesData[[#This Row],[Total Cost]]</f>
        <v>5176.683</v>
      </c>
      <c r="S495" s="8">
        <f>SalesData[[#This Row],[Profit]]/SalesData[[#This Row],[Net Sales]]</f>
        <v>0.38775510204081631</v>
      </c>
    </row>
    <row r="496" spans="1:19" x14ac:dyDescent="0.25">
      <c r="A496">
        <v>100494</v>
      </c>
      <c r="B496" s="1">
        <v>45552</v>
      </c>
      <c r="C496" s="2">
        <f>MONTH(SalesData[[#This Row],[order_date]])</f>
        <v>9</v>
      </c>
      <c r="D496" s="2">
        <f>YEAR(SalesData[[#This Row],[order_date]])</f>
        <v>2024</v>
      </c>
      <c r="E496" t="s">
        <v>543</v>
      </c>
      <c r="F496" t="s">
        <v>14</v>
      </c>
      <c r="G496" t="s">
        <v>31</v>
      </c>
      <c r="H496">
        <v>2</v>
      </c>
      <c r="I496">
        <v>4833.9799999999996</v>
      </c>
      <c r="J496" t="s">
        <v>61</v>
      </c>
      <c r="K496" t="s">
        <v>36</v>
      </c>
      <c r="L496">
        <f>SalesData[[#This Row],[quantity]]*SalesData[[#This Row],[price]]</f>
        <v>9667.9599999999991</v>
      </c>
      <c r="M496" s="8">
        <f>IF(SalesData[[#This Row],[quantity]]&lt;=1,2%,IF(SalesData[[#This Row],[quantity]]&lt;=2,4%,IF(SalesData[[#This Row],[quantity]]&lt;=3,6%,IF(SalesData[[#This Row],[quantity]]&gt;=4,8%,0%))))</f>
        <v>0.04</v>
      </c>
      <c r="N496" s="6">
        <f>SalesData[[#This Row],[Total Sales]]*SalesData[[#This Row],[Discount %]]</f>
        <v>386.71839999999997</v>
      </c>
      <c r="O496" s="2">
        <f>SalesData[[#This Row],[Total Sales]]-SalesData[[#This Row],[Discount Amount]]</f>
        <v>9281.2415999999994</v>
      </c>
      <c r="P496" s="2">
        <f>SalesData[[#This Row],[price]]*60%</f>
        <v>2900.3879999999995</v>
      </c>
      <c r="Q496" s="2">
        <f>SalesData[[#This Row],[Cost Price (Assumed)60%]]*SalesData[[#This Row],[quantity]]</f>
        <v>5800.7759999999989</v>
      </c>
      <c r="R496" s="2">
        <f>SalesData[[#This Row],[Net Sales]]-SalesData[[#This Row],[Total Cost]]</f>
        <v>3480.4656000000004</v>
      </c>
      <c r="S496" s="8">
        <f>SalesData[[#This Row],[Profit]]/SalesData[[#This Row],[Net Sales]]</f>
        <v>0.37500000000000006</v>
      </c>
    </row>
    <row r="497" spans="1:19" x14ac:dyDescent="0.25">
      <c r="A497">
        <v>100495</v>
      </c>
      <c r="B497" s="1">
        <v>45426</v>
      </c>
      <c r="C497" s="2">
        <f>MONTH(SalesData[[#This Row],[order_date]])</f>
        <v>5</v>
      </c>
      <c r="D497" s="2">
        <f>YEAR(SalesData[[#This Row],[order_date]])</f>
        <v>2024</v>
      </c>
      <c r="E497" t="s">
        <v>544</v>
      </c>
      <c r="F497" t="s">
        <v>10</v>
      </c>
      <c r="G497" t="s">
        <v>68</v>
      </c>
      <c r="H497">
        <v>1</v>
      </c>
      <c r="I497">
        <v>6109.96</v>
      </c>
      <c r="J497" t="s">
        <v>16</v>
      </c>
      <c r="K497" t="s">
        <v>17</v>
      </c>
      <c r="L497">
        <f>SalesData[[#This Row],[quantity]]*SalesData[[#This Row],[price]]</f>
        <v>6109.96</v>
      </c>
      <c r="M497" s="8">
        <f>IF(SalesData[[#This Row],[quantity]]&lt;=1,2%,IF(SalesData[[#This Row],[quantity]]&lt;=2,4%,IF(SalesData[[#This Row],[quantity]]&lt;=3,6%,IF(SalesData[[#This Row],[quantity]]&gt;=4,8%,0%))))</f>
        <v>0.02</v>
      </c>
      <c r="N497" s="6">
        <f>SalesData[[#This Row],[Total Sales]]*SalesData[[#This Row],[Discount %]]</f>
        <v>122.1992</v>
      </c>
      <c r="O497" s="2">
        <f>SalesData[[#This Row],[Total Sales]]-SalesData[[#This Row],[Discount Amount]]</f>
        <v>5987.7608</v>
      </c>
      <c r="P497" s="2">
        <f>SalesData[[#This Row],[price]]*60%</f>
        <v>3665.9760000000001</v>
      </c>
      <c r="Q497" s="2">
        <f>SalesData[[#This Row],[Cost Price (Assumed)60%]]*SalesData[[#This Row],[quantity]]</f>
        <v>3665.9760000000001</v>
      </c>
      <c r="R497" s="2">
        <f>SalesData[[#This Row],[Net Sales]]-SalesData[[#This Row],[Total Cost]]</f>
        <v>2321.7847999999999</v>
      </c>
      <c r="S497" s="8">
        <f>SalesData[[#This Row],[Profit]]/SalesData[[#This Row],[Net Sales]]</f>
        <v>0.38775510204081631</v>
      </c>
    </row>
    <row r="498" spans="1:19" x14ac:dyDescent="0.25">
      <c r="A498">
        <v>100496</v>
      </c>
      <c r="B498" s="1">
        <v>45621</v>
      </c>
      <c r="C498" s="2">
        <f>MONTH(SalesData[[#This Row],[order_date]])</f>
        <v>11</v>
      </c>
      <c r="D498" s="2">
        <f>YEAR(SalesData[[#This Row],[order_date]])</f>
        <v>2024</v>
      </c>
      <c r="E498" t="s">
        <v>545</v>
      </c>
      <c r="F498" t="s">
        <v>14</v>
      </c>
      <c r="G498" t="s">
        <v>51</v>
      </c>
      <c r="H498">
        <v>2</v>
      </c>
      <c r="I498">
        <v>1448.34</v>
      </c>
      <c r="J498" t="s">
        <v>54</v>
      </c>
      <c r="K498" t="s">
        <v>55</v>
      </c>
      <c r="L498">
        <f>SalesData[[#This Row],[quantity]]*SalesData[[#This Row],[price]]</f>
        <v>2896.68</v>
      </c>
      <c r="M498" s="8">
        <f>IF(SalesData[[#This Row],[quantity]]&lt;=1,2%,IF(SalesData[[#This Row],[quantity]]&lt;=2,4%,IF(SalesData[[#This Row],[quantity]]&lt;=3,6%,IF(SalesData[[#This Row],[quantity]]&gt;=4,8%,0%))))</f>
        <v>0.04</v>
      </c>
      <c r="N498" s="6">
        <f>SalesData[[#This Row],[Total Sales]]*SalesData[[#This Row],[Discount %]]</f>
        <v>115.8672</v>
      </c>
      <c r="O498" s="2">
        <f>SalesData[[#This Row],[Total Sales]]-SalesData[[#This Row],[Discount Amount]]</f>
        <v>2780.8127999999997</v>
      </c>
      <c r="P498" s="2">
        <f>SalesData[[#This Row],[price]]*60%</f>
        <v>869.00399999999991</v>
      </c>
      <c r="Q498" s="2">
        <f>SalesData[[#This Row],[Cost Price (Assumed)60%]]*SalesData[[#This Row],[quantity]]</f>
        <v>1738.0079999999998</v>
      </c>
      <c r="R498" s="2">
        <f>SalesData[[#This Row],[Net Sales]]-SalesData[[#This Row],[Total Cost]]</f>
        <v>1042.8047999999999</v>
      </c>
      <c r="S498" s="8">
        <f>SalesData[[#This Row],[Profit]]/SalesData[[#This Row],[Net Sales]]</f>
        <v>0.375</v>
      </c>
    </row>
    <row r="499" spans="1:19" x14ac:dyDescent="0.25">
      <c r="A499">
        <v>100497</v>
      </c>
      <c r="B499" s="1">
        <v>45462</v>
      </c>
      <c r="C499" s="2">
        <f>MONTH(SalesData[[#This Row],[order_date]])</f>
        <v>6</v>
      </c>
      <c r="D499" s="2">
        <f>YEAR(SalesData[[#This Row],[order_date]])</f>
        <v>2024</v>
      </c>
      <c r="E499" t="s">
        <v>546</v>
      </c>
      <c r="F499" t="s">
        <v>19</v>
      </c>
      <c r="G499" t="s">
        <v>123</v>
      </c>
      <c r="H499">
        <v>1</v>
      </c>
      <c r="I499">
        <v>9269.94</v>
      </c>
      <c r="J499" t="s">
        <v>35</v>
      </c>
      <c r="K499" t="s">
        <v>36</v>
      </c>
      <c r="L499">
        <f>SalesData[[#This Row],[quantity]]*SalesData[[#This Row],[price]]</f>
        <v>9269.94</v>
      </c>
      <c r="M499" s="8">
        <f>IF(SalesData[[#This Row],[quantity]]&lt;=1,2%,IF(SalesData[[#This Row],[quantity]]&lt;=2,4%,IF(SalesData[[#This Row],[quantity]]&lt;=3,6%,IF(SalesData[[#This Row],[quantity]]&gt;=4,8%,0%))))</f>
        <v>0.02</v>
      </c>
      <c r="N499" s="6">
        <f>SalesData[[#This Row],[Total Sales]]*SalesData[[#This Row],[Discount %]]</f>
        <v>185.39880000000002</v>
      </c>
      <c r="O499" s="2">
        <f>SalesData[[#This Row],[Total Sales]]-SalesData[[#This Row],[Discount Amount]]</f>
        <v>9084.5411999999997</v>
      </c>
      <c r="P499" s="2">
        <f>SalesData[[#This Row],[price]]*60%</f>
        <v>5561.9639999999999</v>
      </c>
      <c r="Q499" s="2">
        <f>SalesData[[#This Row],[Cost Price (Assumed)60%]]*SalesData[[#This Row],[quantity]]</f>
        <v>5561.9639999999999</v>
      </c>
      <c r="R499" s="2">
        <f>SalesData[[#This Row],[Net Sales]]-SalesData[[#This Row],[Total Cost]]</f>
        <v>3522.5771999999997</v>
      </c>
      <c r="S499" s="8">
        <f>SalesData[[#This Row],[Profit]]/SalesData[[#This Row],[Net Sales]]</f>
        <v>0.38775510204081631</v>
      </c>
    </row>
    <row r="500" spans="1:19" x14ac:dyDescent="0.25">
      <c r="A500">
        <v>100498</v>
      </c>
      <c r="B500" s="1">
        <v>45619</v>
      </c>
      <c r="C500" s="2">
        <f>MONTH(SalesData[[#This Row],[order_date]])</f>
        <v>11</v>
      </c>
      <c r="D500" s="2">
        <f>YEAR(SalesData[[#This Row],[order_date]])</f>
        <v>2024</v>
      </c>
      <c r="E500" t="s">
        <v>547</v>
      </c>
      <c r="F500" t="s">
        <v>19</v>
      </c>
      <c r="G500" t="s">
        <v>115</v>
      </c>
      <c r="H500">
        <v>3</v>
      </c>
      <c r="I500">
        <v>9751.5</v>
      </c>
      <c r="J500" t="s">
        <v>85</v>
      </c>
      <c r="K500" t="s">
        <v>29</v>
      </c>
      <c r="L500">
        <f>SalesData[[#This Row],[quantity]]*SalesData[[#This Row],[price]]</f>
        <v>29254.5</v>
      </c>
      <c r="M500" s="8">
        <f>IF(SalesData[[#This Row],[quantity]]&lt;=1,2%,IF(SalesData[[#This Row],[quantity]]&lt;=2,4%,IF(SalesData[[#This Row],[quantity]]&lt;=3,6%,IF(SalesData[[#This Row],[quantity]]&gt;=4,8%,0%))))</f>
        <v>0.06</v>
      </c>
      <c r="N500" s="6">
        <f>SalesData[[#This Row],[Total Sales]]*SalesData[[#This Row],[Discount %]]</f>
        <v>1755.27</v>
      </c>
      <c r="O500" s="2">
        <f>SalesData[[#This Row],[Total Sales]]-SalesData[[#This Row],[Discount Amount]]</f>
        <v>27499.23</v>
      </c>
      <c r="P500" s="2">
        <f>SalesData[[#This Row],[price]]*60%</f>
        <v>5850.9</v>
      </c>
      <c r="Q500" s="2">
        <f>SalesData[[#This Row],[Cost Price (Assumed)60%]]*SalesData[[#This Row],[quantity]]</f>
        <v>17552.699999999997</v>
      </c>
      <c r="R500" s="2">
        <f>SalesData[[#This Row],[Net Sales]]-SalesData[[#This Row],[Total Cost]]</f>
        <v>9946.5300000000025</v>
      </c>
      <c r="S500" s="8">
        <f>SalesData[[#This Row],[Profit]]/SalesData[[#This Row],[Net Sales]]</f>
        <v>0.36170212765957455</v>
      </c>
    </row>
    <row r="501" spans="1:19" x14ac:dyDescent="0.25">
      <c r="A501">
        <v>100499</v>
      </c>
      <c r="B501" s="1">
        <v>45585</v>
      </c>
      <c r="C501" s="2">
        <f>MONTH(SalesData[[#This Row],[order_date]])</f>
        <v>10</v>
      </c>
      <c r="D501" s="2">
        <f>YEAR(SalesData[[#This Row],[order_date]])</f>
        <v>2024</v>
      </c>
      <c r="E501" t="s">
        <v>548</v>
      </c>
      <c r="F501" t="s">
        <v>41</v>
      </c>
      <c r="G501" t="s">
        <v>42</v>
      </c>
      <c r="H501">
        <v>3</v>
      </c>
      <c r="I501">
        <v>14242.45</v>
      </c>
      <c r="J501" t="s">
        <v>21</v>
      </c>
      <c r="K501" t="s">
        <v>17</v>
      </c>
      <c r="L501">
        <f>SalesData[[#This Row],[quantity]]*SalesData[[#This Row],[price]]</f>
        <v>42727.350000000006</v>
      </c>
      <c r="M501" s="8">
        <f>IF(SalesData[[#This Row],[quantity]]&lt;=1,2%,IF(SalesData[[#This Row],[quantity]]&lt;=2,4%,IF(SalesData[[#This Row],[quantity]]&lt;=3,6%,IF(SalesData[[#This Row],[quantity]]&gt;=4,8%,0%))))</f>
        <v>0.06</v>
      </c>
      <c r="N501" s="6">
        <f>SalesData[[#This Row],[Total Sales]]*SalesData[[#This Row],[Discount %]]</f>
        <v>2563.6410000000001</v>
      </c>
      <c r="O501" s="2">
        <f>SalesData[[#This Row],[Total Sales]]-SalesData[[#This Row],[Discount Amount]]</f>
        <v>40163.709000000003</v>
      </c>
      <c r="P501" s="2">
        <f>SalesData[[#This Row],[price]]*60%</f>
        <v>8545.4699999999993</v>
      </c>
      <c r="Q501" s="2">
        <f>SalesData[[#This Row],[Cost Price (Assumed)60%]]*SalesData[[#This Row],[quantity]]</f>
        <v>25636.409999999996</v>
      </c>
      <c r="R501" s="2">
        <f>SalesData[[#This Row],[Net Sales]]-SalesData[[#This Row],[Total Cost]]</f>
        <v>14527.299000000006</v>
      </c>
      <c r="S501" s="8">
        <f>SalesData[[#This Row],[Profit]]/SalesData[[#This Row],[Net Sales]]</f>
        <v>0.3617021276595746</v>
      </c>
    </row>
    <row r="502" spans="1:19" x14ac:dyDescent="0.25">
      <c r="A502">
        <v>100500</v>
      </c>
      <c r="B502" s="1">
        <v>45430</v>
      </c>
      <c r="C502" s="2">
        <f>MONTH(SalesData[[#This Row],[order_date]])</f>
        <v>5</v>
      </c>
      <c r="D502" s="2">
        <f>YEAR(SalesData[[#This Row],[order_date]])</f>
        <v>2024</v>
      </c>
      <c r="E502" t="s">
        <v>549</v>
      </c>
      <c r="F502" t="s">
        <v>14</v>
      </c>
      <c r="G502" t="s">
        <v>31</v>
      </c>
      <c r="H502">
        <v>5</v>
      </c>
      <c r="I502">
        <v>404.02</v>
      </c>
      <c r="J502" t="s">
        <v>28</v>
      </c>
      <c r="K502" t="s">
        <v>29</v>
      </c>
      <c r="L502">
        <f>SalesData[[#This Row],[quantity]]*SalesData[[#This Row],[price]]</f>
        <v>2020.1</v>
      </c>
      <c r="M502" s="8">
        <f>IF(SalesData[[#This Row],[quantity]]&lt;=1,2%,IF(SalesData[[#This Row],[quantity]]&lt;=2,4%,IF(SalesData[[#This Row],[quantity]]&lt;=3,6%,IF(SalesData[[#This Row],[quantity]]&gt;=4,8%,0%))))</f>
        <v>0.08</v>
      </c>
      <c r="N502" s="6">
        <f>SalesData[[#This Row],[Total Sales]]*SalesData[[#This Row],[Discount %]]</f>
        <v>161.608</v>
      </c>
      <c r="O502" s="2">
        <f>SalesData[[#This Row],[Total Sales]]-SalesData[[#This Row],[Discount Amount]]</f>
        <v>1858.492</v>
      </c>
      <c r="P502" s="2">
        <f>SalesData[[#This Row],[price]]*60%</f>
        <v>242.41199999999998</v>
      </c>
      <c r="Q502" s="2">
        <f>SalesData[[#This Row],[Cost Price (Assumed)60%]]*SalesData[[#This Row],[quantity]]</f>
        <v>1212.06</v>
      </c>
      <c r="R502" s="2">
        <f>SalesData[[#This Row],[Net Sales]]-SalesData[[#This Row],[Total Cost]]</f>
        <v>646.43200000000002</v>
      </c>
      <c r="S502" s="8">
        <f>SalesData[[#This Row],[Profit]]/SalesData[[#This Row],[Net Sales]]</f>
        <v>0.34782608695652173</v>
      </c>
    </row>
    <row r="503" spans="1:19" x14ac:dyDescent="0.25">
      <c r="A503">
        <v>100501</v>
      </c>
      <c r="B503" s="1">
        <v>45167</v>
      </c>
      <c r="C503" s="2">
        <f>MONTH(SalesData[[#This Row],[order_date]])</f>
        <v>8</v>
      </c>
      <c r="D503" s="2">
        <f>YEAR(SalesData[[#This Row],[order_date]])</f>
        <v>2023</v>
      </c>
      <c r="E503" t="s">
        <v>550</v>
      </c>
      <c r="F503" t="s">
        <v>10</v>
      </c>
      <c r="G503" t="s">
        <v>68</v>
      </c>
      <c r="H503">
        <v>3</v>
      </c>
      <c r="I503">
        <v>35638.839999999997</v>
      </c>
      <c r="J503" t="s">
        <v>107</v>
      </c>
      <c r="K503" t="s">
        <v>108</v>
      </c>
      <c r="L503">
        <f>SalesData[[#This Row],[quantity]]*SalesData[[#This Row],[price]]</f>
        <v>106916.51999999999</v>
      </c>
      <c r="M503" s="8">
        <f>IF(SalesData[[#This Row],[quantity]]&lt;=1,2%,IF(SalesData[[#This Row],[quantity]]&lt;=2,4%,IF(SalesData[[#This Row],[quantity]]&lt;=3,6%,IF(SalesData[[#This Row],[quantity]]&gt;=4,8%,0%))))</f>
        <v>0.06</v>
      </c>
      <c r="N503" s="6">
        <f>SalesData[[#This Row],[Total Sales]]*SalesData[[#This Row],[Discount %]]</f>
        <v>6414.9911999999995</v>
      </c>
      <c r="O503" s="2">
        <f>SalesData[[#This Row],[Total Sales]]-SalesData[[#This Row],[Discount Amount]]</f>
        <v>100501.52879999999</v>
      </c>
      <c r="P503" s="2">
        <f>SalesData[[#This Row],[price]]*60%</f>
        <v>21383.303999999996</v>
      </c>
      <c r="Q503" s="2">
        <f>SalesData[[#This Row],[Cost Price (Assumed)60%]]*SalesData[[#This Row],[quantity]]</f>
        <v>64149.911999999989</v>
      </c>
      <c r="R503" s="2">
        <f>SalesData[[#This Row],[Net Sales]]-SalesData[[#This Row],[Total Cost]]</f>
        <v>36351.616799999996</v>
      </c>
      <c r="S503" s="8">
        <f>SalesData[[#This Row],[Profit]]/SalesData[[#This Row],[Net Sales]]</f>
        <v>0.36170212765957449</v>
      </c>
    </row>
    <row r="504" spans="1:19" x14ac:dyDescent="0.25">
      <c r="A504">
        <v>100502</v>
      </c>
      <c r="B504" s="1">
        <v>45048</v>
      </c>
      <c r="C504" s="2">
        <f>MONTH(SalesData[[#This Row],[order_date]])</f>
        <v>5</v>
      </c>
      <c r="D504" s="2">
        <f>YEAR(SalesData[[#This Row],[order_date]])</f>
        <v>2023</v>
      </c>
      <c r="E504" t="s">
        <v>551</v>
      </c>
      <c r="F504" t="s">
        <v>41</v>
      </c>
      <c r="G504" t="s">
        <v>66</v>
      </c>
      <c r="H504">
        <v>1</v>
      </c>
      <c r="I504">
        <v>6469.39</v>
      </c>
      <c r="J504" t="s">
        <v>47</v>
      </c>
      <c r="K504" t="s">
        <v>48</v>
      </c>
      <c r="L504">
        <f>SalesData[[#This Row],[quantity]]*SalesData[[#This Row],[price]]</f>
        <v>6469.39</v>
      </c>
      <c r="M504" s="8">
        <f>IF(SalesData[[#This Row],[quantity]]&lt;=1,2%,IF(SalesData[[#This Row],[quantity]]&lt;=2,4%,IF(SalesData[[#This Row],[quantity]]&lt;=3,6%,IF(SalesData[[#This Row],[quantity]]&gt;=4,8%,0%))))</f>
        <v>0.02</v>
      </c>
      <c r="N504" s="6">
        <f>SalesData[[#This Row],[Total Sales]]*SalesData[[#This Row],[Discount %]]</f>
        <v>129.3878</v>
      </c>
      <c r="O504" s="2">
        <f>SalesData[[#This Row],[Total Sales]]-SalesData[[#This Row],[Discount Amount]]</f>
        <v>6340.0021999999999</v>
      </c>
      <c r="P504" s="2">
        <f>SalesData[[#This Row],[price]]*60%</f>
        <v>3881.634</v>
      </c>
      <c r="Q504" s="2">
        <f>SalesData[[#This Row],[Cost Price (Assumed)60%]]*SalesData[[#This Row],[quantity]]</f>
        <v>3881.634</v>
      </c>
      <c r="R504" s="2">
        <f>SalesData[[#This Row],[Net Sales]]-SalesData[[#This Row],[Total Cost]]</f>
        <v>2458.3681999999999</v>
      </c>
      <c r="S504" s="8">
        <f>SalesData[[#This Row],[Profit]]/SalesData[[#This Row],[Net Sales]]</f>
        <v>0.38775510204081631</v>
      </c>
    </row>
    <row r="505" spans="1:19" x14ac:dyDescent="0.25">
      <c r="A505">
        <v>100503</v>
      </c>
      <c r="B505" s="1">
        <v>45020</v>
      </c>
      <c r="C505" s="2">
        <f>MONTH(SalesData[[#This Row],[order_date]])</f>
        <v>4</v>
      </c>
      <c r="D505" s="2">
        <f>YEAR(SalesData[[#This Row],[order_date]])</f>
        <v>2023</v>
      </c>
      <c r="E505" t="s">
        <v>552</v>
      </c>
      <c r="F505" t="s">
        <v>38</v>
      </c>
      <c r="G505" t="s">
        <v>60</v>
      </c>
      <c r="H505">
        <v>2</v>
      </c>
      <c r="I505">
        <v>3637.2</v>
      </c>
      <c r="J505" t="s">
        <v>107</v>
      </c>
      <c r="K505" t="s">
        <v>108</v>
      </c>
      <c r="L505">
        <f>SalesData[[#This Row],[quantity]]*SalesData[[#This Row],[price]]</f>
        <v>7274.4</v>
      </c>
      <c r="M505" s="8">
        <f>IF(SalesData[[#This Row],[quantity]]&lt;=1,2%,IF(SalesData[[#This Row],[quantity]]&lt;=2,4%,IF(SalesData[[#This Row],[quantity]]&lt;=3,6%,IF(SalesData[[#This Row],[quantity]]&gt;=4,8%,0%))))</f>
        <v>0.04</v>
      </c>
      <c r="N505" s="6">
        <f>SalesData[[#This Row],[Total Sales]]*SalesData[[#This Row],[Discount %]]</f>
        <v>290.976</v>
      </c>
      <c r="O505" s="2">
        <f>SalesData[[#This Row],[Total Sales]]-SalesData[[#This Row],[Discount Amount]]</f>
        <v>6983.424</v>
      </c>
      <c r="P505" s="2">
        <f>SalesData[[#This Row],[price]]*60%</f>
        <v>2182.3199999999997</v>
      </c>
      <c r="Q505" s="2">
        <f>SalesData[[#This Row],[Cost Price (Assumed)60%]]*SalesData[[#This Row],[quantity]]</f>
        <v>4364.6399999999994</v>
      </c>
      <c r="R505" s="2">
        <f>SalesData[[#This Row],[Net Sales]]-SalesData[[#This Row],[Total Cost]]</f>
        <v>2618.7840000000006</v>
      </c>
      <c r="S505" s="8">
        <f>SalesData[[#This Row],[Profit]]/SalesData[[#This Row],[Net Sales]]</f>
        <v>0.37500000000000006</v>
      </c>
    </row>
    <row r="506" spans="1:19" x14ac:dyDescent="0.25">
      <c r="A506">
        <v>100504</v>
      </c>
      <c r="B506" s="1">
        <v>45299</v>
      </c>
      <c r="C506" s="2">
        <f>MONTH(SalesData[[#This Row],[order_date]])</f>
        <v>1</v>
      </c>
      <c r="D506" s="2">
        <f>YEAR(SalesData[[#This Row],[order_date]])</f>
        <v>2024</v>
      </c>
      <c r="E506" t="s">
        <v>553</v>
      </c>
      <c r="F506" t="s">
        <v>38</v>
      </c>
      <c r="G506" t="s">
        <v>70</v>
      </c>
      <c r="H506">
        <v>3</v>
      </c>
      <c r="I506">
        <v>1505.5</v>
      </c>
      <c r="J506" t="s">
        <v>16</v>
      </c>
      <c r="K506" t="s">
        <v>17</v>
      </c>
      <c r="L506">
        <f>SalesData[[#This Row],[quantity]]*SalesData[[#This Row],[price]]</f>
        <v>4516.5</v>
      </c>
      <c r="M506" s="8">
        <f>IF(SalesData[[#This Row],[quantity]]&lt;=1,2%,IF(SalesData[[#This Row],[quantity]]&lt;=2,4%,IF(SalesData[[#This Row],[quantity]]&lt;=3,6%,IF(SalesData[[#This Row],[quantity]]&gt;=4,8%,0%))))</f>
        <v>0.06</v>
      </c>
      <c r="N506" s="6">
        <f>SalesData[[#This Row],[Total Sales]]*SalesData[[#This Row],[Discount %]]</f>
        <v>270.99</v>
      </c>
      <c r="O506" s="2">
        <f>SalesData[[#This Row],[Total Sales]]-SalesData[[#This Row],[Discount Amount]]</f>
        <v>4245.51</v>
      </c>
      <c r="P506" s="2">
        <f>SalesData[[#This Row],[price]]*60%</f>
        <v>903.3</v>
      </c>
      <c r="Q506" s="2">
        <f>SalesData[[#This Row],[Cost Price (Assumed)60%]]*SalesData[[#This Row],[quantity]]</f>
        <v>2709.8999999999996</v>
      </c>
      <c r="R506" s="2">
        <f>SalesData[[#This Row],[Net Sales]]-SalesData[[#This Row],[Total Cost]]</f>
        <v>1535.6100000000006</v>
      </c>
      <c r="S506" s="8">
        <f>SalesData[[#This Row],[Profit]]/SalesData[[#This Row],[Net Sales]]</f>
        <v>0.3617021276595746</v>
      </c>
    </row>
    <row r="507" spans="1:19" x14ac:dyDescent="0.25">
      <c r="A507">
        <v>100505</v>
      </c>
      <c r="B507" s="1">
        <v>45599</v>
      </c>
      <c r="C507" s="2">
        <f>MONTH(SalesData[[#This Row],[order_date]])</f>
        <v>11</v>
      </c>
      <c r="D507" s="2">
        <f>YEAR(SalesData[[#This Row],[order_date]])</f>
        <v>2024</v>
      </c>
      <c r="E507" t="s">
        <v>554</v>
      </c>
      <c r="F507" t="s">
        <v>14</v>
      </c>
      <c r="G507" t="s">
        <v>170</v>
      </c>
      <c r="H507">
        <v>1</v>
      </c>
      <c r="I507">
        <v>3522.88</v>
      </c>
      <c r="J507" t="s">
        <v>107</v>
      </c>
      <c r="K507" t="s">
        <v>108</v>
      </c>
      <c r="L507">
        <f>SalesData[[#This Row],[quantity]]*SalesData[[#This Row],[price]]</f>
        <v>3522.88</v>
      </c>
      <c r="M507" s="8">
        <f>IF(SalesData[[#This Row],[quantity]]&lt;=1,2%,IF(SalesData[[#This Row],[quantity]]&lt;=2,4%,IF(SalesData[[#This Row],[quantity]]&lt;=3,6%,IF(SalesData[[#This Row],[quantity]]&gt;=4,8%,0%))))</f>
        <v>0.02</v>
      </c>
      <c r="N507" s="6">
        <f>SalesData[[#This Row],[Total Sales]]*SalesData[[#This Row],[Discount %]]</f>
        <v>70.457599999999999</v>
      </c>
      <c r="O507" s="2">
        <f>SalesData[[#This Row],[Total Sales]]-SalesData[[#This Row],[Discount Amount]]</f>
        <v>3452.4223999999999</v>
      </c>
      <c r="P507" s="2">
        <f>SalesData[[#This Row],[price]]*60%</f>
        <v>2113.7280000000001</v>
      </c>
      <c r="Q507" s="2">
        <f>SalesData[[#This Row],[Cost Price (Assumed)60%]]*SalesData[[#This Row],[quantity]]</f>
        <v>2113.7280000000001</v>
      </c>
      <c r="R507" s="2">
        <f>SalesData[[#This Row],[Net Sales]]-SalesData[[#This Row],[Total Cost]]</f>
        <v>1338.6943999999999</v>
      </c>
      <c r="S507" s="8">
        <f>SalesData[[#This Row],[Profit]]/SalesData[[#This Row],[Net Sales]]</f>
        <v>0.38775510204081631</v>
      </c>
    </row>
    <row r="508" spans="1:19" x14ac:dyDescent="0.25">
      <c r="A508">
        <v>100506</v>
      </c>
      <c r="B508" s="1">
        <v>45575</v>
      </c>
      <c r="C508" s="2">
        <f>MONTH(SalesData[[#This Row],[order_date]])</f>
        <v>10</v>
      </c>
      <c r="D508" s="2">
        <f>YEAR(SalesData[[#This Row],[order_date]])</f>
        <v>2024</v>
      </c>
      <c r="E508" t="s">
        <v>555</v>
      </c>
      <c r="F508" t="s">
        <v>41</v>
      </c>
      <c r="G508" t="s">
        <v>92</v>
      </c>
      <c r="H508">
        <v>1</v>
      </c>
      <c r="I508">
        <v>5110.76</v>
      </c>
      <c r="J508" t="s">
        <v>61</v>
      </c>
      <c r="K508" t="s">
        <v>36</v>
      </c>
      <c r="L508">
        <f>SalesData[[#This Row],[quantity]]*SalesData[[#This Row],[price]]</f>
        <v>5110.76</v>
      </c>
      <c r="M508" s="8">
        <f>IF(SalesData[[#This Row],[quantity]]&lt;=1,2%,IF(SalesData[[#This Row],[quantity]]&lt;=2,4%,IF(SalesData[[#This Row],[quantity]]&lt;=3,6%,IF(SalesData[[#This Row],[quantity]]&gt;=4,8%,0%))))</f>
        <v>0.02</v>
      </c>
      <c r="N508" s="6">
        <f>SalesData[[#This Row],[Total Sales]]*SalesData[[#This Row],[Discount %]]</f>
        <v>102.21520000000001</v>
      </c>
      <c r="O508" s="2">
        <f>SalesData[[#This Row],[Total Sales]]-SalesData[[#This Row],[Discount Amount]]</f>
        <v>5008.5448000000006</v>
      </c>
      <c r="P508" s="2">
        <f>SalesData[[#This Row],[price]]*60%</f>
        <v>3066.4560000000001</v>
      </c>
      <c r="Q508" s="2">
        <f>SalesData[[#This Row],[Cost Price (Assumed)60%]]*SalesData[[#This Row],[quantity]]</f>
        <v>3066.4560000000001</v>
      </c>
      <c r="R508" s="2">
        <f>SalesData[[#This Row],[Net Sales]]-SalesData[[#This Row],[Total Cost]]</f>
        <v>1942.0888000000004</v>
      </c>
      <c r="S508" s="8">
        <f>SalesData[[#This Row],[Profit]]/SalesData[[#This Row],[Net Sales]]</f>
        <v>0.38775510204081637</v>
      </c>
    </row>
    <row r="509" spans="1:19" x14ac:dyDescent="0.25">
      <c r="A509">
        <v>100507</v>
      </c>
      <c r="B509" s="1">
        <v>45070</v>
      </c>
      <c r="C509" s="2">
        <f>MONTH(SalesData[[#This Row],[order_date]])</f>
        <v>5</v>
      </c>
      <c r="D509" s="2">
        <f>YEAR(SalesData[[#This Row],[order_date]])</f>
        <v>2023</v>
      </c>
      <c r="E509" t="s">
        <v>382</v>
      </c>
      <c r="F509" t="s">
        <v>38</v>
      </c>
      <c r="G509" t="s">
        <v>261</v>
      </c>
      <c r="H509">
        <v>1</v>
      </c>
      <c r="I509">
        <v>2248.73</v>
      </c>
      <c r="J509" t="s">
        <v>63</v>
      </c>
      <c r="K509" t="s">
        <v>64</v>
      </c>
      <c r="L509">
        <f>SalesData[[#This Row],[quantity]]*SalesData[[#This Row],[price]]</f>
        <v>2248.73</v>
      </c>
      <c r="M509" s="8">
        <f>IF(SalesData[[#This Row],[quantity]]&lt;=1,2%,IF(SalesData[[#This Row],[quantity]]&lt;=2,4%,IF(SalesData[[#This Row],[quantity]]&lt;=3,6%,IF(SalesData[[#This Row],[quantity]]&gt;=4,8%,0%))))</f>
        <v>0.02</v>
      </c>
      <c r="N509" s="6">
        <f>SalesData[[#This Row],[Total Sales]]*SalesData[[#This Row],[Discount %]]</f>
        <v>44.974600000000002</v>
      </c>
      <c r="O509" s="2">
        <f>SalesData[[#This Row],[Total Sales]]-SalesData[[#This Row],[Discount Amount]]</f>
        <v>2203.7554</v>
      </c>
      <c r="P509" s="2">
        <f>SalesData[[#This Row],[price]]*60%</f>
        <v>1349.2380000000001</v>
      </c>
      <c r="Q509" s="2">
        <f>SalesData[[#This Row],[Cost Price (Assumed)60%]]*SalesData[[#This Row],[quantity]]</f>
        <v>1349.2380000000001</v>
      </c>
      <c r="R509" s="2">
        <f>SalesData[[#This Row],[Net Sales]]-SalesData[[#This Row],[Total Cost]]</f>
        <v>854.51739999999995</v>
      </c>
      <c r="S509" s="8">
        <f>SalesData[[#This Row],[Profit]]/SalesData[[#This Row],[Net Sales]]</f>
        <v>0.38775510204081631</v>
      </c>
    </row>
    <row r="510" spans="1:19" x14ac:dyDescent="0.25">
      <c r="A510">
        <v>100508</v>
      </c>
      <c r="B510" s="1">
        <v>45395</v>
      </c>
      <c r="C510" s="2">
        <f>MONTH(SalesData[[#This Row],[order_date]])</f>
        <v>4</v>
      </c>
      <c r="D510" s="2">
        <f>YEAR(SalesData[[#This Row],[order_date]])</f>
        <v>2024</v>
      </c>
      <c r="E510" t="s">
        <v>556</v>
      </c>
      <c r="F510" t="s">
        <v>38</v>
      </c>
      <c r="G510" t="s">
        <v>70</v>
      </c>
      <c r="H510">
        <v>2</v>
      </c>
      <c r="I510">
        <v>505.97</v>
      </c>
      <c r="J510" t="s">
        <v>21</v>
      </c>
      <c r="K510" t="s">
        <v>17</v>
      </c>
      <c r="L510">
        <f>SalesData[[#This Row],[quantity]]*SalesData[[#This Row],[price]]</f>
        <v>1011.94</v>
      </c>
      <c r="M510" s="8">
        <f>IF(SalesData[[#This Row],[quantity]]&lt;=1,2%,IF(SalesData[[#This Row],[quantity]]&lt;=2,4%,IF(SalesData[[#This Row],[quantity]]&lt;=3,6%,IF(SalesData[[#This Row],[quantity]]&gt;=4,8%,0%))))</f>
        <v>0.04</v>
      </c>
      <c r="N510" s="6">
        <f>SalesData[[#This Row],[Total Sales]]*SalesData[[#This Row],[Discount %]]</f>
        <v>40.477600000000002</v>
      </c>
      <c r="O510" s="2">
        <f>SalesData[[#This Row],[Total Sales]]-SalesData[[#This Row],[Discount Amount]]</f>
        <v>971.4624</v>
      </c>
      <c r="P510" s="2">
        <f>SalesData[[#This Row],[price]]*60%</f>
        <v>303.58199999999999</v>
      </c>
      <c r="Q510" s="2">
        <f>SalesData[[#This Row],[Cost Price (Assumed)60%]]*SalesData[[#This Row],[quantity]]</f>
        <v>607.16399999999999</v>
      </c>
      <c r="R510" s="2">
        <f>SalesData[[#This Row],[Net Sales]]-SalesData[[#This Row],[Total Cost]]</f>
        <v>364.29840000000002</v>
      </c>
      <c r="S510" s="8">
        <f>SalesData[[#This Row],[Profit]]/SalesData[[#This Row],[Net Sales]]</f>
        <v>0.375</v>
      </c>
    </row>
    <row r="511" spans="1:19" x14ac:dyDescent="0.25">
      <c r="A511">
        <v>100509</v>
      </c>
      <c r="B511" s="1">
        <v>45388</v>
      </c>
      <c r="C511" s="2">
        <f>MONTH(SalesData[[#This Row],[order_date]])</f>
        <v>4</v>
      </c>
      <c r="D511" s="2">
        <f>YEAR(SalesData[[#This Row],[order_date]])</f>
        <v>2024</v>
      </c>
      <c r="E511" t="s">
        <v>557</v>
      </c>
      <c r="F511" t="s">
        <v>14</v>
      </c>
      <c r="G511" t="s">
        <v>51</v>
      </c>
      <c r="H511">
        <v>4</v>
      </c>
      <c r="I511">
        <v>844.95</v>
      </c>
      <c r="J511" t="s">
        <v>16</v>
      </c>
      <c r="K511" t="s">
        <v>17</v>
      </c>
      <c r="L511">
        <f>SalesData[[#This Row],[quantity]]*SalesData[[#This Row],[price]]</f>
        <v>3379.8</v>
      </c>
      <c r="M511" s="8">
        <f>IF(SalesData[[#This Row],[quantity]]&lt;=1,2%,IF(SalesData[[#This Row],[quantity]]&lt;=2,4%,IF(SalesData[[#This Row],[quantity]]&lt;=3,6%,IF(SalesData[[#This Row],[quantity]]&gt;=4,8%,0%))))</f>
        <v>0.08</v>
      </c>
      <c r="N511" s="6">
        <f>SalesData[[#This Row],[Total Sales]]*SalesData[[#This Row],[Discount %]]</f>
        <v>270.38400000000001</v>
      </c>
      <c r="O511" s="2">
        <f>SalesData[[#This Row],[Total Sales]]-SalesData[[#This Row],[Discount Amount]]</f>
        <v>3109.4160000000002</v>
      </c>
      <c r="P511" s="2">
        <f>SalesData[[#This Row],[price]]*60%</f>
        <v>506.97</v>
      </c>
      <c r="Q511" s="2">
        <f>SalesData[[#This Row],[Cost Price (Assumed)60%]]*SalesData[[#This Row],[quantity]]</f>
        <v>2027.88</v>
      </c>
      <c r="R511" s="2">
        <f>SalesData[[#This Row],[Net Sales]]-SalesData[[#This Row],[Total Cost]]</f>
        <v>1081.5360000000001</v>
      </c>
      <c r="S511" s="8">
        <f>SalesData[[#This Row],[Profit]]/SalesData[[#This Row],[Net Sales]]</f>
        <v>0.34782608695652173</v>
      </c>
    </row>
    <row r="512" spans="1:19" x14ac:dyDescent="0.25">
      <c r="A512">
        <v>100510</v>
      </c>
      <c r="B512" s="1">
        <v>44976</v>
      </c>
      <c r="C512" s="2">
        <f>MONTH(SalesData[[#This Row],[order_date]])</f>
        <v>2</v>
      </c>
      <c r="D512" s="2">
        <f>YEAR(SalesData[[#This Row],[order_date]])</f>
        <v>2023</v>
      </c>
      <c r="E512" t="s">
        <v>558</v>
      </c>
      <c r="F512" t="s">
        <v>19</v>
      </c>
      <c r="G512" t="s">
        <v>20</v>
      </c>
      <c r="H512">
        <v>3</v>
      </c>
      <c r="I512">
        <v>7416.59</v>
      </c>
      <c r="J512" t="s">
        <v>16</v>
      </c>
      <c r="K512" t="s">
        <v>17</v>
      </c>
      <c r="L512">
        <f>SalesData[[#This Row],[quantity]]*SalesData[[#This Row],[price]]</f>
        <v>22249.77</v>
      </c>
      <c r="M512" s="8">
        <f>IF(SalesData[[#This Row],[quantity]]&lt;=1,2%,IF(SalesData[[#This Row],[quantity]]&lt;=2,4%,IF(SalesData[[#This Row],[quantity]]&lt;=3,6%,IF(SalesData[[#This Row],[quantity]]&gt;=4,8%,0%))))</f>
        <v>0.06</v>
      </c>
      <c r="N512" s="6">
        <f>SalesData[[#This Row],[Total Sales]]*SalesData[[#This Row],[Discount %]]</f>
        <v>1334.9862000000001</v>
      </c>
      <c r="O512" s="2">
        <f>SalesData[[#This Row],[Total Sales]]-SalesData[[#This Row],[Discount Amount]]</f>
        <v>20914.783800000001</v>
      </c>
      <c r="P512" s="2">
        <f>SalesData[[#This Row],[price]]*60%</f>
        <v>4449.9539999999997</v>
      </c>
      <c r="Q512" s="2">
        <f>SalesData[[#This Row],[Cost Price (Assumed)60%]]*SalesData[[#This Row],[quantity]]</f>
        <v>13349.861999999999</v>
      </c>
      <c r="R512" s="2">
        <f>SalesData[[#This Row],[Net Sales]]-SalesData[[#This Row],[Total Cost]]</f>
        <v>7564.9218000000019</v>
      </c>
      <c r="S512" s="8">
        <f>SalesData[[#This Row],[Profit]]/SalesData[[#This Row],[Net Sales]]</f>
        <v>0.36170212765957455</v>
      </c>
    </row>
    <row r="513" spans="1:19" x14ac:dyDescent="0.25">
      <c r="A513">
        <v>100511</v>
      </c>
      <c r="B513" s="1">
        <v>45519</v>
      </c>
      <c r="C513" s="2">
        <f>MONTH(SalesData[[#This Row],[order_date]])</f>
        <v>8</v>
      </c>
      <c r="D513" s="2">
        <f>YEAR(SalesData[[#This Row],[order_date]])</f>
        <v>2024</v>
      </c>
      <c r="E513" t="s">
        <v>559</v>
      </c>
      <c r="F513" t="s">
        <v>10</v>
      </c>
      <c r="G513" t="s">
        <v>27</v>
      </c>
      <c r="H513">
        <v>1</v>
      </c>
      <c r="I513">
        <v>48022.46</v>
      </c>
      <c r="J513" t="s">
        <v>54</v>
      </c>
      <c r="K513" t="s">
        <v>55</v>
      </c>
      <c r="L513">
        <f>SalesData[[#This Row],[quantity]]*SalesData[[#This Row],[price]]</f>
        <v>48022.46</v>
      </c>
      <c r="M513" s="8">
        <f>IF(SalesData[[#This Row],[quantity]]&lt;=1,2%,IF(SalesData[[#This Row],[quantity]]&lt;=2,4%,IF(SalesData[[#This Row],[quantity]]&lt;=3,6%,IF(SalesData[[#This Row],[quantity]]&gt;=4,8%,0%))))</f>
        <v>0.02</v>
      </c>
      <c r="N513" s="6">
        <f>SalesData[[#This Row],[Total Sales]]*SalesData[[#This Row],[Discount %]]</f>
        <v>960.44920000000002</v>
      </c>
      <c r="O513" s="2">
        <f>SalesData[[#This Row],[Total Sales]]-SalesData[[#This Row],[Discount Amount]]</f>
        <v>47062.010799999996</v>
      </c>
      <c r="P513" s="2">
        <f>SalesData[[#This Row],[price]]*60%</f>
        <v>28813.475999999999</v>
      </c>
      <c r="Q513" s="2">
        <f>SalesData[[#This Row],[Cost Price (Assumed)60%]]*SalesData[[#This Row],[quantity]]</f>
        <v>28813.475999999999</v>
      </c>
      <c r="R513" s="2">
        <f>SalesData[[#This Row],[Net Sales]]-SalesData[[#This Row],[Total Cost]]</f>
        <v>18248.534799999998</v>
      </c>
      <c r="S513" s="8">
        <f>SalesData[[#This Row],[Profit]]/SalesData[[#This Row],[Net Sales]]</f>
        <v>0.38775510204081631</v>
      </c>
    </row>
    <row r="514" spans="1:19" x14ac:dyDescent="0.25">
      <c r="A514">
        <v>100512</v>
      </c>
      <c r="B514" s="1">
        <v>45320</v>
      </c>
      <c r="C514" s="2">
        <f>MONTH(SalesData[[#This Row],[order_date]])</f>
        <v>1</v>
      </c>
      <c r="D514" s="2">
        <f>YEAR(SalesData[[#This Row],[order_date]])</f>
        <v>2024</v>
      </c>
      <c r="E514" t="s">
        <v>96</v>
      </c>
      <c r="F514" t="s">
        <v>14</v>
      </c>
      <c r="G514" t="s">
        <v>51</v>
      </c>
      <c r="H514">
        <v>4</v>
      </c>
      <c r="I514">
        <v>3596.33</v>
      </c>
      <c r="J514" t="s">
        <v>94</v>
      </c>
      <c r="K514" t="s">
        <v>95</v>
      </c>
      <c r="L514">
        <f>SalesData[[#This Row],[quantity]]*SalesData[[#This Row],[price]]</f>
        <v>14385.32</v>
      </c>
      <c r="M514" s="8">
        <f>IF(SalesData[[#This Row],[quantity]]&lt;=1,2%,IF(SalesData[[#This Row],[quantity]]&lt;=2,4%,IF(SalesData[[#This Row],[quantity]]&lt;=3,6%,IF(SalesData[[#This Row],[quantity]]&gt;=4,8%,0%))))</f>
        <v>0.08</v>
      </c>
      <c r="N514" s="6">
        <f>SalesData[[#This Row],[Total Sales]]*SalesData[[#This Row],[Discount %]]</f>
        <v>1150.8255999999999</v>
      </c>
      <c r="O514" s="2">
        <f>SalesData[[#This Row],[Total Sales]]-SalesData[[#This Row],[Discount Amount]]</f>
        <v>13234.4944</v>
      </c>
      <c r="P514" s="2">
        <f>SalesData[[#This Row],[price]]*60%</f>
        <v>2157.7979999999998</v>
      </c>
      <c r="Q514" s="2">
        <f>SalesData[[#This Row],[Cost Price (Assumed)60%]]*SalesData[[#This Row],[quantity]]</f>
        <v>8631.1919999999991</v>
      </c>
      <c r="R514" s="2">
        <f>SalesData[[#This Row],[Net Sales]]-SalesData[[#This Row],[Total Cost]]</f>
        <v>4603.3024000000005</v>
      </c>
      <c r="S514" s="8">
        <f>SalesData[[#This Row],[Profit]]/SalesData[[#This Row],[Net Sales]]</f>
        <v>0.34782608695652178</v>
      </c>
    </row>
    <row r="515" spans="1:19" x14ac:dyDescent="0.25">
      <c r="A515">
        <v>100513</v>
      </c>
      <c r="B515" s="1">
        <v>45390</v>
      </c>
      <c r="C515" s="2">
        <f>MONTH(SalesData[[#This Row],[order_date]])</f>
        <v>4</v>
      </c>
      <c r="D515" s="2">
        <f>YEAR(SalesData[[#This Row],[order_date]])</f>
        <v>2024</v>
      </c>
      <c r="E515" t="s">
        <v>560</v>
      </c>
      <c r="F515" t="s">
        <v>38</v>
      </c>
      <c r="G515" t="s">
        <v>70</v>
      </c>
      <c r="H515">
        <v>1</v>
      </c>
      <c r="I515">
        <v>3039.9</v>
      </c>
      <c r="J515" t="s">
        <v>47</v>
      </c>
      <c r="K515" t="s">
        <v>48</v>
      </c>
      <c r="L515">
        <f>SalesData[[#This Row],[quantity]]*SalesData[[#This Row],[price]]</f>
        <v>3039.9</v>
      </c>
      <c r="M515" s="8">
        <f>IF(SalesData[[#This Row],[quantity]]&lt;=1,2%,IF(SalesData[[#This Row],[quantity]]&lt;=2,4%,IF(SalesData[[#This Row],[quantity]]&lt;=3,6%,IF(SalesData[[#This Row],[quantity]]&gt;=4,8%,0%))))</f>
        <v>0.02</v>
      </c>
      <c r="N515" s="6">
        <f>SalesData[[#This Row],[Total Sales]]*SalesData[[#This Row],[Discount %]]</f>
        <v>60.798000000000002</v>
      </c>
      <c r="O515" s="2">
        <f>SalesData[[#This Row],[Total Sales]]-SalesData[[#This Row],[Discount Amount]]</f>
        <v>2979.1019999999999</v>
      </c>
      <c r="P515" s="2">
        <f>SalesData[[#This Row],[price]]*60%</f>
        <v>1823.94</v>
      </c>
      <c r="Q515" s="2">
        <f>SalesData[[#This Row],[Cost Price (Assumed)60%]]*SalesData[[#This Row],[quantity]]</f>
        <v>1823.94</v>
      </c>
      <c r="R515" s="2">
        <f>SalesData[[#This Row],[Net Sales]]-SalesData[[#This Row],[Total Cost]]</f>
        <v>1155.1619999999998</v>
      </c>
      <c r="S515" s="8">
        <f>SalesData[[#This Row],[Profit]]/SalesData[[#This Row],[Net Sales]]</f>
        <v>0.38775510204081626</v>
      </c>
    </row>
    <row r="516" spans="1:19" x14ac:dyDescent="0.25">
      <c r="A516">
        <v>100514</v>
      </c>
      <c r="B516" s="1">
        <v>45645</v>
      </c>
      <c r="C516" s="2">
        <f>MONTH(SalesData[[#This Row],[order_date]])</f>
        <v>12</v>
      </c>
      <c r="D516" s="2">
        <f>YEAR(SalesData[[#This Row],[order_date]])</f>
        <v>2024</v>
      </c>
      <c r="E516" t="s">
        <v>561</v>
      </c>
      <c r="F516" t="s">
        <v>14</v>
      </c>
      <c r="G516" t="s">
        <v>31</v>
      </c>
      <c r="H516">
        <v>2</v>
      </c>
      <c r="I516">
        <v>4875.9799999999996</v>
      </c>
      <c r="J516" t="s">
        <v>63</v>
      </c>
      <c r="K516" t="s">
        <v>64</v>
      </c>
      <c r="L516">
        <f>SalesData[[#This Row],[quantity]]*SalesData[[#This Row],[price]]</f>
        <v>9751.9599999999991</v>
      </c>
      <c r="M516" s="8">
        <f>IF(SalesData[[#This Row],[quantity]]&lt;=1,2%,IF(SalesData[[#This Row],[quantity]]&lt;=2,4%,IF(SalesData[[#This Row],[quantity]]&lt;=3,6%,IF(SalesData[[#This Row],[quantity]]&gt;=4,8%,0%))))</f>
        <v>0.04</v>
      </c>
      <c r="N516" s="6">
        <f>SalesData[[#This Row],[Total Sales]]*SalesData[[#This Row],[Discount %]]</f>
        <v>390.07839999999999</v>
      </c>
      <c r="O516" s="2">
        <f>SalesData[[#This Row],[Total Sales]]-SalesData[[#This Row],[Discount Amount]]</f>
        <v>9361.8815999999988</v>
      </c>
      <c r="P516" s="2">
        <f>SalesData[[#This Row],[price]]*60%</f>
        <v>2925.5879999999997</v>
      </c>
      <c r="Q516" s="2">
        <f>SalesData[[#This Row],[Cost Price (Assumed)60%]]*SalesData[[#This Row],[quantity]]</f>
        <v>5851.1759999999995</v>
      </c>
      <c r="R516" s="2">
        <f>SalesData[[#This Row],[Net Sales]]-SalesData[[#This Row],[Total Cost]]</f>
        <v>3510.7055999999993</v>
      </c>
      <c r="S516" s="8">
        <f>SalesData[[#This Row],[Profit]]/SalesData[[#This Row],[Net Sales]]</f>
        <v>0.375</v>
      </c>
    </row>
    <row r="517" spans="1:19" x14ac:dyDescent="0.25">
      <c r="A517">
        <v>100515</v>
      </c>
      <c r="B517" s="1">
        <v>45566</v>
      </c>
      <c r="C517" s="2">
        <f>MONTH(SalesData[[#This Row],[order_date]])</f>
        <v>10</v>
      </c>
      <c r="D517" s="2">
        <f>YEAR(SalesData[[#This Row],[order_date]])</f>
        <v>2024</v>
      </c>
      <c r="E517" t="s">
        <v>562</v>
      </c>
      <c r="F517" t="s">
        <v>19</v>
      </c>
      <c r="G517" t="s">
        <v>23</v>
      </c>
      <c r="H517">
        <v>4</v>
      </c>
      <c r="I517">
        <v>2391.2399999999998</v>
      </c>
      <c r="J517" t="s">
        <v>54</v>
      </c>
      <c r="K517" t="s">
        <v>55</v>
      </c>
      <c r="L517">
        <f>SalesData[[#This Row],[quantity]]*SalesData[[#This Row],[price]]</f>
        <v>9564.9599999999991</v>
      </c>
      <c r="M517" s="8">
        <f>IF(SalesData[[#This Row],[quantity]]&lt;=1,2%,IF(SalesData[[#This Row],[quantity]]&lt;=2,4%,IF(SalesData[[#This Row],[quantity]]&lt;=3,6%,IF(SalesData[[#This Row],[quantity]]&gt;=4,8%,0%))))</f>
        <v>0.08</v>
      </c>
      <c r="N517" s="6">
        <f>SalesData[[#This Row],[Total Sales]]*SalesData[[#This Row],[Discount %]]</f>
        <v>765.19679999999994</v>
      </c>
      <c r="O517" s="2">
        <f>SalesData[[#This Row],[Total Sales]]-SalesData[[#This Row],[Discount Amount]]</f>
        <v>8799.7631999999994</v>
      </c>
      <c r="P517" s="2">
        <f>SalesData[[#This Row],[price]]*60%</f>
        <v>1434.7439999999999</v>
      </c>
      <c r="Q517" s="2">
        <f>SalesData[[#This Row],[Cost Price (Assumed)60%]]*SalesData[[#This Row],[quantity]]</f>
        <v>5738.9759999999997</v>
      </c>
      <c r="R517" s="2">
        <f>SalesData[[#This Row],[Net Sales]]-SalesData[[#This Row],[Total Cost]]</f>
        <v>3060.7871999999998</v>
      </c>
      <c r="S517" s="8">
        <f>SalesData[[#This Row],[Profit]]/SalesData[[#This Row],[Net Sales]]</f>
        <v>0.34782608695652173</v>
      </c>
    </row>
    <row r="518" spans="1:19" x14ac:dyDescent="0.25">
      <c r="A518">
        <v>100516</v>
      </c>
      <c r="B518" s="1">
        <v>45482</v>
      </c>
      <c r="C518" s="2">
        <f>MONTH(SalesData[[#This Row],[order_date]])</f>
        <v>7</v>
      </c>
      <c r="D518" s="2">
        <f>YEAR(SalesData[[#This Row],[order_date]])</f>
        <v>2024</v>
      </c>
      <c r="E518" t="s">
        <v>563</v>
      </c>
      <c r="F518" t="s">
        <v>19</v>
      </c>
      <c r="G518" t="s">
        <v>23</v>
      </c>
      <c r="H518">
        <v>2</v>
      </c>
      <c r="I518">
        <v>11696.93</v>
      </c>
      <c r="J518" t="s">
        <v>35</v>
      </c>
      <c r="K518" t="s">
        <v>36</v>
      </c>
      <c r="L518">
        <f>SalesData[[#This Row],[quantity]]*SalesData[[#This Row],[price]]</f>
        <v>23393.86</v>
      </c>
      <c r="M518" s="8">
        <f>IF(SalesData[[#This Row],[quantity]]&lt;=1,2%,IF(SalesData[[#This Row],[quantity]]&lt;=2,4%,IF(SalesData[[#This Row],[quantity]]&lt;=3,6%,IF(SalesData[[#This Row],[quantity]]&gt;=4,8%,0%))))</f>
        <v>0.04</v>
      </c>
      <c r="N518" s="6">
        <f>SalesData[[#This Row],[Total Sales]]*SalesData[[#This Row],[Discount %]]</f>
        <v>935.75440000000003</v>
      </c>
      <c r="O518" s="2">
        <f>SalesData[[#This Row],[Total Sales]]-SalesData[[#This Row],[Discount Amount]]</f>
        <v>22458.105599999999</v>
      </c>
      <c r="P518" s="2">
        <f>SalesData[[#This Row],[price]]*60%</f>
        <v>7018.1580000000004</v>
      </c>
      <c r="Q518" s="2">
        <f>SalesData[[#This Row],[Cost Price (Assumed)60%]]*SalesData[[#This Row],[quantity]]</f>
        <v>14036.316000000001</v>
      </c>
      <c r="R518" s="2">
        <f>SalesData[[#This Row],[Net Sales]]-SalesData[[#This Row],[Total Cost]]</f>
        <v>8421.7895999999982</v>
      </c>
      <c r="S518" s="8">
        <f>SalesData[[#This Row],[Profit]]/SalesData[[#This Row],[Net Sales]]</f>
        <v>0.37499999999999994</v>
      </c>
    </row>
    <row r="519" spans="1:19" x14ac:dyDescent="0.25">
      <c r="A519">
        <v>100517</v>
      </c>
      <c r="B519" s="1">
        <v>45473</v>
      </c>
      <c r="C519" s="2">
        <f>MONTH(SalesData[[#This Row],[order_date]])</f>
        <v>6</v>
      </c>
      <c r="D519" s="2">
        <f>YEAR(SalesData[[#This Row],[order_date]])</f>
        <v>2024</v>
      </c>
      <c r="E519" t="s">
        <v>564</v>
      </c>
      <c r="F519" t="s">
        <v>10</v>
      </c>
      <c r="G519" t="s">
        <v>68</v>
      </c>
      <c r="H519">
        <v>3</v>
      </c>
      <c r="I519">
        <v>31993.8</v>
      </c>
      <c r="J519" t="s">
        <v>85</v>
      </c>
      <c r="K519" t="s">
        <v>29</v>
      </c>
      <c r="L519">
        <f>SalesData[[#This Row],[quantity]]*SalesData[[#This Row],[price]]</f>
        <v>95981.4</v>
      </c>
      <c r="M519" s="8">
        <f>IF(SalesData[[#This Row],[quantity]]&lt;=1,2%,IF(SalesData[[#This Row],[quantity]]&lt;=2,4%,IF(SalesData[[#This Row],[quantity]]&lt;=3,6%,IF(SalesData[[#This Row],[quantity]]&gt;=4,8%,0%))))</f>
        <v>0.06</v>
      </c>
      <c r="N519" s="6">
        <f>SalesData[[#This Row],[Total Sales]]*SalesData[[#This Row],[Discount %]]</f>
        <v>5758.8839999999991</v>
      </c>
      <c r="O519" s="2">
        <f>SalesData[[#This Row],[Total Sales]]-SalesData[[#This Row],[Discount Amount]]</f>
        <v>90222.515999999989</v>
      </c>
      <c r="P519" s="2">
        <f>SalesData[[#This Row],[price]]*60%</f>
        <v>19196.28</v>
      </c>
      <c r="Q519" s="2">
        <f>SalesData[[#This Row],[Cost Price (Assumed)60%]]*SalesData[[#This Row],[quantity]]</f>
        <v>57588.84</v>
      </c>
      <c r="R519" s="2">
        <f>SalesData[[#This Row],[Net Sales]]-SalesData[[#This Row],[Total Cost]]</f>
        <v>32633.675999999992</v>
      </c>
      <c r="S519" s="8">
        <f>SalesData[[#This Row],[Profit]]/SalesData[[#This Row],[Net Sales]]</f>
        <v>0.36170212765957444</v>
      </c>
    </row>
    <row r="520" spans="1:19" x14ac:dyDescent="0.25">
      <c r="A520">
        <v>100518</v>
      </c>
      <c r="B520" s="1">
        <v>45613</v>
      </c>
      <c r="C520" s="2">
        <f>MONTH(SalesData[[#This Row],[order_date]])</f>
        <v>11</v>
      </c>
      <c r="D520" s="2">
        <f>YEAR(SalesData[[#This Row],[order_date]])</f>
        <v>2024</v>
      </c>
      <c r="E520" t="s">
        <v>565</v>
      </c>
      <c r="F520" t="s">
        <v>10</v>
      </c>
      <c r="G520" t="s">
        <v>11</v>
      </c>
      <c r="H520">
        <v>2</v>
      </c>
      <c r="I520">
        <v>11722.34</v>
      </c>
      <c r="J520" t="s">
        <v>57</v>
      </c>
      <c r="K520" t="s">
        <v>58</v>
      </c>
      <c r="L520">
        <f>SalesData[[#This Row],[quantity]]*SalesData[[#This Row],[price]]</f>
        <v>23444.68</v>
      </c>
      <c r="M520" s="8">
        <f>IF(SalesData[[#This Row],[quantity]]&lt;=1,2%,IF(SalesData[[#This Row],[quantity]]&lt;=2,4%,IF(SalesData[[#This Row],[quantity]]&lt;=3,6%,IF(SalesData[[#This Row],[quantity]]&gt;=4,8%,0%))))</f>
        <v>0.04</v>
      </c>
      <c r="N520" s="6">
        <f>SalesData[[#This Row],[Total Sales]]*SalesData[[#This Row],[Discount %]]</f>
        <v>937.78719999999998</v>
      </c>
      <c r="O520" s="2">
        <f>SalesData[[#This Row],[Total Sales]]-SalesData[[#This Row],[Discount Amount]]</f>
        <v>22506.892800000001</v>
      </c>
      <c r="P520" s="2">
        <f>SalesData[[#This Row],[price]]*60%</f>
        <v>7033.4039999999995</v>
      </c>
      <c r="Q520" s="2">
        <f>SalesData[[#This Row],[Cost Price (Assumed)60%]]*SalesData[[#This Row],[quantity]]</f>
        <v>14066.807999999999</v>
      </c>
      <c r="R520" s="2">
        <f>SalesData[[#This Row],[Net Sales]]-SalesData[[#This Row],[Total Cost]]</f>
        <v>8440.0848000000024</v>
      </c>
      <c r="S520" s="8">
        <f>SalesData[[#This Row],[Profit]]/SalesData[[#This Row],[Net Sales]]</f>
        <v>0.37500000000000006</v>
      </c>
    </row>
    <row r="521" spans="1:19" x14ac:dyDescent="0.25">
      <c r="A521">
        <v>100519</v>
      </c>
      <c r="B521" s="1">
        <v>44990</v>
      </c>
      <c r="C521" s="2">
        <f>MONTH(SalesData[[#This Row],[order_date]])</f>
        <v>3</v>
      </c>
      <c r="D521" s="2">
        <f>YEAR(SalesData[[#This Row],[order_date]])</f>
        <v>2023</v>
      </c>
      <c r="E521" t="s">
        <v>566</v>
      </c>
      <c r="F521" t="s">
        <v>19</v>
      </c>
      <c r="G521" t="s">
        <v>23</v>
      </c>
      <c r="H521">
        <v>1</v>
      </c>
      <c r="I521">
        <v>7904.29</v>
      </c>
      <c r="J521" t="s">
        <v>12</v>
      </c>
      <c r="K521" t="s">
        <v>12</v>
      </c>
      <c r="L521">
        <f>SalesData[[#This Row],[quantity]]*SalesData[[#This Row],[price]]</f>
        <v>7904.29</v>
      </c>
      <c r="M521" s="8">
        <f>IF(SalesData[[#This Row],[quantity]]&lt;=1,2%,IF(SalesData[[#This Row],[quantity]]&lt;=2,4%,IF(SalesData[[#This Row],[quantity]]&lt;=3,6%,IF(SalesData[[#This Row],[quantity]]&gt;=4,8%,0%))))</f>
        <v>0.02</v>
      </c>
      <c r="N521" s="6">
        <f>SalesData[[#This Row],[Total Sales]]*SalesData[[#This Row],[Discount %]]</f>
        <v>158.08580000000001</v>
      </c>
      <c r="O521" s="2">
        <f>SalesData[[#This Row],[Total Sales]]-SalesData[[#This Row],[Discount Amount]]</f>
        <v>7746.2042000000001</v>
      </c>
      <c r="P521" s="2">
        <f>SalesData[[#This Row],[price]]*60%</f>
        <v>4742.5739999999996</v>
      </c>
      <c r="Q521" s="2">
        <f>SalesData[[#This Row],[Cost Price (Assumed)60%]]*SalesData[[#This Row],[quantity]]</f>
        <v>4742.5739999999996</v>
      </c>
      <c r="R521" s="2">
        <f>SalesData[[#This Row],[Net Sales]]-SalesData[[#This Row],[Total Cost]]</f>
        <v>3003.6302000000005</v>
      </c>
      <c r="S521" s="8">
        <f>SalesData[[#This Row],[Profit]]/SalesData[[#This Row],[Net Sales]]</f>
        <v>0.38775510204081637</v>
      </c>
    </row>
    <row r="522" spans="1:19" x14ac:dyDescent="0.25">
      <c r="A522">
        <v>100520</v>
      </c>
      <c r="B522" s="1">
        <v>45557</v>
      </c>
      <c r="C522" s="2">
        <f>MONTH(SalesData[[#This Row],[order_date]])</f>
        <v>9</v>
      </c>
      <c r="D522" s="2">
        <f>YEAR(SalesData[[#This Row],[order_date]])</f>
        <v>2024</v>
      </c>
      <c r="E522" t="s">
        <v>567</v>
      </c>
      <c r="F522" t="s">
        <v>41</v>
      </c>
      <c r="G522" t="s">
        <v>42</v>
      </c>
      <c r="H522">
        <v>3</v>
      </c>
      <c r="I522">
        <v>11418.57</v>
      </c>
      <c r="J522" t="s">
        <v>54</v>
      </c>
      <c r="K522" t="s">
        <v>55</v>
      </c>
      <c r="L522">
        <f>SalesData[[#This Row],[quantity]]*SalesData[[#This Row],[price]]</f>
        <v>34255.71</v>
      </c>
      <c r="M522" s="8">
        <f>IF(SalesData[[#This Row],[quantity]]&lt;=1,2%,IF(SalesData[[#This Row],[quantity]]&lt;=2,4%,IF(SalesData[[#This Row],[quantity]]&lt;=3,6%,IF(SalesData[[#This Row],[quantity]]&gt;=4,8%,0%))))</f>
        <v>0.06</v>
      </c>
      <c r="N522" s="6">
        <f>SalesData[[#This Row],[Total Sales]]*SalesData[[#This Row],[Discount %]]</f>
        <v>2055.3425999999999</v>
      </c>
      <c r="O522" s="2">
        <f>SalesData[[#This Row],[Total Sales]]-SalesData[[#This Row],[Discount Amount]]</f>
        <v>32200.367399999999</v>
      </c>
      <c r="P522" s="2">
        <f>SalesData[[#This Row],[price]]*60%</f>
        <v>6851.1419999999998</v>
      </c>
      <c r="Q522" s="2">
        <f>SalesData[[#This Row],[Cost Price (Assumed)60%]]*SalesData[[#This Row],[quantity]]</f>
        <v>20553.425999999999</v>
      </c>
      <c r="R522" s="2">
        <f>SalesData[[#This Row],[Net Sales]]-SalesData[[#This Row],[Total Cost]]</f>
        <v>11646.9414</v>
      </c>
      <c r="S522" s="8">
        <f>SalesData[[#This Row],[Profit]]/SalesData[[#This Row],[Net Sales]]</f>
        <v>0.36170212765957449</v>
      </c>
    </row>
    <row r="523" spans="1:19" x14ac:dyDescent="0.25">
      <c r="A523">
        <v>100521</v>
      </c>
      <c r="B523" s="1">
        <v>45639</v>
      </c>
      <c r="C523" s="2">
        <f>MONTH(SalesData[[#This Row],[order_date]])</f>
        <v>12</v>
      </c>
      <c r="D523" s="2">
        <f>YEAR(SalesData[[#This Row],[order_date]])</f>
        <v>2024</v>
      </c>
      <c r="E523" t="s">
        <v>568</v>
      </c>
      <c r="F523" t="s">
        <v>10</v>
      </c>
      <c r="G523" t="s">
        <v>73</v>
      </c>
      <c r="H523">
        <v>4</v>
      </c>
      <c r="I523">
        <v>31890.29</v>
      </c>
      <c r="J523" t="s">
        <v>54</v>
      </c>
      <c r="K523" t="s">
        <v>55</v>
      </c>
      <c r="L523">
        <f>SalesData[[#This Row],[quantity]]*SalesData[[#This Row],[price]]</f>
        <v>127561.16</v>
      </c>
      <c r="M523" s="8">
        <f>IF(SalesData[[#This Row],[quantity]]&lt;=1,2%,IF(SalesData[[#This Row],[quantity]]&lt;=2,4%,IF(SalesData[[#This Row],[quantity]]&lt;=3,6%,IF(SalesData[[#This Row],[quantity]]&gt;=4,8%,0%))))</f>
        <v>0.08</v>
      </c>
      <c r="N523" s="6">
        <f>SalesData[[#This Row],[Total Sales]]*SalesData[[#This Row],[Discount %]]</f>
        <v>10204.8928</v>
      </c>
      <c r="O523" s="2">
        <f>SalesData[[#This Row],[Total Sales]]-SalesData[[#This Row],[Discount Amount]]</f>
        <v>117356.2672</v>
      </c>
      <c r="P523" s="2">
        <f>SalesData[[#This Row],[price]]*60%</f>
        <v>19134.173999999999</v>
      </c>
      <c r="Q523" s="2">
        <f>SalesData[[#This Row],[Cost Price (Assumed)60%]]*SalesData[[#This Row],[quantity]]</f>
        <v>76536.695999999996</v>
      </c>
      <c r="R523" s="2">
        <f>SalesData[[#This Row],[Net Sales]]-SalesData[[#This Row],[Total Cost]]</f>
        <v>40819.571200000006</v>
      </c>
      <c r="S523" s="8">
        <f>SalesData[[#This Row],[Profit]]/SalesData[[#This Row],[Net Sales]]</f>
        <v>0.34782608695652178</v>
      </c>
    </row>
    <row r="524" spans="1:19" x14ac:dyDescent="0.25">
      <c r="A524">
        <v>100522</v>
      </c>
      <c r="B524" s="1">
        <v>44982</v>
      </c>
      <c r="C524" s="2">
        <f>MONTH(SalesData[[#This Row],[order_date]])</f>
        <v>2</v>
      </c>
      <c r="D524" s="2">
        <f>YEAR(SalesData[[#This Row],[order_date]])</f>
        <v>2023</v>
      </c>
      <c r="E524" t="s">
        <v>569</v>
      </c>
      <c r="F524" t="s">
        <v>10</v>
      </c>
      <c r="G524" t="s">
        <v>11</v>
      </c>
      <c r="H524">
        <v>1</v>
      </c>
      <c r="I524">
        <v>67614.11</v>
      </c>
      <c r="J524" t="s">
        <v>47</v>
      </c>
      <c r="K524" t="s">
        <v>48</v>
      </c>
      <c r="L524">
        <f>SalesData[[#This Row],[quantity]]*SalesData[[#This Row],[price]]</f>
        <v>67614.11</v>
      </c>
      <c r="M524" s="8">
        <f>IF(SalesData[[#This Row],[quantity]]&lt;=1,2%,IF(SalesData[[#This Row],[quantity]]&lt;=2,4%,IF(SalesData[[#This Row],[quantity]]&lt;=3,6%,IF(SalesData[[#This Row],[quantity]]&gt;=4,8%,0%))))</f>
        <v>0.02</v>
      </c>
      <c r="N524" s="6">
        <f>SalesData[[#This Row],[Total Sales]]*SalesData[[#This Row],[Discount %]]</f>
        <v>1352.2822000000001</v>
      </c>
      <c r="O524" s="2">
        <f>SalesData[[#This Row],[Total Sales]]-SalesData[[#This Row],[Discount Amount]]</f>
        <v>66261.827799999999</v>
      </c>
      <c r="P524" s="2">
        <f>SalesData[[#This Row],[price]]*60%</f>
        <v>40568.466</v>
      </c>
      <c r="Q524" s="2">
        <f>SalesData[[#This Row],[Cost Price (Assumed)60%]]*SalesData[[#This Row],[quantity]]</f>
        <v>40568.466</v>
      </c>
      <c r="R524" s="2">
        <f>SalesData[[#This Row],[Net Sales]]-SalesData[[#This Row],[Total Cost]]</f>
        <v>25693.361799999999</v>
      </c>
      <c r="S524" s="8">
        <f>SalesData[[#This Row],[Profit]]/SalesData[[#This Row],[Net Sales]]</f>
        <v>0.38775510204081631</v>
      </c>
    </row>
    <row r="525" spans="1:19" x14ac:dyDescent="0.25">
      <c r="A525">
        <v>100523</v>
      </c>
      <c r="B525" s="1">
        <v>45157</v>
      </c>
      <c r="C525" s="2">
        <f>MONTH(SalesData[[#This Row],[order_date]])</f>
        <v>8</v>
      </c>
      <c r="D525" s="2">
        <f>YEAR(SalesData[[#This Row],[order_date]])</f>
        <v>2023</v>
      </c>
      <c r="E525" t="s">
        <v>570</v>
      </c>
      <c r="F525" t="s">
        <v>41</v>
      </c>
      <c r="G525" t="s">
        <v>92</v>
      </c>
      <c r="H525">
        <v>2</v>
      </c>
      <c r="I525">
        <v>8592.74</v>
      </c>
      <c r="J525" t="s">
        <v>94</v>
      </c>
      <c r="K525" t="s">
        <v>95</v>
      </c>
      <c r="L525">
        <f>SalesData[[#This Row],[quantity]]*SalesData[[#This Row],[price]]</f>
        <v>17185.48</v>
      </c>
      <c r="M525" s="8">
        <f>IF(SalesData[[#This Row],[quantity]]&lt;=1,2%,IF(SalesData[[#This Row],[quantity]]&lt;=2,4%,IF(SalesData[[#This Row],[quantity]]&lt;=3,6%,IF(SalesData[[#This Row],[quantity]]&gt;=4,8%,0%))))</f>
        <v>0.04</v>
      </c>
      <c r="N525" s="6">
        <f>SalesData[[#This Row],[Total Sales]]*SalesData[[#This Row],[Discount %]]</f>
        <v>687.41920000000005</v>
      </c>
      <c r="O525" s="2">
        <f>SalesData[[#This Row],[Total Sales]]-SalesData[[#This Row],[Discount Amount]]</f>
        <v>16498.060799999999</v>
      </c>
      <c r="P525" s="2">
        <f>SalesData[[#This Row],[price]]*60%</f>
        <v>5155.6439999999993</v>
      </c>
      <c r="Q525" s="2">
        <f>SalesData[[#This Row],[Cost Price (Assumed)60%]]*SalesData[[#This Row],[quantity]]</f>
        <v>10311.287999999999</v>
      </c>
      <c r="R525" s="2">
        <f>SalesData[[#This Row],[Net Sales]]-SalesData[[#This Row],[Total Cost]]</f>
        <v>6186.7728000000006</v>
      </c>
      <c r="S525" s="8">
        <f>SalesData[[#This Row],[Profit]]/SalesData[[#This Row],[Net Sales]]</f>
        <v>0.37500000000000006</v>
      </c>
    </row>
    <row r="526" spans="1:19" x14ac:dyDescent="0.25">
      <c r="A526">
        <v>100524</v>
      </c>
      <c r="B526" s="1">
        <v>45386</v>
      </c>
      <c r="C526" s="2">
        <f>MONTH(SalesData[[#This Row],[order_date]])</f>
        <v>4</v>
      </c>
      <c r="D526" s="2">
        <f>YEAR(SalesData[[#This Row],[order_date]])</f>
        <v>2024</v>
      </c>
      <c r="E526" t="s">
        <v>571</v>
      </c>
      <c r="F526" t="s">
        <v>10</v>
      </c>
      <c r="G526" t="s">
        <v>73</v>
      </c>
      <c r="H526">
        <v>1</v>
      </c>
      <c r="I526">
        <v>13460.65</v>
      </c>
      <c r="J526" t="s">
        <v>85</v>
      </c>
      <c r="K526" t="s">
        <v>29</v>
      </c>
      <c r="L526">
        <f>SalesData[[#This Row],[quantity]]*SalesData[[#This Row],[price]]</f>
        <v>13460.65</v>
      </c>
      <c r="M526" s="8">
        <f>IF(SalesData[[#This Row],[quantity]]&lt;=1,2%,IF(SalesData[[#This Row],[quantity]]&lt;=2,4%,IF(SalesData[[#This Row],[quantity]]&lt;=3,6%,IF(SalesData[[#This Row],[quantity]]&gt;=4,8%,0%))))</f>
        <v>0.02</v>
      </c>
      <c r="N526" s="6">
        <f>SalesData[[#This Row],[Total Sales]]*SalesData[[#This Row],[Discount %]]</f>
        <v>269.21300000000002</v>
      </c>
      <c r="O526" s="2">
        <f>SalesData[[#This Row],[Total Sales]]-SalesData[[#This Row],[Discount Amount]]</f>
        <v>13191.437</v>
      </c>
      <c r="P526" s="2">
        <f>SalesData[[#This Row],[price]]*60%</f>
        <v>8076.3899999999994</v>
      </c>
      <c r="Q526" s="2">
        <f>SalesData[[#This Row],[Cost Price (Assumed)60%]]*SalesData[[#This Row],[quantity]]</f>
        <v>8076.3899999999994</v>
      </c>
      <c r="R526" s="2">
        <f>SalesData[[#This Row],[Net Sales]]-SalesData[[#This Row],[Total Cost]]</f>
        <v>5115.0470000000005</v>
      </c>
      <c r="S526" s="8">
        <f>SalesData[[#This Row],[Profit]]/SalesData[[#This Row],[Net Sales]]</f>
        <v>0.38775510204081637</v>
      </c>
    </row>
    <row r="527" spans="1:19" x14ac:dyDescent="0.25">
      <c r="A527">
        <v>100525</v>
      </c>
      <c r="B527" s="1">
        <v>45365</v>
      </c>
      <c r="C527" s="2">
        <f>MONTH(SalesData[[#This Row],[order_date]])</f>
        <v>3</v>
      </c>
      <c r="D527" s="2">
        <f>YEAR(SalesData[[#This Row],[order_date]])</f>
        <v>2024</v>
      </c>
      <c r="E527" t="s">
        <v>572</v>
      </c>
      <c r="F527" t="s">
        <v>10</v>
      </c>
      <c r="G527" t="s">
        <v>11</v>
      </c>
      <c r="H527">
        <v>1</v>
      </c>
      <c r="I527">
        <v>38452.769999999997</v>
      </c>
      <c r="J527" t="s">
        <v>61</v>
      </c>
      <c r="K527" t="s">
        <v>36</v>
      </c>
      <c r="L527">
        <f>SalesData[[#This Row],[quantity]]*SalesData[[#This Row],[price]]</f>
        <v>38452.769999999997</v>
      </c>
      <c r="M527" s="8">
        <f>IF(SalesData[[#This Row],[quantity]]&lt;=1,2%,IF(SalesData[[#This Row],[quantity]]&lt;=2,4%,IF(SalesData[[#This Row],[quantity]]&lt;=3,6%,IF(SalesData[[#This Row],[quantity]]&gt;=4,8%,0%))))</f>
        <v>0.02</v>
      </c>
      <c r="N527" s="6">
        <f>SalesData[[#This Row],[Total Sales]]*SalesData[[#This Row],[Discount %]]</f>
        <v>769.05539999999996</v>
      </c>
      <c r="O527" s="2">
        <f>SalesData[[#This Row],[Total Sales]]-SalesData[[#This Row],[Discount Amount]]</f>
        <v>37683.714599999999</v>
      </c>
      <c r="P527" s="2">
        <f>SalesData[[#This Row],[price]]*60%</f>
        <v>23071.661999999997</v>
      </c>
      <c r="Q527" s="2">
        <f>SalesData[[#This Row],[Cost Price (Assumed)60%]]*SalesData[[#This Row],[quantity]]</f>
        <v>23071.661999999997</v>
      </c>
      <c r="R527" s="2">
        <f>SalesData[[#This Row],[Net Sales]]-SalesData[[#This Row],[Total Cost]]</f>
        <v>14612.052600000003</v>
      </c>
      <c r="S527" s="8">
        <f>SalesData[[#This Row],[Profit]]/SalesData[[#This Row],[Net Sales]]</f>
        <v>0.38775510204081642</v>
      </c>
    </row>
    <row r="528" spans="1:19" x14ac:dyDescent="0.25">
      <c r="A528">
        <v>100526</v>
      </c>
      <c r="B528" s="1">
        <v>45653</v>
      </c>
      <c r="C528" s="2">
        <f>MONTH(SalesData[[#This Row],[order_date]])</f>
        <v>12</v>
      </c>
      <c r="D528" s="2">
        <f>YEAR(SalesData[[#This Row],[order_date]])</f>
        <v>2024</v>
      </c>
      <c r="E528" t="s">
        <v>573</v>
      </c>
      <c r="F528" t="s">
        <v>41</v>
      </c>
      <c r="G528" t="s">
        <v>66</v>
      </c>
      <c r="H528">
        <v>1</v>
      </c>
      <c r="I528">
        <v>4362.33</v>
      </c>
      <c r="J528" t="s">
        <v>61</v>
      </c>
      <c r="K528" t="s">
        <v>36</v>
      </c>
      <c r="L528">
        <f>SalesData[[#This Row],[quantity]]*SalesData[[#This Row],[price]]</f>
        <v>4362.33</v>
      </c>
      <c r="M528" s="8">
        <f>IF(SalesData[[#This Row],[quantity]]&lt;=1,2%,IF(SalesData[[#This Row],[quantity]]&lt;=2,4%,IF(SalesData[[#This Row],[quantity]]&lt;=3,6%,IF(SalesData[[#This Row],[quantity]]&gt;=4,8%,0%))))</f>
        <v>0.02</v>
      </c>
      <c r="N528" s="6">
        <f>SalesData[[#This Row],[Total Sales]]*SalesData[[#This Row],[Discount %]]</f>
        <v>87.246600000000001</v>
      </c>
      <c r="O528" s="2">
        <f>SalesData[[#This Row],[Total Sales]]-SalesData[[#This Row],[Discount Amount]]</f>
        <v>4275.0833999999995</v>
      </c>
      <c r="P528" s="2">
        <f>SalesData[[#This Row],[price]]*60%</f>
        <v>2617.3979999999997</v>
      </c>
      <c r="Q528" s="2">
        <f>SalesData[[#This Row],[Cost Price (Assumed)60%]]*SalesData[[#This Row],[quantity]]</f>
        <v>2617.3979999999997</v>
      </c>
      <c r="R528" s="2">
        <f>SalesData[[#This Row],[Net Sales]]-SalesData[[#This Row],[Total Cost]]</f>
        <v>1657.6853999999998</v>
      </c>
      <c r="S528" s="8">
        <f>SalesData[[#This Row],[Profit]]/SalesData[[#This Row],[Net Sales]]</f>
        <v>0.38775510204081631</v>
      </c>
    </row>
    <row r="529" spans="1:19" x14ac:dyDescent="0.25">
      <c r="A529">
        <v>100527</v>
      </c>
      <c r="B529" s="1">
        <v>45513</v>
      </c>
      <c r="C529" s="2">
        <f>MONTH(SalesData[[#This Row],[order_date]])</f>
        <v>8</v>
      </c>
      <c r="D529" s="2">
        <f>YEAR(SalesData[[#This Row],[order_date]])</f>
        <v>2024</v>
      </c>
      <c r="E529" t="s">
        <v>574</v>
      </c>
      <c r="F529" t="s">
        <v>19</v>
      </c>
      <c r="G529" t="s">
        <v>77</v>
      </c>
      <c r="H529">
        <v>2</v>
      </c>
      <c r="I529">
        <v>4553.8599999999997</v>
      </c>
      <c r="J529" t="s">
        <v>54</v>
      </c>
      <c r="K529" t="s">
        <v>55</v>
      </c>
      <c r="L529">
        <f>SalesData[[#This Row],[quantity]]*SalesData[[#This Row],[price]]</f>
        <v>9107.7199999999993</v>
      </c>
      <c r="M529" s="8">
        <f>IF(SalesData[[#This Row],[quantity]]&lt;=1,2%,IF(SalesData[[#This Row],[quantity]]&lt;=2,4%,IF(SalesData[[#This Row],[quantity]]&lt;=3,6%,IF(SalesData[[#This Row],[quantity]]&gt;=4,8%,0%))))</f>
        <v>0.04</v>
      </c>
      <c r="N529" s="6">
        <f>SalesData[[#This Row],[Total Sales]]*SalesData[[#This Row],[Discount %]]</f>
        <v>364.30879999999996</v>
      </c>
      <c r="O529" s="2">
        <f>SalesData[[#This Row],[Total Sales]]-SalesData[[#This Row],[Discount Amount]]</f>
        <v>8743.4111999999986</v>
      </c>
      <c r="P529" s="2">
        <f>SalesData[[#This Row],[price]]*60%</f>
        <v>2732.3159999999998</v>
      </c>
      <c r="Q529" s="2">
        <f>SalesData[[#This Row],[Cost Price (Assumed)60%]]*SalesData[[#This Row],[quantity]]</f>
        <v>5464.6319999999996</v>
      </c>
      <c r="R529" s="2">
        <f>SalesData[[#This Row],[Net Sales]]-SalesData[[#This Row],[Total Cost]]</f>
        <v>3278.779199999999</v>
      </c>
      <c r="S529" s="8">
        <f>SalesData[[#This Row],[Profit]]/SalesData[[#This Row],[Net Sales]]</f>
        <v>0.37499999999999994</v>
      </c>
    </row>
    <row r="530" spans="1:19" x14ac:dyDescent="0.25">
      <c r="A530">
        <v>100528</v>
      </c>
      <c r="B530" s="1">
        <v>44996</v>
      </c>
      <c r="C530" s="2">
        <f>MONTH(SalesData[[#This Row],[order_date]])</f>
        <v>3</v>
      </c>
      <c r="D530" s="2">
        <f>YEAR(SalesData[[#This Row],[order_date]])</f>
        <v>2023</v>
      </c>
      <c r="E530" t="s">
        <v>575</v>
      </c>
      <c r="F530" t="s">
        <v>38</v>
      </c>
      <c r="G530" t="s">
        <v>70</v>
      </c>
      <c r="H530">
        <v>1</v>
      </c>
      <c r="I530">
        <v>1924.93</v>
      </c>
      <c r="J530" t="s">
        <v>43</v>
      </c>
      <c r="K530" t="s">
        <v>29</v>
      </c>
      <c r="L530">
        <f>SalesData[[#This Row],[quantity]]*SalesData[[#This Row],[price]]</f>
        <v>1924.93</v>
      </c>
      <c r="M530" s="8">
        <f>IF(SalesData[[#This Row],[quantity]]&lt;=1,2%,IF(SalesData[[#This Row],[quantity]]&lt;=2,4%,IF(SalesData[[#This Row],[quantity]]&lt;=3,6%,IF(SalesData[[#This Row],[quantity]]&gt;=4,8%,0%))))</f>
        <v>0.02</v>
      </c>
      <c r="N530" s="6">
        <f>SalesData[[#This Row],[Total Sales]]*SalesData[[#This Row],[Discount %]]</f>
        <v>38.498600000000003</v>
      </c>
      <c r="O530" s="2">
        <f>SalesData[[#This Row],[Total Sales]]-SalesData[[#This Row],[Discount Amount]]</f>
        <v>1886.4314000000002</v>
      </c>
      <c r="P530" s="2">
        <f>SalesData[[#This Row],[price]]*60%</f>
        <v>1154.9580000000001</v>
      </c>
      <c r="Q530" s="2">
        <f>SalesData[[#This Row],[Cost Price (Assumed)60%]]*SalesData[[#This Row],[quantity]]</f>
        <v>1154.9580000000001</v>
      </c>
      <c r="R530" s="2">
        <f>SalesData[[#This Row],[Net Sales]]-SalesData[[#This Row],[Total Cost]]</f>
        <v>731.47340000000008</v>
      </c>
      <c r="S530" s="8">
        <f>SalesData[[#This Row],[Profit]]/SalesData[[#This Row],[Net Sales]]</f>
        <v>0.38775510204081631</v>
      </c>
    </row>
    <row r="531" spans="1:19" x14ac:dyDescent="0.25">
      <c r="A531">
        <v>100529</v>
      </c>
      <c r="B531" s="1">
        <v>45145</v>
      </c>
      <c r="C531" s="2">
        <f>MONTH(SalesData[[#This Row],[order_date]])</f>
        <v>8</v>
      </c>
      <c r="D531" s="2">
        <f>YEAR(SalesData[[#This Row],[order_date]])</f>
        <v>2023</v>
      </c>
      <c r="E531" t="s">
        <v>576</v>
      </c>
      <c r="F531" t="s">
        <v>19</v>
      </c>
      <c r="G531" t="s">
        <v>23</v>
      </c>
      <c r="H531">
        <v>1</v>
      </c>
      <c r="I531">
        <v>3776.21</v>
      </c>
      <c r="J531" t="s">
        <v>61</v>
      </c>
      <c r="K531" t="s">
        <v>36</v>
      </c>
      <c r="L531">
        <f>SalesData[[#This Row],[quantity]]*SalesData[[#This Row],[price]]</f>
        <v>3776.21</v>
      </c>
      <c r="M531" s="8">
        <f>IF(SalesData[[#This Row],[quantity]]&lt;=1,2%,IF(SalesData[[#This Row],[quantity]]&lt;=2,4%,IF(SalesData[[#This Row],[quantity]]&lt;=3,6%,IF(SalesData[[#This Row],[quantity]]&gt;=4,8%,0%))))</f>
        <v>0.02</v>
      </c>
      <c r="N531" s="6">
        <f>SalesData[[#This Row],[Total Sales]]*SalesData[[#This Row],[Discount %]]</f>
        <v>75.524200000000008</v>
      </c>
      <c r="O531" s="2">
        <f>SalesData[[#This Row],[Total Sales]]-SalesData[[#This Row],[Discount Amount]]</f>
        <v>3700.6858000000002</v>
      </c>
      <c r="P531" s="2">
        <f>SalesData[[#This Row],[price]]*60%</f>
        <v>2265.7260000000001</v>
      </c>
      <c r="Q531" s="2">
        <f>SalesData[[#This Row],[Cost Price (Assumed)60%]]*SalesData[[#This Row],[quantity]]</f>
        <v>2265.7260000000001</v>
      </c>
      <c r="R531" s="2">
        <f>SalesData[[#This Row],[Net Sales]]-SalesData[[#This Row],[Total Cost]]</f>
        <v>1434.9598000000001</v>
      </c>
      <c r="S531" s="8">
        <f>SalesData[[#This Row],[Profit]]/SalesData[[#This Row],[Net Sales]]</f>
        <v>0.38775510204081631</v>
      </c>
    </row>
    <row r="532" spans="1:19" x14ac:dyDescent="0.25">
      <c r="A532">
        <v>100530</v>
      </c>
      <c r="B532" s="1">
        <v>45501</v>
      </c>
      <c r="C532" s="2">
        <f>MONTH(SalesData[[#This Row],[order_date]])</f>
        <v>7</v>
      </c>
      <c r="D532" s="2">
        <f>YEAR(SalesData[[#This Row],[order_date]])</f>
        <v>2024</v>
      </c>
      <c r="E532" t="s">
        <v>577</v>
      </c>
      <c r="F532" t="s">
        <v>38</v>
      </c>
      <c r="G532" t="s">
        <v>39</v>
      </c>
      <c r="H532">
        <v>1</v>
      </c>
      <c r="I532">
        <v>1335.6</v>
      </c>
      <c r="J532" t="s">
        <v>85</v>
      </c>
      <c r="K532" t="s">
        <v>29</v>
      </c>
      <c r="L532">
        <f>SalesData[[#This Row],[quantity]]*SalesData[[#This Row],[price]]</f>
        <v>1335.6</v>
      </c>
      <c r="M532" s="8">
        <f>IF(SalesData[[#This Row],[quantity]]&lt;=1,2%,IF(SalesData[[#This Row],[quantity]]&lt;=2,4%,IF(SalesData[[#This Row],[quantity]]&lt;=3,6%,IF(SalesData[[#This Row],[quantity]]&gt;=4,8%,0%))))</f>
        <v>0.02</v>
      </c>
      <c r="N532" s="6">
        <f>SalesData[[#This Row],[Total Sales]]*SalesData[[#This Row],[Discount %]]</f>
        <v>26.712</v>
      </c>
      <c r="O532" s="2">
        <f>SalesData[[#This Row],[Total Sales]]-SalesData[[#This Row],[Discount Amount]]</f>
        <v>1308.8879999999999</v>
      </c>
      <c r="P532" s="2">
        <f>SalesData[[#This Row],[price]]*60%</f>
        <v>801.3599999999999</v>
      </c>
      <c r="Q532" s="2">
        <f>SalesData[[#This Row],[Cost Price (Assumed)60%]]*SalesData[[#This Row],[quantity]]</f>
        <v>801.3599999999999</v>
      </c>
      <c r="R532" s="2">
        <f>SalesData[[#This Row],[Net Sales]]-SalesData[[#This Row],[Total Cost]]</f>
        <v>507.52800000000002</v>
      </c>
      <c r="S532" s="8">
        <f>SalesData[[#This Row],[Profit]]/SalesData[[#This Row],[Net Sales]]</f>
        <v>0.38775510204081637</v>
      </c>
    </row>
    <row r="533" spans="1:19" x14ac:dyDescent="0.25">
      <c r="A533">
        <v>100531</v>
      </c>
      <c r="B533" s="1">
        <v>45625</v>
      </c>
      <c r="C533" s="2">
        <f>MONTH(SalesData[[#This Row],[order_date]])</f>
        <v>11</v>
      </c>
      <c r="D533" s="2">
        <f>YEAR(SalesData[[#This Row],[order_date]])</f>
        <v>2024</v>
      </c>
      <c r="E533" t="s">
        <v>578</v>
      </c>
      <c r="F533" t="s">
        <v>41</v>
      </c>
      <c r="G533" t="s">
        <v>83</v>
      </c>
      <c r="H533">
        <v>4</v>
      </c>
      <c r="I533">
        <v>13704.48</v>
      </c>
      <c r="J533" t="s">
        <v>16</v>
      </c>
      <c r="K533" t="s">
        <v>17</v>
      </c>
      <c r="L533">
        <f>SalesData[[#This Row],[quantity]]*SalesData[[#This Row],[price]]</f>
        <v>54817.919999999998</v>
      </c>
      <c r="M533" s="8">
        <f>IF(SalesData[[#This Row],[quantity]]&lt;=1,2%,IF(SalesData[[#This Row],[quantity]]&lt;=2,4%,IF(SalesData[[#This Row],[quantity]]&lt;=3,6%,IF(SalesData[[#This Row],[quantity]]&gt;=4,8%,0%))))</f>
        <v>0.08</v>
      </c>
      <c r="N533" s="6">
        <f>SalesData[[#This Row],[Total Sales]]*SalesData[[#This Row],[Discount %]]</f>
        <v>4385.4336000000003</v>
      </c>
      <c r="O533" s="2">
        <f>SalesData[[#This Row],[Total Sales]]-SalesData[[#This Row],[Discount Amount]]</f>
        <v>50432.486399999994</v>
      </c>
      <c r="P533" s="2">
        <f>SalesData[[#This Row],[price]]*60%</f>
        <v>8222.6880000000001</v>
      </c>
      <c r="Q533" s="2">
        <f>SalesData[[#This Row],[Cost Price (Assumed)60%]]*SalesData[[#This Row],[quantity]]</f>
        <v>32890.752</v>
      </c>
      <c r="R533" s="2">
        <f>SalesData[[#This Row],[Net Sales]]-SalesData[[#This Row],[Total Cost]]</f>
        <v>17541.734399999994</v>
      </c>
      <c r="S533" s="8">
        <f>SalesData[[#This Row],[Profit]]/SalesData[[#This Row],[Net Sales]]</f>
        <v>0.34782608695652167</v>
      </c>
    </row>
    <row r="534" spans="1:19" x14ac:dyDescent="0.25">
      <c r="A534">
        <v>100532</v>
      </c>
      <c r="B534" s="1">
        <v>45216</v>
      </c>
      <c r="C534" s="2">
        <f>MONTH(SalesData[[#This Row],[order_date]])</f>
        <v>10</v>
      </c>
      <c r="D534" s="2">
        <f>YEAR(SalesData[[#This Row],[order_date]])</f>
        <v>2023</v>
      </c>
      <c r="E534" t="s">
        <v>579</v>
      </c>
      <c r="F534" t="s">
        <v>10</v>
      </c>
      <c r="G534" t="s">
        <v>80</v>
      </c>
      <c r="H534">
        <v>3</v>
      </c>
      <c r="I534">
        <v>29654.22</v>
      </c>
      <c r="J534" t="s">
        <v>61</v>
      </c>
      <c r="K534" t="s">
        <v>36</v>
      </c>
      <c r="L534">
        <f>SalesData[[#This Row],[quantity]]*SalesData[[#This Row],[price]]</f>
        <v>88962.66</v>
      </c>
      <c r="M534" s="8">
        <f>IF(SalesData[[#This Row],[quantity]]&lt;=1,2%,IF(SalesData[[#This Row],[quantity]]&lt;=2,4%,IF(SalesData[[#This Row],[quantity]]&lt;=3,6%,IF(SalesData[[#This Row],[quantity]]&gt;=4,8%,0%))))</f>
        <v>0.06</v>
      </c>
      <c r="N534" s="6">
        <f>SalesData[[#This Row],[Total Sales]]*SalesData[[#This Row],[Discount %]]</f>
        <v>5337.7596000000003</v>
      </c>
      <c r="O534" s="2">
        <f>SalesData[[#This Row],[Total Sales]]-SalesData[[#This Row],[Discount Amount]]</f>
        <v>83624.900399999999</v>
      </c>
      <c r="P534" s="2">
        <f>SalesData[[#This Row],[price]]*60%</f>
        <v>17792.531999999999</v>
      </c>
      <c r="Q534" s="2">
        <f>SalesData[[#This Row],[Cost Price (Assumed)60%]]*SalesData[[#This Row],[quantity]]</f>
        <v>53377.595999999998</v>
      </c>
      <c r="R534" s="2">
        <f>SalesData[[#This Row],[Net Sales]]-SalesData[[#This Row],[Total Cost]]</f>
        <v>30247.304400000001</v>
      </c>
      <c r="S534" s="8">
        <f>SalesData[[#This Row],[Profit]]/SalesData[[#This Row],[Net Sales]]</f>
        <v>0.36170212765957449</v>
      </c>
    </row>
    <row r="535" spans="1:19" x14ac:dyDescent="0.25">
      <c r="A535">
        <v>100533</v>
      </c>
      <c r="B535" s="1">
        <v>44971</v>
      </c>
      <c r="C535" s="2">
        <f>MONTH(SalesData[[#This Row],[order_date]])</f>
        <v>2</v>
      </c>
      <c r="D535" s="2">
        <f>YEAR(SalesData[[#This Row],[order_date]])</f>
        <v>2023</v>
      </c>
      <c r="E535" t="s">
        <v>580</v>
      </c>
      <c r="F535" t="s">
        <v>10</v>
      </c>
      <c r="G535" t="s">
        <v>27</v>
      </c>
      <c r="H535">
        <v>1</v>
      </c>
      <c r="I535">
        <v>6275.12</v>
      </c>
      <c r="J535" t="s">
        <v>54</v>
      </c>
      <c r="K535" t="s">
        <v>55</v>
      </c>
      <c r="L535">
        <f>SalesData[[#This Row],[quantity]]*SalesData[[#This Row],[price]]</f>
        <v>6275.12</v>
      </c>
      <c r="M535" s="8">
        <f>IF(SalesData[[#This Row],[quantity]]&lt;=1,2%,IF(SalesData[[#This Row],[quantity]]&lt;=2,4%,IF(SalesData[[#This Row],[quantity]]&lt;=3,6%,IF(SalesData[[#This Row],[quantity]]&gt;=4,8%,0%))))</f>
        <v>0.02</v>
      </c>
      <c r="N535" s="6">
        <f>SalesData[[#This Row],[Total Sales]]*SalesData[[#This Row],[Discount %]]</f>
        <v>125.50239999999999</v>
      </c>
      <c r="O535" s="2">
        <f>SalesData[[#This Row],[Total Sales]]-SalesData[[#This Row],[Discount Amount]]</f>
        <v>6149.6175999999996</v>
      </c>
      <c r="P535" s="2">
        <f>SalesData[[#This Row],[price]]*60%</f>
        <v>3765.0719999999997</v>
      </c>
      <c r="Q535" s="2">
        <f>SalesData[[#This Row],[Cost Price (Assumed)60%]]*SalesData[[#This Row],[quantity]]</f>
        <v>3765.0719999999997</v>
      </c>
      <c r="R535" s="2">
        <f>SalesData[[#This Row],[Net Sales]]-SalesData[[#This Row],[Total Cost]]</f>
        <v>2384.5455999999999</v>
      </c>
      <c r="S535" s="8">
        <f>SalesData[[#This Row],[Profit]]/SalesData[[#This Row],[Net Sales]]</f>
        <v>0.38775510204081631</v>
      </c>
    </row>
    <row r="536" spans="1:19" x14ac:dyDescent="0.25">
      <c r="A536">
        <v>100534</v>
      </c>
      <c r="B536" s="1">
        <v>44934</v>
      </c>
      <c r="C536" s="2">
        <f>MONTH(SalesData[[#This Row],[order_date]])</f>
        <v>1</v>
      </c>
      <c r="D536" s="2">
        <f>YEAR(SalesData[[#This Row],[order_date]])</f>
        <v>2023</v>
      </c>
      <c r="E536" t="s">
        <v>581</v>
      </c>
      <c r="F536" t="s">
        <v>19</v>
      </c>
      <c r="G536" t="s">
        <v>115</v>
      </c>
      <c r="H536">
        <v>2</v>
      </c>
      <c r="I536">
        <v>12948.43</v>
      </c>
      <c r="J536" t="s">
        <v>47</v>
      </c>
      <c r="K536" t="s">
        <v>48</v>
      </c>
      <c r="L536">
        <f>SalesData[[#This Row],[quantity]]*SalesData[[#This Row],[price]]</f>
        <v>25896.86</v>
      </c>
      <c r="M536" s="8">
        <f>IF(SalesData[[#This Row],[quantity]]&lt;=1,2%,IF(SalesData[[#This Row],[quantity]]&lt;=2,4%,IF(SalesData[[#This Row],[quantity]]&lt;=3,6%,IF(SalesData[[#This Row],[quantity]]&gt;=4,8%,0%))))</f>
        <v>0.04</v>
      </c>
      <c r="N536" s="6">
        <f>SalesData[[#This Row],[Total Sales]]*SalesData[[#This Row],[Discount %]]</f>
        <v>1035.8744000000002</v>
      </c>
      <c r="O536" s="2">
        <f>SalesData[[#This Row],[Total Sales]]-SalesData[[#This Row],[Discount Amount]]</f>
        <v>24860.9856</v>
      </c>
      <c r="P536" s="2">
        <f>SalesData[[#This Row],[price]]*60%</f>
        <v>7769.058</v>
      </c>
      <c r="Q536" s="2">
        <f>SalesData[[#This Row],[Cost Price (Assumed)60%]]*SalesData[[#This Row],[quantity]]</f>
        <v>15538.116</v>
      </c>
      <c r="R536" s="2">
        <f>SalesData[[#This Row],[Net Sales]]-SalesData[[#This Row],[Total Cost]]</f>
        <v>9322.8696</v>
      </c>
      <c r="S536" s="8">
        <f>SalesData[[#This Row],[Profit]]/SalesData[[#This Row],[Net Sales]]</f>
        <v>0.375</v>
      </c>
    </row>
    <row r="537" spans="1:19" x14ac:dyDescent="0.25">
      <c r="A537">
        <v>100535</v>
      </c>
      <c r="B537" s="1">
        <v>45033</v>
      </c>
      <c r="C537" s="2">
        <f>MONTH(SalesData[[#This Row],[order_date]])</f>
        <v>4</v>
      </c>
      <c r="D537" s="2">
        <f>YEAR(SalesData[[#This Row],[order_date]])</f>
        <v>2023</v>
      </c>
      <c r="E537" t="s">
        <v>582</v>
      </c>
      <c r="F537" t="s">
        <v>10</v>
      </c>
      <c r="G537" t="s">
        <v>68</v>
      </c>
      <c r="H537">
        <v>2</v>
      </c>
      <c r="I537">
        <v>70751.98</v>
      </c>
      <c r="J537" t="s">
        <v>85</v>
      </c>
      <c r="K537" t="s">
        <v>29</v>
      </c>
      <c r="L537">
        <f>SalesData[[#This Row],[quantity]]*SalesData[[#This Row],[price]]</f>
        <v>141503.96</v>
      </c>
      <c r="M537" s="8">
        <f>IF(SalesData[[#This Row],[quantity]]&lt;=1,2%,IF(SalesData[[#This Row],[quantity]]&lt;=2,4%,IF(SalesData[[#This Row],[quantity]]&lt;=3,6%,IF(SalesData[[#This Row],[quantity]]&gt;=4,8%,0%))))</f>
        <v>0.04</v>
      </c>
      <c r="N537" s="6">
        <f>SalesData[[#This Row],[Total Sales]]*SalesData[[#This Row],[Discount %]]</f>
        <v>5660.1583999999993</v>
      </c>
      <c r="O537" s="2">
        <f>SalesData[[#This Row],[Total Sales]]-SalesData[[#This Row],[Discount Amount]]</f>
        <v>135843.80160000001</v>
      </c>
      <c r="P537" s="2">
        <f>SalesData[[#This Row],[price]]*60%</f>
        <v>42451.187999999995</v>
      </c>
      <c r="Q537" s="2">
        <f>SalesData[[#This Row],[Cost Price (Assumed)60%]]*SalesData[[#This Row],[quantity]]</f>
        <v>84902.375999999989</v>
      </c>
      <c r="R537" s="2">
        <f>SalesData[[#This Row],[Net Sales]]-SalesData[[#This Row],[Total Cost]]</f>
        <v>50941.425600000017</v>
      </c>
      <c r="S537" s="8">
        <f>SalesData[[#This Row],[Profit]]/SalesData[[#This Row],[Net Sales]]</f>
        <v>0.37500000000000011</v>
      </c>
    </row>
    <row r="538" spans="1:19" x14ac:dyDescent="0.25">
      <c r="A538">
        <v>100536</v>
      </c>
      <c r="B538" s="1">
        <v>45397</v>
      </c>
      <c r="C538" s="2">
        <f>MONTH(SalesData[[#This Row],[order_date]])</f>
        <v>4</v>
      </c>
      <c r="D538" s="2">
        <f>YEAR(SalesData[[#This Row],[order_date]])</f>
        <v>2024</v>
      </c>
      <c r="E538" t="s">
        <v>583</v>
      </c>
      <c r="F538" t="s">
        <v>19</v>
      </c>
      <c r="G538" t="s">
        <v>77</v>
      </c>
      <c r="H538">
        <v>1</v>
      </c>
      <c r="I538">
        <v>1193.54</v>
      </c>
      <c r="J538" t="s">
        <v>32</v>
      </c>
      <c r="K538" t="s">
        <v>33</v>
      </c>
      <c r="L538">
        <f>SalesData[[#This Row],[quantity]]*SalesData[[#This Row],[price]]</f>
        <v>1193.54</v>
      </c>
      <c r="M538" s="8">
        <f>IF(SalesData[[#This Row],[quantity]]&lt;=1,2%,IF(SalesData[[#This Row],[quantity]]&lt;=2,4%,IF(SalesData[[#This Row],[quantity]]&lt;=3,6%,IF(SalesData[[#This Row],[quantity]]&gt;=4,8%,0%))))</f>
        <v>0.02</v>
      </c>
      <c r="N538" s="6">
        <f>SalesData[[#This Row],[Total Sales]]*SalesData[[#This Row],[Discount %]]</f>
        <v>23.870799999999999</v>
      </c>
      <c r="O538" s="2">
        <f>SalesData[[#This Row],[Total Sales]]-SalesData[[#This Row],[Discount Amount]]</f>
        <v>1169.6692</v>
      </c>
      <c r="P538" s="2">
        <f>SalesData[[#This Row],[price]]*60%</f>
        <v>716.12399999999991</v>
      </c>
      <c r="Q538" s="2">
        <f>SalesData[[#This Row],[Cost Price (Assumed)60%]]*SalesData[[#This Row],[quantity]]</f>
        <v>716.12399999999991</v>
      </c>
      <c r="R538" s="2">
        <f>SalesData[[#This Row],[Net Sales]]-SalesData[[#This Row],[Total Cost]]</f>
        <v>453.54520000000014</v>
      </c>
      <c r="S538" s="8">
        <f>SalesData[[#This Row],[Profit]]/SalesData[[#This Row],[Net Sales]]</f>
        <v>0.38775510204081642</v>
      </c>
    </row>
    <row r="539" spans="1:19" x14ac:dyDescent="0.25">
      <c r="A539">
        <v>100537</v>
      </c>
      <c r="B539" s="1">
        <v>45160</v>
      </c>
      <c r="C539" s="2">
        <f>MONTH(SalesData[[#This Row],[order_date]])</f>
        <v>8</v>
      </c>
      <c r="D539" s="2">
        <f>YEAR(SalesData[[#This Row],[order_date]])</f>
        <v>2023</v>
      </c>
      <c r="E539" t="s">
        <v>584</v>
      </c>
      <c r="F539" t="s">
        <v>41</v>
      </c>
      <c r="G539" t="s">
        <v>83</v>
      </c>
      <c r="H539">
        <v>1</v>
      </c>
      <c r="I539">
        <v>9371.0400000000009</v>
      </c>
      <c r="J539" t="s">
        <v>28</v>
      </c>
      <c r="K539" t="s">
        <v>29</v>
      </c>
      <c r="L539">
        <f>SalesData[[#This Row],[quantity]]*SalesData[[#This Row],[price]]</f>
        <v>9371.0400000000009</v>
      </c>
      <c r="M539" s="8">
        <f>IF(SalesData[[#This Row],[quantity]]&lt;=1,2%,IF(SalesData[[#This Row],[quantity]]&lt;=2,4%,IF(SalesData[[#This Row],[quantity]]&lt;=3,6%,IF(SalesData[[#This Row],[quantity]]&gt;=4,8%,0%))))</f>
        <v>0.02</v>
      </c>
      <c r="N539" s="6">
        <f>SalesData[[#This Row],[Total Sales]]*SalesData[[#This Row],[Discount %]]</f>
        <v>187.42080000000001</v>
      </c>
      <c r="O539" s="2">
        <f>SalesData[[#This Row],[Total Sales]]-SalesData[[#This Row],[Discount Amount]]</f>
        <v>9183.619200000001</v>
      </c>
      <c r="P539" s="2">
        <f>SalesData[[#This Row],[price]]*60%</f>
        <v>5622.6240000000007</v>
      </c>
      <c r="Q539" s="2">
        <f>SalesData[[#This Row],[Cost Price (Assumed)60%]]*SalesData[[#This Row],[quantity]]</f>
        <v>5622.6240000000007</v>
      </c>
      <c r="R539" s="2">
        <f>SalesData[[#This Row],[Net Sales]]-SalesData[[#This Row],[Total Cost]]</f>
        <v>3560.9952000000003</v>
      </c>
      <c r="S539" s="8">
        <f>SalesData[[#This Row],[Profit]]/SalesData[[#This Row],[Net Sales]]</f>
        <v>0.38775510204081631</v>
      </c>
    </row>
    <row r="540" spans="1:19" x14ac:dyDescent="0.25">
      <c r="A540">
        <v>100538</v>
      </c>
      <c r="B540" s="1">
        <v>45616</v>
      </c>
      <c r="C540" s="2">
        <f>MONTH(SalesData[[#This Row],[order_date]])</f>
        <v>11</v>
      </c>
      <c r="D540" s="2">
        <f>YEAR(SalesData[[#This Row],[order_date]])</f>
        <v>2024</v>
      </c>
      <c r="E540" t="s">
        <v>585</v>
      </c>
      <c r="F540" t="s">
        <v>10</v>
      </c>
      <c r="G540" t="s">
        <v>73</v>
      </c>
      <c r="H540">
        <v>2</v>
      </c>
      <c r="I540">
        <v>47224.62</v>
      </c>
      <c r="J540" t="s">
        <v>16</v>
      </c>
      <c r="K540" t="s">
        <v>17</v>
      </c>
      <c r="L540">
        <f>SalesData[[#This Row],[quantity]]*SalesData[[#This Row],[price]]</f>
        <v>94449.24</v>
      </c>
      <c r="M540" s="8">
        <f>IF(SalesData[[#This Row],[quantity]]&lt;=1,2%,IF(SalesData[[#This Row],[quantity]]&lt;=2,4%,IF(SalesData[[#This Row],[quantity]]&lt;=3,6%,IF(SalesData[[#This Row],[quantity]]&gt;=4,8%,0%))))</f>
        <v>0.04</v>
      </c>
      <c r="N540" s="6">
        <f>SalesData[[#This Row],[Total Sales]]*SalesData[[#This Row],[Discount %]]</f>
        <v>3777.9696000000004</v>
      </c>
      <c r="O540" s="2">
        <f>SalesData[[#This Row],[Total Sales]]-SalesData[[#This Row],[Discount Amount]]</f>
        <v>90671.270400000009</v>
      </c>
      <c r="P540" s="2">
        <f>SalesData[[#This Row],[price]]*60%</f>
        <v>28334.772000000001</v>
      </c>
      <c r="Q540" s="2">
        <f>SalesData[[#This Row],[Cost Price (Assumed)60%]]*SalesData[[#This Row],[quantity]]</f>
        <v>56669.544000000002</v>
      </c>
      <c r="R540" s="2">
        <f>SalesData[[#This Row],[Net Sales]]-SalesData[[#This Row],[Total Cost]]</f>
        <v>34001.726400000007</v>
      </c>
      <c r="S540" s="8">
        <f>SalesData[[#This Row],[Profit]]/SalesData[[#This Row],[Net Sales]]</f>
        <v>0.37500000000000006</v>
      </c>
    </row>
    <row r="541" spans="1:19" x14ac:dyDescent="0.25">
      <c r="A541">
        <v>100539</v>
      </c>
      <c r="B541" s="1">
        <v>45001</v>
      </c>
      <c r="C541" s="2">
        <f>MONTH(SalesData[[#This Row],[order_date]])</f>
        <v>3</v>
      </c>
      <c r="D541" s="2">
        <f>YEAR(SalesData[[#This Row],[order_date]])</f>
        <v>2023</v>
      </c>
      <c r="E541" t="s">
        <v>586</v>
      </c>
      <c r="F541" t="s">
        <v>14</v>
      </c>
      <c r="G541" t="s">
        <v>51</v>
      </c>
      <c r="H541">
        <v>1</v>
      </c>
      <c r="I541">
        <v>3739.13</v>
      </c>
      <c r="J541" t="s">
        <v>94</v>
      </c>
      <c r="K541" t="s">
        <v>95</v>
      </c>
      <c r="L541">
        <f>SalesData[[#This Row],[quantity]]*SalesData[[#This Row],[price]]</f>
        <v>3739.13</v>
      </c>
      <c r="M541" s="8">
        <f>IF(SalesData[[#This Row],[quantity]]&lt;=1,2%,IF(SalesData[[#This Row],[quantity]]&lt;=2,4%,IF(SalesData[[#This Row],[quantity]]&lt;=3,6%,IF(SalesData[[#This Row],[quantity]]&gt;=4,8%,0%))))</f>
        <v>0.02</v>
      </c>
      <c r="N541" s="6">
        <f>SalesData[[#This Row],[Total Sales]]*SalesData[[#This Row],[Discount %]]</f>
        <v>74.782600000000002</v>
      </c>
      <c r="O541" s="2">
        <f>SalesData[[#This Row],[Total Sales]]-SalesData[[#This Row],[Discount Amount]]</f>
        <v>3664.3474000000001</v>
      </c>
      <c r="P541" s="2">
        <f>SalesData[[#This Row],[price]]*60%</f>
        <v>2243.4780000000001</v>
      </c>
      <c r="Q541" s="2">
        <f>SalesData[[#This Row],[Cost Price (Assumed)60%]]*SalesData[[#This Row],[quantity]]</f>
        <v>2243.4780000000001</v>
      </c>
      <c r="R541" s="2">
        <f>SalesData[[#This Row],[Net Sales]]-SalesData[[#This Row],[Total Cost]]</f>
        <v>1420.8694</v>
      </c>
      <c r="S541" s="8">
        <f>SalesData[[#This Row],[Profit]]/SalesData[[#This Row],[Net Sales]]</f>
        <v>0.38775510204081631</v>
      </c>
    </row>
    <row r="542" spans="1:19" x14ac:dyDescent="0.25">
      <c r="A542">
        <v>100540</v>
      </c>
      <c r="B542" s="1">
        <v>45375</v>
      </c>
      <c r="C542" s="2">
        <f>MONTH(SalesData[[#This Row],[order_date]])</f>
        <v>3</v>
      </c>
      <c r="D542" s="2">
        <f>YEAR(SalesData[[#This Row],[order_date]])</f>
        <v>2024</v>
      </c>
      <c r="E542" t="s">
        <v>587</v>
      </c>
      <c r="F542" t="s">
        <v>14</v>
      </c>
      <c r="G542" t="s">
        <v>15</v>
      </c>
      <c r="H542">
        <v>1</v>
      </c>
      <c r="I542">
        <v>2458.61</v>
      </c>
      <c r="J542" t="s">
        <v>21</v>
      </c>
      <c r="K542" t="s">
        <v>17</v>
      </c>
      <c r="L542">
        <f>SalesData[[#This Row],[quantity]]*SalesData[[#This Row],[price]]</f>
        <v>2458.61</v>
      </c>
      <c r="M542" s="8">
        <f>IF(SalesData[[#This Row],[quantity]]&lt;=1,2%,IF(SalesData[[#This Row],[quantity]]&lt;=2,4%,IF(SalesData[[#This Row],[quantity]]&lt;=3,6%,IF(SalesData[[#This Row],[quantity]]&gt;=4,8%,0%))))</f>
        <v>0.02</v>
      </c>
      <c r="N542" s="6">
        <f>SalesData[[#This Row],[Total Sales]]*SalesData[[#This Row],[Discount %]]</f>
        <v>49.172200000000004</v>
      </c>
      <c r="O542" s="2">
        <f>SalesData[[#This Row],[Total Sales]]-SalesData[[#This Row],[Discount Amount]]</f>
        <v>2409.4378000000002</v>
      </c>
      <c r="P542" s="2">
        <f>SalesData[[#This Row],[price]]*60%</f>
        <v>1475.1659999999999</v>
      </c>
      <c r="Q542" s="2">
        <f>SalesData[[#This Row],[Cost Price (Assumed)60%]]*SalesData[[#This Row],[quantity]]</f>
        <v>1475.1659999999999</v>
      </c>
      <c r="R542" s="2">
        <f>SalesData[[#This Row],[Net Sales]]-SalesData[[#This Row],[Total Cost]]</f>
        <v>934.27180000000021</v>
      </c>
      <c r="S542" s="8">
        <f>SalesData[[#This Row],[Profit]]/SalesData[[#This Row],[Net Sales]]</f>
        <v>0.38775510204081637</v>
      </c>
    </row>
    <row r="543" spans="1:19" x14ac:dyDescent="0.25">
      <c r="A543">
        <v>100541</v>
      </c>
      <c r="B543" s="1">
        <v>45485</v>
      </c>
      <c r="C543" s="2">
        <f>MONTH(SalesData[[#This Row],[order_date]])</f>
        <v>7</v>
      </c>
      <c r="D543" s="2">
        <f>YEAR(SalesData[[#This Row],[order_date]])</f>
        <v>2024</v>
      </c>
      <c r="E543" t="s">
        <v>588</v>
      </c>
      <c r="F543" t="s">
        <v>10</v>
      </c>
      <c r="G543" t="s">
        <v>27</v>
      </c>
      <c r="H543">
        <v>1</v>
      </c>
      <c r="I543">
        <v>70949.820000000007</v>
      </c>
      <c r="J543" t="s">
        <v>85</v>
      </c>
      <c r="K543" t="s">
        <v>29</v>
      </c>
      <c r="L543">
        <f>SalesData[[#This Row],[quantity]]*SalesData[[#This Row],[price]]</f>
        <v>70949.820000000007</v>
      </c>
      <c r="M543" s="8">
        <f>IF(SalesData[[#This Row],[quantity]]&lt;=1,2%,IF(SalesData[[#This Row],[quantity]]&lt;=2,4%,IF(SalesData[[#This Row],[quantity]]&lt;=3,6%,IF(SalesData[[#This Row],[quantity]]&gt;=4,8%,0%))))</f>
        <v>0.02</v>
      </c>
      <c r="N543" s="6">
        <f>SalesData[[#This Row],[Total Sales]]*SalesData[[#This Row],[Discount %]]</f>
        <v>1418.9964000000002</v>
      </c>
      <c r="O543" s="2">
        <f>SalesData[[#This Row],[Total Sales]]-SalesData[[#This Row],[Discount Amount]]</f>
        <v>69530.823600000003</v>
      </c>
      <c r="P543" s="2">
        <f>SalesData[[#This Row],[price]]*60%</f>
        <v>42569.892</v>
      </c>
      <c r="Q543" s="2">
        <f>SalesData[[#This Row],[Cost Price (Assumed)60%]]*SalesData[[#This Row],[quantity]]</f>
        <v>42569.892</v>
      </c>
      <c r="R543" s="2">
        <f>SalesData[[#This Row],[Net Sales]]-SalesData[[#This Row],[Total Cost]]</f>
        <v>26960.931600000004</v>
      </c>
      <c r="S543" s="8">
        <f>SalesData[[#This Row],[Profit]]/SalesData[[#This Row],[Net Sales]]</f>
        <v>0.38775510204081637</v>
      </c>
    </row>
    <row r="544" spans="1:19" x14ac:dyDescent="0.25">
      <c r="A544">
        <v>100542</v>
      </c>
      <c r="B544" s="1">
        <v>45493</v>
      </c>
      <c r="C544" s="2">
        <f>MONTH(SalesData[[#This Row],[order_date]])</f>
        <v>7</v>
      </c>
      <c r="D544" s="2">
        <f>YEAR(SalesData[[#This Row],[order_date]])</f>
        <v>2024</v>
      </c>
      <c r="E544" t="s">
        <v>589</v>
      </c>
      <c r="F544" t="s">
        <v>41</v>
      </c>
      <c r="G544" t="s">
        <v>102</v>
      </c>
      <c r="H544">
        <v>1</v>
      </c>
      <c r="I544">
        <v>383.75</v>
      </c>
      <c r="J544" t="s">
        <v>54</v>
      </c>
      <c r="K544" t="s">
        <v>55</v>
      </c>
      <c r="L544">
        <f>SalesData[[#This Row],[quantity]]*SalesData[[#This Row],[price]]</f>
        <v>383.75</v>
      </c>
      <c r="M544" s="8">
        <f>IF(SalesData[[#This Row],[quantity]]&lt;=1,2%,IF(SalesData[[#This Row],[quantity]]&lt;=2,4%,IF(SalesData[[#This Row],[quantity]]&lt;=3,6%,IF(SalesData[[#This Row],[quantity]]&gt;=4,8%,0%))))</f>
        <v>0.02</v>
      </c>
      <c r="N544" s="6">
        <f>SalesData[[#This Row],[Total Sales]]*SalesData[[#This Row],[Discount %]]</f>
        <v>7.6749999999999998</v>
      </c>
      <c r="O544" s="2">
        <f>SalesData[[#This Row],[Total Sales]]-SalesData[[#This Row],[Discount Amount]]</f>
        <v>376.07499999999999</v>
      </c>
      <c r="P544" s="2">
        <f>SalesData[[#This Row],[price]]*60%</f>
        <v>230.25</v>
      </c>
      <c r="Q544" s="2">
        <f>SalesData[[#This Row],[Cost Price (Assumed)60%]]*SalesData[[#This Row],[quantity]]</f>
        <v>230.25</v>
      </c>
      <c r="R544" s="2">
        <f>SalesData[[#This Row],[Net Sales]]-SalesData[[#This Row],[Total Cost]]</f>
        <v>145.82499999999999</v>
      </c>
      <c r="S544" s="8">
        <f>SalesData[[#This Row],[Profit]]/SalesData[[#This Row],[Net Sales]]</f>
        <v>0.38775510204081631</v>
      </c>
    </row>
    <row r="545" spans="1:19" x14ac:dyDescent="0.25">
      <c r="A545">
        <v>100543</v>
      </c>
      <c r="B545" s="1">
        <v>45014</v>
      </c>
      <c r="C545" s="2">
        <f>MONTH(SalesData[[#This Row],[order_date]])</f>
        <v>3</v>
      </c>
      <c r="D545" s="2">
        <f>YEAR(SalesData[[#This Row],[order_date]])</f>
        <v>2023</v>
      </c>
      <c r="E545" t="s">
        <v>590</v>
      </c>
      <c r="F545" t="s">
        <v>14</v>
      </c>
      <c r="G545" t="s">
        <v>31</v>
      </c>
      <c r="H545">
        <v>1</v>
      </c>
      <c r="I545">
        <v>5025.33</v>
      </c>
      <c r="J545" t="s">
        <v>57</v>
      </c>
      <c r="K545" t="s">
        <v>58</v>
      </c>
      <c r="L545">
        <f>SalesData[[#This Row],[quantity]]*SalesData[[#This Row],[price]]</f>
        <v>5025.33</v>
      </c>
      <c r="M545" s="8">
        <f>IF(SalesData[[#This Row],[quantity]]&lt;=1,2%,IF(SalesData[[#This Row],[quantity]]&lt;=2,4%,IF(SalesData[[#This Row],[quantity]]&lt;=3,6%,IF(SalesData[[#This Row],[quantity]]&gt;=4,8%,0%))))</f>
        <v>0.02</v>
      </c>
      <c r="N545" s="6">
        <f>SalesData[[#This Row],[Total Sales]]*SalesData[[#This Row],[Discount %]]</f>
        <v>100.50660000000001</v>
      </c>
      <c r="O545" s="2">
        <f>SalesData[[#This Row],[Total Sales]]-SalesData[[#This Row],[Discount Amount]]</f>
        <v>4924.8234000000002</v>
      </c>
      <c r="P545" s="2">
        <f>SalesData[[#This Row],[price]]*60%</f>
        <v>3015.1979999999999</v>
      </c>
      <c r="Q545" s="2">
        <f>SalesData[[#This Row],[Cost Price (Assumed)60%]]*SalesData[[#This Row],[quantity]]</f>
        <v>3015.1979999999999</v>
      </c>
      <c r="R545" s="2">
        <f>SalesData[[#This Row],[Net Sales]]-SalesData[[#This Row],[Total Cost]]</f>
        <v>1909.6254000000004</v>
      </c>
      <c r="S545" s="8">
        <f>SalesData[[#This Row],[Profit]]/SalesData[[#This Row],[Net Sales]]</f>
        <v>0.38775510204081637</v>
      </c>
    </row>
    <row r="546" spans="1:19" x14ac:dyDescent="0.25">
      <c r="A546">
        <v>100544</v>
      </c>
      <c r="B546" s="1">
        <v>45115</v>
      </c>
      <c r="C546" s="2">
        <f>MONTH(SalesData[[#This Row],[order_date]])</f>
        <v>7</v>
      </c>
      <c r="D546" s="2">
        <f>YEAR(SalesData[[#This Row],[order_date]])</f>
        <v>2023</v>
      </c>
      <c r="E546" t="s">
        <v>591</v>
      </c>
      <c r="F546" t="s">
        <v>10</v>
      </c>
      <c r="G546" t="s">
        <v>11</v>
      </c>
      <c r="H546">
        <v>1</v>
      </c>
      <c r="I546">
        <v>15174.67</v>
      </c>
      <c r="J546" t="s">
        <v>47</v>
      </c>
      <c r="K546" t="s">
        <v>48</v>
      </c>
      <c r="L546">
        <f>SalesData[[#This Row],[quantity]]*SalesData[[#This Row],[price]]</f>
        <v>15174.67</v>
      </c>
      <c r="M546" s="8">
        <f>IF(SalesData[[#This Row],[quantity]]&lt;=1,2%,IF(SalesData[[#This Row],[quantity]]&lt;=2,4%,IF(SalesData[[#This Row],[quantity]]&lt;=3,6%,IF(SalesData[[#This Row],[quantity]]&gt;=4,8%,0%))))</f>
        <v>0.02</v>
      </c>
      <c r="N546" s="6">
        <f>SalesData[[#This Row],[Total Sales]]*SalesData[[#This Row],[Discount %]]</f>
        <v>303.49340000000001</v>
      </c>
      <c r="O546" s="2">
        <f>SalesData[[#This Row],[Total Sales]]-SalesData[[#This Row],[Discount Amount]]</f>
        <v>14871.176600000001</v>
      </c>
      <c r="P546" s="2">
        <f>SalesData[[#This Row],[price]]*60%</f>
        <v>9104.8019999999997</v>
      </c>
      <c r="Q546" s="2">
        <f>SalesData[[#This Row],[Cost Price (Assumed)60%]]*SalesData[[#This Row],[quantity]]</f>
        <v>9104.8019999999997</v>
      </c>
      <c r="R546" s="2">
        <f>SalesData[[#This Row],[Net Sales]]-SalesData[[#This Row],[Total Cost]]</f>
        <v>5766.374600000001</v>
      </c>
      <c r="S546" s="8">
        <f>SalesData[[#This Row],[Profit]]/SalesData[[#This Row],[Net Sales]]</f>
        <v>0.38775510204081637</v>
      </c>
    </row>
    <row r="547" spans="1:19" x14ac:dyDescent="0.25">
      <c r="A547">
        <v>100545</v>
      </c>
      <c r="B547" s="1">
        <v>45489</v>
      </c>
      <c r="C547" s="2">
        <f>MONTH(SalesData[[#This Row],[order_date]])</f>
        <v>7</v>
      </c>
      <c r="D547" s="2">
        <f>YEAR(SalesData[[#This Row],[order_date]])</f>
        <v>2024</v>
      </c>
      <c r="E547" t="s">
        <v>592</v>
      </c>
      <c r="F547" t="s">
        <v>14</v>
      </c>
      <c r="G547" t="s">
        <v>51</v>
      </c>
      <c r="H547">
        <v>1</v>
      </c>
      <c r="I547">
        <v>3167.06</v>
      </c>
      <c r="J547" t="s">
        <v>16</v>
      </c>
      <c r="K547" t="s">
        <v>17</v>
      </c>
      <c r="L547">
        <f>SalesData[[#This Row],[quantity]]*SalesData[[#This Row],[price]]</f>
        <v>3167.06</v>
      </c>
      <c r="M547" s="8">
        <f>IF(SalesData[[#This Row],[quantity]]&lt;=1,2%,IF(SalesData[[#This Row],[quantity]]&lt;=2,4%,IF(SalesData[[#This Row],[quantity]]&lt;=3,6%,IF(SalesData[[#This Row],[quantity]]&gt;=4,8%,0%))))</f>
        <v>0.02</v>
      </c>
      <c r="N547" s="6">
        <f>SalesData[[#This Row],[Total Sales]]*SalesData[[#This Row],[Discount %]]</f>
        <v>63.341200000000001</v>
      </c>
      <c r="O547" s="2">
        <f>SalesData[[#This Row],[Total Sales]]-SalesData[[#This Row],[Discount Amount]]</f>
        <v>3103.7188000000001</v>
      </c>
      <c r="P547" s="2">
        <f>SalesData[[#This Row],[price]]*60%</f>
        <v>1900.2359999999999</v>
      </c>
      <c r="Q547" s="2">
        <f>SalesData[[#This Row],[Cost Price (Assumed)60%]]*SalesData[[#This Row],[quantity]]</f>
        <v>1900.2359999999999</v>
      </c>
      <c r="R547" s="2">
        <f>SalesData[[#This Row],[Net Sales]]-SalesData[[#This Row],[Total Cost]]</f>
        <v>1203.4828000000002</v>
      </c>
      <c r="S547" s="8">
        <f>SalesData[[#This Row],[Profit]]/SalesData[[#This Row],[Net Sales]]</f>
        <v>0.38775510204081637</v>
      </c>
    </row>
    <row r="548" spans="1:19" x14ac:dyDescent="0.25">
      <c r="A548">
        <v>100546</v>
      </c>
      <c r="B548" s="1">
        <v>45521</v>
      </c>
      <c r="C548" s="2">
        <f>MONTH(SalesData[[#This Row],[order_date]])</f>
        <v>8</v>
      </c>
      <c r="D548" s="2">
        <f>YEAR(SalesData[[#This Row],[order_date]])</f>
        <v>2024</v>
      </c>
      <c r="E548" t="s">
        <v>593</v>
      </c>
      <c r="F548" t="s">
        <v>14</v>
      </c>
      <c r="G548" t="s">
        <v>31</v>
      </c>
      <c r="H548">
        <v>1</v>
      </c>
      <c r="I548">
        <v>3148.75</v>
      </c>
      <c r="J548" t="s">
        <v>32</v>
      </c>
      <c r="K548" t="s">
        <v>33</v>
      </c>
      <c r="L548">
        <f>SalesData[[#This Row],[quantity]]*SalesData[[#This Row],[price]]</f>
        <v>3148.75</v>
      </c>
      <c r="M548" s="8">
        <f>IF(SalesData[[#This Row],[quantity]]&lt;=1,2%,IF(SalesData[[#This Row],[quantity]]&lt;=2,4%,IF(SalesData[[#This Row],[quantity]]&lt;=3,6%,IF(SalesData[[#This Row],[quantity]]&gt;=4,8%,0%))))</f>
        <v>0.02</v>
      </c>
      <c r="N548" s="6">
        <f>SalesData[[#This Row],[Total Sales]]*SalesData[[#This Row],[Discount %]]</f>
        <v>62.975000000000001</v>
      </c>
      <c r="O548" s="2">
        <f>SalesData[[#This Row],[Total Sales]]-SalesData[[#This Row],[Discount Amount]]</f>
        <v>3085.7750000000001</v>
      </c>
      <c r="P548" s="2">
        <f>SalesData[[#This Row],[price]]*60%</f>
        <v>1889.25</v>
      </c>
      <c r="Q548" s="2">
        <f>SalesData[[#This Row],[Cost Price (Assumed)60%]]*SalesData[[#This Row],[quantity]]</f>
        <v>1889.25</v>
      </c>
      <c r="R548" s="2">
        <f>SalesData[[#This Row],[Net Sales]]-SalesData[[#This Row],[Total Cost]]</f>
        <v>1196.5250000000001</v>
      </c>
      <c r="S548" s="8">
        <f>SalesData[[#This Row],[Profit]]/SalesData[[#This Row],[Net Sales]]</f>
        <v>0.38775510204081637</v>
      </c>
    </row>
    <row r="549" spans="1:19" x14ac:dyDescent="0.25">
      <c r="A549">
        <v>100547</v>
      </c>
      <c r="B549" s="1">
        <v>44998</v>
      </c>
      <c r="C549" s="2">
        <f>MONTH(SalesData[[#This Row],[order_date]])</f>
        <v>3</v>
      </c>
      <c r="D549" s="2">
        <f>YEAR(SalesData[[#This Row],[order_date]])</f>
        <v>2023</v>
      </c>
      <c r="E549" t="s">
        <v>594</v>
      </c>
      <c r="F549" t="s">
        <v>41</v>
      </c>
      <c r="G549" t="s">
        <v>92</v>
      </c>
      <c r="H549">
        <v>1</v>
      </c>
      <c r="I549">
        <v>5370.83</v>
      </c>
      <c r="J549" t="s">
        <v>32</v>
      </c>
      <c r="K549" t="s">
        <v>33</v>
      </c>
      <c r="L549">
        <f>SalesData[[#This Row],[quantity]]*SalesData[[#This Row],[price]]</f>
        <v>5370.83</v>
      </c>
      <c r="M549" s="8">
        <f>IF(SalesData[[#This Row],[quantity]]&lt;=1,2%,IF(SalesData[[#This Row],[quantity]]&lt;=2,4%,IF(SalesData[[#This Row],[quantity]]&lt;=3,6%,IF(SalesData[[#This Row],[quantity]]&gt;=4,8%,0%))))</f>
        <v>0.02</v>
      </c>
      <c r="N549" s="6">
        <f>SalesData[[#This Row],[Total Sales]]*SalesData[[#This Row],[Discount %]]</f>
        <v>107.4166</v>
      </c>
      <c r="O549" s="2">
        <f>SalesData[[#This Row],[Total Sales]]-SalesData[[#This Row],[Discount Amount]]</f>
        <v>5263.4134000000004</v>
      </c>
      <c r="P549" s="2">
        <f>SalesData[[#This Row],[price]]*60%</f>
        <v>3222.498</v>
      </c>
      <c r="Q549" s="2">
        <f>SalesData[[#This Row],[Cost Price (Assumed)60%]]*SalesData[[#This Row],[quantity]]</f>
        <v>3222.498</v>
      </c>
      <c r="R549" s="2">
        <f>SalesData[[#This Row],[Net Sales]]-SalesData[[#This Row],[Total Cost]]</f>
        <v>2040.9154000000003</v>
      </c>
      <c r="S549" s="8">
        <f>SalesData[[#This Row],[Profit]]/SalesData[[#This Row],[Net Sales]]</f>
        <v>0.38775510204081637</v>
      </c>
    </row>
    <row r="550" spans="1:19" x14ac:dyDescent="0.25">
      <c r="A550">
        <v>100548</v>
      </c>
      <c r="B550" s="1">
        <v>45507</v>
      </c>
      <c r="C550" s="2">
        <f>MONTH(SalesData[[#This Row],[order_date]])</f>
        <v>8</v>
      </c>
      <c r="D550" s="2">
        <f>YEAR(SalesData[[#This Row],[order_date]])</f>
        <v>2024</v>
      </c>
      <c r="E550" t="s">
        <v>595</v>
      </c>
      <c r="F550" t="s">
        <v>14</v>
      </c>
      <c r="G550" t="s">
        <v>31</v>
      </c>
      <c r="H550">
        <v>4</v>
      </c>
      <c r="I550">
        <v>951.96</v>
      </c>
      <c r="J550" t="s">
        <v>16</v>
      </c>
      <c r="K550" t="s">
        <v>17</v>
      </c>
      <c r="L550">
        <f>SalesData[[#This Row],[quantity]]*SalesData[[#This Row],[price]]</f>
        <v>3807.84</v>
      </c>
      <c r="M550" s="8">
        <f>IF(SalesData[[#This Row],[quantity]]&lt;=1,2%,IF(SalesData[[#This Row],[quantity]]&lt;=2,4%,IF(SalesData[[#This Row],[quantity]]&lt;=3,6%,IF(SalesData[[#This Row],[quantity]]&gt;=4,8%,0%))))</f>
        <v>0.08</v>
      </c>
      <c r="N550" s="6">
        <f>SalesData[[#This Row],[Total Sales]]*SalesData[[#This Row],[Discount %]]</f>
        <v>304.62720000000002</v>
      </c>
      <c r="O550" s="2">
        <f>SalesData[[#This Row],[Total Sales]]-SalesData[[#This Row],[Discount Amount]]</f>
        <v>3503.2128000000002</v>
      </c>
      <c r="P550" s="2">
        <f>SalesData[[#This Row],[price]]*60%</f>
        <v>571.17600000000004</v>
      </c>
      <c r="Q550" s="2">
        <f>SalesData[[#This Row],[Cost Price (Assumed)60%]]*SalesData[[#This Row],[quantity]]</f>
        <v>2284.7040000000002</v>
      </c>
      <c r="R550" s="2">
        <f>SalesData[[#This Row],[Net Sales]]-SalesData[[#This Row],[Total Cost]]</f>
        <v>1218.5088000000001</v>
      </c>
      <c r="S550" s="8">
        <f>SalesData[[#This Row],[Profit]]/SalesData[[#This Row],[Net Sales]]</f>
        <v>0.34782608695652173</v>
      </c>
    </row>
    <row r="551" spans="1:19" x14ac:dyDescent="0.25">
      <c r="A551">
        <v>100549</v>
      </c>
      <c r="B551" s="1">
        <v>45583</v>
      </c>
      <c r="C551" s="2">
        <f>MONTH(SalesData[[#This Row],[order_date]])</f>
        <v>10</v>
      </c>
      <c r="D551" s="2">
        <f>YEAR(SalesData[[#This Row],[order_date]])</f>
        <v>2024</v>
      </c>
      <c r="E551" t="s">
        <v>596</v>
      </c>
      <c r="F551" t="s">
        <v>14</v>
      </c>
      <c r="G551" t="s">
        <v>31</v>
      </c>
      <c r="H551">
        <v>1</v>
      </c>
      <c r="I551">
        <v>4138.68</v>
      </c>
      <c r="J551" t="s">
        <v>61</v>
      </c>
      <c r="K551" t="s">
        <v>36</v>
      </c>
      <c r="L551">
        <f>SalesData[[#This Row],[quantity]]*SalesData[[#This Row],[price]]</f>
        <v>4138.68</v>
      </c>
      <c r="M551" s="8">
        <f>IF(SalesData[[#This Row],[quantity]]&lt;=1,2%,IF(SalesData[[#This Row],[quantity]]&lt;=2,4%,IF(SalesData[[#This Row],[quantity]]&lt;=3,6%,IF(SalesData[[#This Row],[quantity]]&gt;=4,8%,0%))))</f>
        <v>0.02</v>
      </c>
      <c r="N551" s="6">
        <f>SalesData[[#This Row],[Total Sales]]*SalesData[[#This Row],[Discount %]]</f>
        <v>82.773600000000002</v>
      </c>
      <c r="O551" s="2">
        <f>SalesData[[#This Row],[Total Sales]]-SalesData[[#This Row],[Discount Amount]]</f>
        <v>4055.9064000000003</v>
      </c>
      <c r="P551" s="2">
        <f>SalesData[[#This Row],[price]]*60%</f>
        <v>2483.2080000000001</v>
      </c>
      <c r="Q551" s="2">
        <f>SalesData[[#This Row],[Cost Price (Assumed)60%]]*SalesData[[#This Row],[quantity]]</f>
        <v>2483.2080000000001</v>
      </c>
      <c r="R551" s="2">
        <f>SalesData[[#This Row],[Net Sales]]-SalesData[[#This Row],[Total Cost]]</f>
        <v>1572.6984000000002</v>
      </c>
      <c r="S551" s="8">
        <f>SalesData[[#This Row],[Profit]]/SalesData[[#This Row],[Net Sales]]</f>
        <v>0.38775510204081637</v>
      </c>
    </row>
    <row r="552" spans="1:19" x14ac:dyDescent="0.25">
      <c r="A552">
        <v>100550</v>
      </c>
      <c r="B552" s="1">
        <v>45294</v>
      </c>
      <c r="C552" s="2">
        <f>MONTH(SalesData[[#This Row],[order_date]])</f>
        <v>1</v>
      </c>
      <c r="D552" s="2">
        <f>YEAR(SalesData[[#This Row],[order_date]])</f>
        <v>2024</v>
      </c>
      <c r="E552" t="s">
        <v>597</v>
      </c>
      <c r="F552" t="s">
        <v>38</v>
      </c>
      <c r="G552" t="s">
        <v>261</v>
      </c>
      <c r="H552">
        <v>1</v>
      </c>
      <c r="I552">
        <v>809.59</v>
      </c>
      <c r="J552" t="s">
        <v>47</v>
      </c>
      <c r="K552" t="s">
        <v>48</v>
      </c>
      <c r="L552">
        <f>SalesData[[#This Row],[quantity]]*SalesData[[#This Row],[price]]</f>
        <v>809.59</v>
      </c>
      <c r="M552" s="8">
        <f>IF(SalesData[[#This Row],[quantity]]&lt;=1,2%,IF(SalesData[[#This Row],[quantity]]&lt;=2,4%,IF(SalesData[[#This Row],[quantity]]&lt;=3,6%,IF(SalesData[[#This Row],[quantity]]&gt;=4,8%,0%))))</f>
        <v>0.02</v>
      </c>
      <c r="N552" s="6">
        <f>SalesData[[#This Row],[Total Sales]]*SalesData[[#This Row],[Discount %]]</f>
        <v>16.191800000000001</v>
      </c>
      <c r="O552" s="2">
        <f>SalesData[[#This Row],[Total Sales]]-SalesData[[#This Row],[Discount Amount]]</f>
        <v>793.39820000000009</v>
      </c>
      <c r="P552" s="2">
        <f>SalesData[[#This Row],[price]]*60%</f>
        <v>485.75400000000002</v>
      </c>
      <c r="Q552" s="2">
        <f>SalesData[[#This Row],[Cost Price (Assumed)60%]]*SalesData[[#This Row],[quantity]]</f>
        <v>485.75400000000002</v>
      </c>
      <c r="R552" s="2">
        <f>SalesData[[#This Row],[Net Sales]]-SalesData[[#This Row],[Total Cost]]</f>
        <v>307.64420000000007</v>
      </c>
      <c r="S552" s="8">
        <f>SalesData[[#This Row],[Profit]]/SalesData[[#This Row],[Net Sales]]</f>
        <v>0.38775510204081637</v>
      </c>
    </row>
    <row r="553" spans="1:19" x14ac:dyDescent="0.25">
      <c r="A553">
        <v>100551</v>
      </c>
      <c r="B553" s="1">
        <v>45070</v>
      </c>
      <c r="C553" s="2">
        <f>MONTH(SalesData[[#This Row],[order_date]])</f>
        <v>5</v>
      </c>
      <c r="D553" s="2">
        <f>YEAR(SalesData[[#This Row],[order_date]])</f>
        <v>2023</v>
      </c>
      <c r="E553" t="s">
        <v>78</v>
      </c>
      <c r="F553" t="s">
        <v>41</v>
      </c>
      <c r="G553" t="s">
        <v>102</v>
      </c>
      <c r="H553">
        <v>1</v>
      </c>
      <c r="I553">
        <v>11634.65</v>
      </c>
      <c r="J553" t="s">
        <v>43</v>
      </c>
      <c r="K553" t="s">
        <v>29</v>
      </c>
      <c r="L553">
        <f>SalesData[[#This Row],[quantity]]*SalesData[[#This Row],[price]]</f>
        <v>11634.65</v>
      </c>
      <c r="M553" s="8">
        <f>IF(SalesData[[#This Row],[quantity]]&lt;=1,2%,IF(SalesData[[#This Row],[quantity]]&lt;=2,4%,IF(SalesData[[#This Row],[quantity]]&lt;=3,6%,IF(SalesData[[#This Row],[quantity]]&gt;=4,8%,0%))))</f>
        <v>0.02</v>
      </c>
      <c r="N553" s="6">
        <f>SalesData[[#This Row],[Total Sales]]*SalesData[[#This Row],[Discount %]]</f>
        <v>232.69299999999998</v>
      </c>
      <c r="O553" s="2">
        <f>SalesData[[#This Row],[Total Sales]]-SalesData[[#This Row],[Discount Amount]]</f>
        <v>11401.957</v>
      </c>
      <c r="P553" s="2">
        <f>SalesData[[#This Row],[price]]*60%</f>
        <v>6980.79</v>
      </c>
      <c r="Q553" s="2">
        <f>SalesData[[#This Row],[Cost Price (Assumed)60%]]*SalesData[[#This Row],[quantity]]</f>
        <v>6980.79</v>
      </c>
      <c r="R553" s="2">
        <f>SalesData[[#This Row],[Net Sales]]-SalesData[[#This Row],[Total Cost]]</f>
        <v>4421.1670000000004</v>
      </c>
      <c r="S553" s="8">
        <f>SalesData[[#This Row],[Profit]]/SalesData[[#This Row],[Net Sales]]</f>
        <v>0.38775510204081637</v>
      </c>
    </row>
    <row r="554" spans="1:19" x14ac:dyDescent="0.25">
      <c r="A554">
        <v>100552</v>
      </c>
      <c r="B554" s="1">
        <v>44946</v>
      </c>
      <c r="C554" s="2">
        <f>MONTH(SalesData[[#This Row],[order_date]])</f>
        <v>1</v>
      </c>
      <c r="D554" s="2">
        <f>YEAR(SalesData[[#This Row],[order_date]])</f>
        <v>2023</v>
      </c>
      <c r="E554" t="s">
        <v>598</v>
      </c>
      <c r="F554" t="s">
        <v>38</v>
      </c>
      <c r="G554" t="s">
        <v>39</v>
      </c>
      <c r="H554">
        <v>3</v>
      </c>
      <c r="I554">
        <v>2547.04</v>
      </c>
      <c r="J554" t="s">
        <v>43</v>
      </c>
      <c r="K554" t="s">
        <v>29</v>
      </c>
      <c r="L554">
        <f>SalesData[[#This Row],[quantity]]*SalesData[[#This Row],[price]]</f>
        <v>7641.12</v>
      </c>
      <c r="M554" s="8">
        <f>IF(SalesData[[#This Row],[quantity]]&lt;=1,2%,IF(SalesData[[#This Row],[quantity]]&lt;=2,4%,IF(SalesData[[#This Row],[quantity]]&lt;=3,6%,IF(SalesData[[#This Row],[quantity]]&gt;=4,8%,0%))))</f>
        <v>0.06</v>
      </c>
      <c r="N554" s="6">
        <f>SalesData[[#This Row],[Total Sales]]*SalesData[[#This Row],[Discount %]]</f>
        <v>458.46719999999999</v>
      </c>
      <c r="O554" s="2">
        <f>SalesData[[#This Row],[Total Sales]]-SalesData[[#This Row],[Discount Amount]]</f>
        <v>7182.6527999999998</v>
      </c>
      <c r="P554" s="2">
        <f>SalesData[[#This Row],[price]]*60%</f>
        <v>1528.2239999999999</v>
      </c>
      <c r="Q554" s="2">
        <f>SalesData[[#This Row],[Cost Price (Assumed)60%]]*SalesData[[#This Row],[quantity]]</f>
        <v>4584.6719999999996</v>
      </c>
      <c r="R554" s="2">
        <f>SalesData[[#This Row],[Net Sales]]-SalesData[[#This Row],[Total Cost]]</f>
        <v>2597.9808000000003</v>
      </c>
      <c r="S554" s="8">
        <f>SalesData[[#This Row],[Profit]]/SalesData[[#This Row],[Net Sales]]</f>
        <v>0.36170212765957449</v>
      </c>
    </row>
    <row r="555" spans="1:19" x14ac:dyDescent="0.25">
      <c r="A555">
        <v>100553</v>
      </c>
      <c r="B555" s="1">
        <v>44964</v>
      </c>
      <c r="C555" s="2">
        <f>MONTH(SalesData[[#This Row],[order_date]])</f>
        <v>2</v>
      </c>
      <c r="D555" s="2">
        <f>YEAR(SalesData[[#This Row],[order_date]])</f>
        <v>2023</v>
      </c>
      <c r="E555" t="s">
        <v>599</v>
      </c>
      <c r="F555" t="s">
        <v>19</v>
      </c>
      <c r="G555" t="s">
        <v>123</v>
      </c>
      <c r="H555">
        <v>3</v>
      </c>
      <c r="I555">
        <v>8612.35</v>
      </c>
      <c r="J555" t="s">
        <v>107</v>
      </c>
      <c r="K555" t="s">
        <v>108</v>
      </c>
      <c r="L555">
        <f>SalesData[[#This Row],[quantity]]*SalesData[[#This Row],[price]]</f>
        <v>25837.050000000003</v>
      </c>
      <c r="M555" s="8">
        <f>IF(SalesData[[#This Row],[quantity]]&lt;=1,2%,IF(SalesData[[#This Row],[quantity]]&lt;=2,4%,IF(SalesData[[#This Row],[quantity]]&lt;=3,6%,IF(SalesData[[#This Row],[quantity]]&gt;=4,8%,0%))))</f>
        <v>0.06</v>
      </c>
      <c r="N555" s="6">
        <f>SalesData[[#This Row],[Total Sales]]*SalesData[[#This Row],[Discount %]]</f>
        <v>1550.2230000000002</v>
      </c>
      <c r="O555" s="2">
        <f>SalesData[[#This Row],[Total Sales]]-SalesData[[#This Row],[Discount Amount]]</f>
        <v>24286.827000000001</v>
      </c>
      <c r="P555" s="2">
        <f>SalesData[[#This Row],[price]]*60%</f>
        <v>5167.41</v>
      </c>
      <c r="Q555" s="2">
        <f>SalesData[[#This Row],[Cost Price (Assumed)60%]]*SalesData[[#This Row],[quantity]]</f>
        <v>15502.23</v>
      </c>
      <c r="R555" s="2">
        <f>SalesData[[#This Row],[Net Sales]]-SalesData[[#This Row],[Total Cost]]</f>
        <v>8784.5970000000016</v>
      </c>
      <c r="S555" s="8">
        <f>SalesData[[#This Row],[Profit]]/SalesData[[#This Row],[Net Sales]]</f>
        <v>0.36170212765957449</v>
      </c>
    </row>
    <row r="556" spans="1:19" x14ac:dyDescent="0.25">
      <c r="A556">
        <v>100554</v>
      </c>
      <c r="B556" s="1">
        <v>45328</v>
      </c>
      <c r="C556" s="2">
        <f>MONTH(SalesData[[#This Row],[order_date]])</f>
        <v>2</v>
      </c>
      <c r="D556" s="2">
        <f>YEAR(SalesData[[#This Row],[order_date]])</f>
        <v>2024</v>
      </c>
      <c r="E556" t="s">
        <v>600</v>
      </c>
      <c r="F556" t="s">
        <v>10</v>
      </c>
      <c r="G556" t="s">
        <v>80</v>
      </c>
      <c r="H556">
        <v>2</v>
      </c>
      <c r="I556">
        <v>21206.47</v>
      </c>
      <c r="J556" t="s">
        <v>12</v>
      </c>
      <c r="K556" t="s">
        <v>12</v>
      </c>
      <c r="L556">
        <f>SalesData[[#This Row],[quantity]]*SalesData[[#This Row],[price]]</f>
        <v>42412.94</v>
      </c>
      <c r="M556" s="8">
        <f>IF(SalesData[[#This Row],[quantity]]&lt;=1,2%,IF(SalesData[[#This Row],[quantity]]&lt;=2,4%,IF(SalesData[[#This Row],[quantity]]&lt;=3,6%,IF(SalesData[[#This Row],[quantity]]&gt;=4,8%,0%))))</f>
        <v>0.04</v>
      </c>
      <c r="N556" s="6">
        <f>SalesData[[#This Row],[Total Sales]]*SalesData[[#This Row],[Discount %]]</f>
        <v>1696.5176000000001</v>
      </c>
      <c r="O556" s="2">
        <f>SalesData[[#This Row],[Total Sales]]-SalesData[[#This Row],[Discount Amount]]</f>
        <v>40716.422400000003</v>
      </c>
      <c r="P556" s="2">
        <f>SalesData[[#This Row],[price]]*60%</f>
        <v>12723.882</v>
      </c>
      <c r="Q556" s="2">
        <f>SalesData[[#This Row],[Cost Price (Assumed)60%]]*SalesData[[#This Row],[quantity]]</f>
        <v>25447.763999999999</v>
      </c>
      <c r="R556" s="2">
        <f>SalesData[[#This Row],[Net Sales]]-SalesData[[#This Row],[Total Cost]]</f>
        <v>15268.658400000004</v>
      </c>
      <c r="S556" s="8">
        <f>SalesData[[#This Row],[Profit]]/SalesData[[#This Row],[Net Sales]]</f>
        <v>0.37500000000000006</v>
      </c>
    </row>
    <row r="557" spans="1:19" x14ac:dyDescent="0.25">
      <c r="A557">
        <v>100555</v>
      </c>
      <c r="B557" s="1">
        <v>45333</v>
      </c>
      <c r="C557" s="2">
        <f>MONTH(SalesData[[#This Row],[order_date]])</f>
        <v>2</v>
      </c>
      <c r="D557" s="2">
        <f>YEAR(SalesData[[#This Row],[order_date]])</f>
        <v>2024</v>
      </c>
      <c r="E557" t="s">
        <v>601</v>
      </c>
      <c r="F557" t="s">
        <v>14</v>
      </c>
      <c r="G557" t="s">
        <v>15</v>
      </c>
      <c r="H557">
        <v>2</v>
      </c>
      <c r="I557">
        <v>4661.92</v>
      </c>
      <c r="J557" t="s">
        <v>21</v>
      </c>
      <c r="K557" t="s">
        <v>17</v>
      </c>
      <c r="L557">
        <f>SalesData[[#This Row],[quantity]]*SalesData[[#This Row],[price]]</f>
        <v>9323.84</v>
      </c>
      <c r="M557" s="8">
        <f>IF(SalesData[[#This Row],[quantity]]&lt;=1,2%,IF(SalesData[[#This Row],[quantity]]&lt;=2,4%,IF(SalesData[[#This Row],[quantity]]&lt;=3,6%,IF(SalesData[[#This Row],[quantity]]&gt;=4,8%,0%))))</f>
        <v>0.04</v>
      </c>
      <c r="N557" s="6">
        <f>SalesData[[#This Row],[Total Sales]]*SalesData[[#This Row],[Discount %]]</f>
        <v>372.95359999999999</v>
      </c>
      <c r="O557" s="2">
        <f>SalesData[[#This Row],[Total Sales]]-SalesData[[#This Row],[Discount Amount]]</f>
        <v>8950.8863999999994</v>
      </c>
      <c r="P557" s="2">
        <f>SalesData[[#This Row],[price]]*60%</f>
        <v>2797.152</v>
      </c>
      <c r="Q557" s="2">
        <f>SalesData[[#This Row],[Cost Price (Assumed)60%]]*SalesData[[#This Row],[quantity]]</f>
        <v>5594.3040000000001</v>
      </c>
      <c r="R557" s="2">
        <f>SalesData[[#This Row],[Net Sales]]-SalesData[[#This Row],[Total Cost]]</f>
        <v>3356.5823999999993</v>
      </c>
      <c r="S557" s="8">
        <f>SalesData[[#This Row],[Profit]]/SalesData[[#This Row],[Net Sales]]</f>
        <v>0.37499999999999994</v>
      </c>
    </row>
    <row r="558" spans="1:19" x14ac:dyDescent="0.25">
      <c r="A558">
        <v>100556</v>
      </c>
      <c r="B558" s="1">
        <v>45453</v>
      </c>
      <c r="C558" s="2">
        <f>MONTH(SalesData[[#This Row],[order_date]])</f>
        <v>6</v>
      </c>
      <c r="D558" s="2">
        <f>YEAR(SalesData[[#This Row],[order_date]])</f>
        <v>2024</v>
      </c>
      <c r="E558" t="s">
        <v>602</v>
      </c>
      <c r="F558" t="s">
        <v>10</v>
      </c>
      <c r="G558" t="s">
        <v>27</v>
      </c>
      <c r="H558">
        <v>1</v>
      </c>
      <c r="I558">
        <v>69666.42</v>
      </c>
      <c r="J558" t="s">
        <v>16</v>
      </c>
      <c r="K558" t="s">
        <v>17</v>
      </c>
      <c r="L558">
        <f>SalesData[[#This Row],[quantity]]*SalesData[[#This Row],[price]]</f>
        <v>69666.42</v>
      </c>
      <c r="M558" s="8">
        <f>IF(SalesData[[#This Row],[quantity]]&lt;=1,2%,IF(SalesData[[#This Row],[quantity]]&lt;=2,4%,IF(SalesData[[#This Row],[quantity]]&lt;=3,6%,IF(SalesData[[#This Row],[quantity]]&gt;=4,8%,0%))))</f>
        <v>0.02</v>
      </c>
      <c r="N558" s="6">
        <f>SalesData[[#This Row],[Total Sales]]*SalesData[[#This Row],[Discount %]]</f>
        <v>1393.3284000000001</v>
      </c>
      <c r="O558" s="2">
        <f>SalesData[[#This Row],[Total Sales]]-SalesData[[#This Row],[Discount Amount]]</f>
        <v>68273.0916</v>
      </c>
      <c r="P558" s="2">
        <f>SalesData[[#This Row],[price]]*60%</f>
        <v>41799.851999999999</v>
      </c>
      <c r="Q558" s="2">
        <f>SalesData[[#This Row],[Cost Price (Assumed)60%]]*SalesData[[#This Row],[quantity]]</f>
        <v>41799.851999999999</v>
      </c>
      <c r="R558" s="2">
        <f>SalesData[[#This Row],[Net Sales]]-SalesData[[#This Row],[Total Cost]]</f>
        <v>26473.239600000001</v>
      </c>
      <c r="S558" s="8">
        <f>SalesData[[#This Row],[Profit]]/SalesData[[#This Row],[Net Sales]]</f>
        <v>0.38775510204081631</v>
      </c>
    </row>
    <row r="559" spans="1:19" x14ac:dyDescent="0.25">
      <c r="A559">
        <v>100557</v>
      </c>
      <c r="B559" s="1">
        <v>45422</v>
      </c>
      <c r="C559" s="2">
        <f>MONTH(SalesData[[#This Row],[order_date]])</f>
        <v>5</v>
      </c>
      <c r="D559" s="2">
        <f>YEAR(SalesData[[#This Row],[order_date]])</f>
        <v>2024</v>
      </c>
      <c r="E559" t="s">
        <v>603</v>
      </c>
      <c r="F559" t="s">
        <v>41</v>
      </c>
      <c r="G559" t="s">
        <v>66</v>
      </c>
      <c r="H559">
        <v>1</v>
      </c>
      <c r="I559">
        <v>6488.06</v>
      </c>
      <c r="J559" t="s">
        <v>63</v>
      </c>
      <c r="K559" t="s">
        <v>64</v>
      </c>
      <c r="L559">
        <f>SalesData[[#This Row],[quantity]]*SalesData[[#This Row],[price]]</f>
        <v>6488.06</v>
      </c>
      <c r="M559" s="8">
        <f>IF(SalesData[[#This Row],[quantity]]&lt;=1,2%,IF(SalesData[[#This Row],[quantity]]&lt;=2,4%,IF(SalesData[[#This Row],[quantity]]&lt;=3,6%,IF(SalesData[[#This Row],[quantity]]&gt;=4,8%,0%))))</f>
        <v>0.02</v>
      </c>
      <c r="N559" s="6">
        <f>SalesData[[#This Row],[Total Sales]]*SalesData[[#This Row],[Discount %]]</f>
        <v>129.7612</v>
      </c>
      <c r="O559" s="2">
        <f>SalesData[[#This Row],[Total Sales]]-SalesData[[#This Row],[Discount Amount]]</f>
        <v>6358.2988000000005</v>
      </c>
      <c r="P559" s="2">
        <f>SalesData[[#This Row],[price]]*60%</f>
        <v>3892.8360000000002</v>
      </c>
      <c r="Q559" s="2">
        <f>SalesData[[#This Row],[Cost Price (Assumed)60%]]*SalesData[[#This Row],[quantity]]</f>
        <v>3892.8360000000002</v>
      </c>
      <c r="R559" s="2">
        <f>SalesData[[#This Row],[Net Sales]]-SalesData[[#This Row],[Total Cost]]</f>
        <v>2465.4628000000002</v>
      </c>
      <c r="S559" s="8">
        <f>SalesData[[#This Row],[Profit]]/SalesData[[#This Row],[Net Sales]]</f>
        <v>0.38775510204081631</v>
      </c>
    </row>
    <row r="560" spans="1:19" x14ac:dyDescent="0.25">
      <c r="A560">
        <v>100558</v>
      </c>
      <c r="B560" s="1">
        <v>44970</v>
      </c>
      <c r="C560" s="2">
        <f>MONTH(SalesData[[#This Row],[order_date]])</f>
        <v>2</v>
      </c>
      <c r="D560" s="2">
        <f>YEAR(SalesData[[#This Row],[order_date]])</f>
        <v>2023</v>
      </c>
      <c r="E560" t="s">
        <v>604</v>
      </c>
      <c r="F560" t="s">
        <v>19</v>
      </c>
      <c r="G560" t="s">
        <v>123</v>
      </c>
      <c r="H560">
        <v>4</v>
      </c>
      <c r="I560">
        <v>5558.37</v>
      </c>
      <c r="J560" t="s">
        <v>43</v>
      </c>
      <c r="K560" t="s">
        <v>29</v>
      </c>
      <c r="L560">
        <f>SalesData[[#This Row],[quantity]]*SalesData[[#This Row],[price]]</f>
        <v>22233.48</v>
      </c>
      <c r="M560" s="8">
        <f>IF(SalesData[[#This Row],[quantity]]&lt;=1,2%,IF(SalesData[[#This Row],[quantity]]&lt;=2,4%,IF(SalesData[[#This Row],[quantity]]&lt;=3,6%,IF(SalesData[[#This Row],[quantity]]&gt;=4,8%,0%))))</f>
        <v>0.08</v>
      </c>
      <c r="N560" s="6">
        <f>SalesData[[#This Row],[Total Sales]]*SalesData[[#This Row],[Discount %]]</f>
        <v>1778.6784</v>
      </c>
      <c r="O560" s="2">
        <f>SalesData[[#This Row],[Total Sales]]-SalesData[[#This Row],[Discount Amount]]</f>
        <v>20454.801599999999</v>
      </c>
      <c r="P560" s="2">
        <f>SalesData[[#This Row],[price]]*60%</f>
        <v>3335.0219999999999</v>
      </c>
      <c r="Q560" s="2">
        <f>SalesData[[#This Row],[Cost Price (Assumed)60%]]*SalesData[[#This Row],[quantity]]</f>
        <v>13340.088</v>
      </c>
      <c r="R560" s="2">
        <f>SalesData[[#This Row],[Net Sales]]-SalesData[[#This Row],[Total Cost]]</f>
        <v>7114.7135999999991</v>
      </c>
      <c r="S560" s="8">
        <f>SalesData[[#This Row],[Profit]]/SalesData[[#This Row],[Net Sales]]</f>
        <v>0.34782608695652173</v>
      </c>
    </row>
    <row r="561" spans="1:19" x14ac:dyDescent="0.25">
      <c r="A561">
        <v>100559</v>
      </c>
      <c r="B561" s="1">
        <v>44974</v>
      </c>
      <c r="C561" s="2">
        <f>MONTH(SalesData[[#This Row],[order_date]])</f>
        <v>2</v>
      </c>
      <c r="D561" s="2">
        <f>YEAR(SalesData[[#This Row],[order_date]])</f>
        <v>2023</v>
      </c>
      <c r="E561" t="s">
        <v>311</v>
      </c>
      <c r="F561" t="s">
        <v>10</v>
      </c>
      <c r="G561" t="s">
        <v>11</v>
      </c>
      <c r="H561">
        <v>1</v>
      </c>
      <c r="I561">
        <v>70556.52</v>
      </c>
      <c r="J561" t="s">
        <v>47</v>
      </c>
      <c r="K561" t="s">
        <v>48</v>
      </c>
      <c r="L561">
        <f>SalesData[[#This Row],[quantity]]*SalesData[[#This Row],[price]]</f>
        <v>70556.52</v>
      </c>
      <c r="M561" s="8">
        <f>IF(SalesData[[#This Row],[quantity]]&lt;=1,2%,IF(SalesData[[#This Row],[quantity]]&lt;=2,4%,IF(SalesData[[#This Row],[quantity]]&lt;=3,6%,IF(SalesData[[#This Row],[quantity]]&gt;=4,8%,0%))))</f>
        <v>0.02</v>
      </c>
      <c r="N561" s="6">
        <f>SalesData[[#This Row],[Total Sales]]*SalesData[[#This Row],[Discount %]]</f>
        <v>1411.1304</v>
      </c>
      <c r="O561" s="2">
        <f>SalesData[[#This Row],[Total Sales]]-SalesData[[#This Row],[Discount Amount]]</f>
        <v>69145.38960000001</v>
      </c>
      <c r="P561" s="2">
        <f>SalesData[[#This Row],[price]]*60%</f>
        <v>42333.912000000004</v>
      </c>
      <c r="Q561" s="2">
        <f>SalesData[[#This Row],[Cost Price (Assumed)60%]]*SalesData[[#This Row],[quantity]]</f>
        <v>42333.912000000004</v>
      </c>
      <c r="R561" s="2">
        <f>SalesData[[#This Row],[Net Sales]]-SalesData[[#This Row],[Total Cost]]</f>
        <v>26811.477600000006</v>
      </c>
      <c r="S561" s="8">
        <f>SalesData[[#This Row],[Profit]]/SalesData[[#This Row],[Net Sales]]</f>
        <v>0.38775510204081637</v>
      </c>
    </row>
    <row r="562" spans="1:19" x14ac:dyDescent="0.25">
      <c r="A562">
        <v>100560</v>
      </c>
      <c r="B562" s="1">
        <v>45196</v>
      </c>
      <c r="C562" s="2">
        <f>MONTH(SalesData[[#This Row],[order_date]])</f>
        <v>9</v>
      </c>
      <c r="D562" s="2">
        <f>YEAR(SalesData[[#This Row],[order_date]])</f>
        <v>2023</v>
      </c>
      <c r="E562" t="s">
        <v>605</v>
      </c>
      <c r="F562" t="s">
        <v>19</v>
      </c>
      <c r="G562" t="s">
        <v>123</v>
      </c>
      <c r="H562">
        <v>1</v>
      </c>
      <c r="I562">
        <v>9507.64</v>
      </c>
      <c r="J562" t="s">
        <v>54</v>
      </c>
      <c r="K562" t="s">
        <v>55</v>
      </c>
      <c r="L562">
        <f>SalesData[[#This Row],[quantity]]*SalesData[[#This Row],[price]]</f>
        <v>9507.64</v>
      </c>
      <c r="M562" s="8">
        <f>IF(SalesData[[#This Row],[quantity]]&lt;=1,2%,IF(SalesData[[#This Row],[quantity]]&lt;=2,4%,IF(SalesData[[#This Row],[quantity]]&lt;=3,6%,IF(SalesData[[#This Row],[quantity]]&gt;=4,8%,0%))))</f>
        <v>0.02</v>
      </c>
      <c r="N562" s="6">
        <f>SalesData[[#This Row],[Total Sales]]*SalesData[[#This Row],[Discount %]]</f>
        <v>190.15279999999998</v>
      </c>
      <c r="O562" s="2">
        <f>SalesData[[#This Row],[Total Sales]]-SalesData[[#This Row],[Discount Amount]]</f>
        <v>9317.4871999999996</v>
      </c>
      <c r="P562" s="2">
        <f>SalesData[[#This Row],[price]]*60%</f>
        <v>5704.5839999999998</v>
      </c>
      <c r="Q562" s="2">
        <f>SalesData[[#This Row],[Cost Price (Assumed)60%]]*SalesData[[#This Row],[quantity]]</f>
        <v>5704.5839999999998</v>
      </c>
      <c r="R562" s="2">
        <f>SalesData[[#This Row],[Net Sales]]-SalesData[[#This Row],[Total Cost]]</f>
        <v>3612.9031999999997</v>
      </c>
      <c r="S562" s="8">
        <f>SalesData[[#This Row],[Profit]]/SalesData[[#This Row],[Net Sales]]</f>
        <v>0.38775510204081631</v>
      </c>
    </row>
    <row r="563" spans="1:19" x14ac:dyDescent="0.25">
      <c r="A563">
        <v>100561</v>
      </c>
      <c r="B563" s="1">
        <v>45184</v>
      </c>
      <c r="C563" s="2">
        <f>MONTH(SalesData[[#This Row],[order_date]])</f>
        <v>9</v>
      </c>
      <c r="D563" s="2">
        <f>YEAR(SalesData[[#This Row],[order_date]])</f>
        <v>2023</v>
      </c>
      <c r="E563" t="s">
        <v>606</v>
      </c>
      <c r="F563" t="s">
        <v>14</v>
      </c>
      <c r="G563" t="s">
        <v>46</v>
      </c>
      <c r="H563">
        <v>1</v>
      </c>
      <c r="I563">
        <v>2101.73</v>
      </c>
      <c r="J563" t="s">
        <v>21</v>
      </c>
      <c r="K563" t="s">
        <v>17</v>
      </c>
      <c r="L563">
        <f>SalesData[[#This Row],[quantity]]*SalesData[[#This Row],[price]]</f>
        <v>2101.73</v>
      </c>
      <c r="M563" s="8">
        <f>IF(SalesData[[#This Row],[quantity]]&lt;=1,2%,IF(SalesData[[#This Row],[quantity]]&lt;=2,4%,IF(SalesData[[#This Row],[quantity]]&lt;=3,6%,IF(SalesData[[#This Row],[quantity]]&gt;=4,8%,0%))))</f>
        <v>0.02</v>
      </c>
      <c r="N563" s="6">
        <f>SalesData[[#This Row],[Total Sales]]*SalesData[[#This Row],[Discount %]]</f>
        <v>42.034600000000005</v>
      </c>
      <c r="O563" s="2">
        <f>SalesData[[#This Row],[Total Sales]]-SalesData[[#This Row],[Discount Amount]]</f>
        <v>2059.6954000000001</v>
      </c>
      <c r="P563" s="2">
        <f>SalesData[[#This Row],[price]]*60%</f>
        <v>1261.038</v>
      </c>
      <c r="Q563" s="2">
        <f>SalesData[[#This Row],[Cost Price (Assumed)60%]]*SalesData[[#This Row],[quantity]]</f>
        <v>1261.038</v>
      </c>
      <c r="R563" s="2">
        <f>SalesData[[#This Row],[Net Sales]]-SalesData[[#This Row],[Total Cost]]</f>
        <v>798.65740000000005</v>
      </c>
      <c r="S563" s="8">
        <f>SalesData[[#This Row],[Profit]]/SalesData[[#This Row],[Net Sales]]</f>
        <v>0.38775510204081631</v>
      </c>
    </row>
    <row r="564" spans="1:19" x14ac:dyDescent="0.25">
      <c r="A564">
        <v>100562</v>
      </c>
      <c r="B564" s="1">
        <v>45420</v>
      </c>
      <c r="C564" s="2">
        <f>MONTH(SalesData[[#This Row],[order_date]])</f>
        <v>5</v>
      </c>
      <c r="D564" s="2">
        <f>YEAR(SalesData[[#This Row],[order_date]])</f>
        <v>2024</v>
      </c>
      <c r="E564" t="s">
        <v>607</v>
      </c>
      <c r="F564" t="s">
        <v>41</v>
      </c>
      <c r="G564" t="s">
        <v>66</v>
      </c>
      <c r="H564">
        <v>1</v>
      </c>
      <c r="I564">
        <v>2106.9</v>
      </c>
      <c r="J564" t="s">
        <v>54</v>
      </c>
      <c r="K564" t="s">
        <v>55</v>
      </c>
      <c r="L564">
        <f>SalesData[[#This Row],[quantity]]*SalesData[[#This Row],[price]]</f>
        <v>2106.9</v>
      </c>
      <c r="M564" s="8">
        <f>IF(SalesData[[#This Row],[quantity]]&lt;=1,2%,IF(SalesData[[#This Row],[quantity]]&lt;=2,4%,IF(SalesData[[#This Row],[quantity]]&lt;=3,6%,IF(SalesData[[#This Row],[quantity]]&gt;=4,8%,0%))))</f>
        <v>0.02</v>
      </c>
      <c r="N564" s="6">
        <f>SalesData[[#This Row],[Total Sales]]*SalesData[[#This Row],[Discount %]]</f>
        <v>42.138000000000005</v>
      </c>
      <c r="O564" s="2">
        <f>SalesData[[#This Row],[Total Sales]]-SalesData[[#This Row],[Discount Amount]]</f>
        <v>2064.7620000000002</v>
      </c>
      <c r="P564" s="2">
        <f>SalesData[[#This Row],[price]]*60%</f>
        <v>1264.1400000000001</v>
      </c>
      <c r="Q564" s="2">
        <f>SalesData[[#This Row],[Cost Price (Assumed)60%]]*SalesData[[#This Row],[quantity]]</f>
        <v>1264.1400000000001</v>
      </c>
      <c r="R564" s="2">
        <f>SalesData[[#This Row],[Net Sales]]-SalesData[[#This Row],[Total Cost]]</f>
        <v>800.62200000000007</v>
      </c>
      <c r="S564" s="8">
        <f>SalesData[[#This Row],[Profit]]/SalesData[[#This Row],[Net Sales]]</f>
        <v>0.38775510204081631</v>
      </c>
    </row>
    <row r="565" spans="1:19" x14ac:dyDescent="0.25">
      <c r="A565">
        <v>100563</v>
      </c>
      <c r="B565" s="1">
        <v>45585</v>
      </c>
      <c r="C565" s="2">
        <f>MONTH(SalesData[[#This Row],[order_date]])</f>
        <v>10</v>
      </c>
      <c r="D565" s="2">
        <f>YEAR(SalesData[[#This Row],[order_date]])</f>
        <v>2024</v>
      </c>
      <c r="E565" t="s">
        <v>608</v>
      </c>
      <c r="F565" t="s">
        <v>10</v>
      </c>
      <c r="G565" t="s">
        <v>27</v>
      </c>
      <c r="H565">
        <v>1</v>
      </c>
      <c r="I565">
        <v>28027.59</v>
      </c>
      <c r="J565" t="s">
        <v>35</v>
      </c>
      <c r="K565" t="s">
        <v>36</v>
      </c>
      <c r="L565">
        <f>SalesData[[#This Row],[quantity]]*SalesData[[#This Row],[price]]</f>
        <v>28027.59</v>
      </c>
      <c r="M565" s="8">
        <f>IF(SalesData[[#This Row],[quantity]]&lt;=1,2%,IF(SalesData[[#This Row],[quantity]]&lt;=2,4%,IF(SalesData[[#This Row],[quantity]]&lt;=3,6%,IF(SalesData[[#This Row],[quantity]]&gt;=4,8%,0%))))</f>
        <v>0.02</v>
      </c>
      <c r="N565" s="6">
        <f>SalesData[[#This Row],[Total Sales]]*SalesData[[#This Row],[Discount %]]</f>
        <v>560.55180000000007</v>
      </c>
      <c r="O565" s="2">
        <f>SalesData[[#This Row],[Total Sales]]-SalesData[[#This Row],[Discount Amount]]</f>
        <v>27467.038199999999</v>
      </c>
      <c r="P565" s="2">
        <f>SalesData[[#This Row],[price]]*60%</f>
        <v>16816.554</v>
      </c>
      <c r="Q565" s="2">
        <f>SalesData[[#This Row],[Cost Price (Assumed)60%]]*SalesData[[#This Row],[quantity]]</f>
        <v>16816.554</v>
      </c>
      <c r="R565" s="2">
        <f>SalesData[[#This Row],[Net Sales]]-SalesData[[#This Row],[Total Cost]]</f>
        <v>10650.484199999999</v>
      </c>
      <c r="S565" s="8">
        <f>SalesData[[#This Row],[Profit]]/SalesData[[#This Row],[Net Sales]]</f>
        <v>0.38775510204081631</v>
      </c>
    </row>
    <row r="566" spans="1:19" x14ac:dyDescent="0.25">
      <c r="A566">
        <v>100564</v>
      </c>
      <c r="B566" s="1">
        <v>45162</v>
      </c>
      <c r="C566" s="2">
        <f>MONTH(SalesData[[#This Row],[order_date]])</f>
        <v>8</v>
      </c>
      <c r="D566" s="2">
        <f>YEAR(SalesData[[#This Row],[order_date]])</f>
        <v>2023</v>
      </c>
      <c r="E566" t="s">
        <v>609</v>
      </c>
      <c r="F566" t="s">
        <v>14</v>
      </c>
      <c r="G566" t="s">
        <v>31</v>
      </c>
      <c r="H566">
        <v>2</v>
      </c>
      <c r="I566">
        <v>2494.33</v>
      </c>
      <c r="J566" t="s">
        <v>32</v>
      </c>
      <c r="K566" t="s">
        <v>33</v>
      </c>
      <c r="L566">
        <f>SalesData[[#This Row],[quantity]]*SalesData[[#This Row],[price]]</f>
        <v>4988.66</v>
      </c>
      <c r="M566" s="8">
        <f>IF(SalesData[[#This Row],[quantity]]&lt;=1,2%,IF(SalesData[[#This Row],[quantity]]&lt;=2,4%,IF(SalesData[[#This Row],[quantity]]&lt;=3,6%,IF(SalesData[[#This Row],[quantity]]&gt;=4,8%,0%))))</f>
        <v>0.04</v>
      </c>
      <c r="N566" s="6">
        <f>SalesData[[#This Row],[Total Sales]]*SalesData[[#This Row],[Discount %]]</f>
        <v>199.54640000000001</v>
      </c>
      <c r="O566" s="2">
        <f>SalesData[[#This Row],[Total Sales]]-SalesData[[#This Row],[Discount Amount]]</f>
        <v>4789.1135999999997</v>
      </c>
      <c r="P566" s="2">
        <f>SalesData[[#This Row],[price]]*60%</f>
        <v>1496.598</v>
      </c>
      <c r="Q566" s="2">
        <f>SalesData[[#This Row],[Cost Price (Assumed)60%]]*SalesData[[#This Row],[quantity]]</f>
        <v>2993.1959999999999</v>
      </c>
      <c r="R566" s="2">
        <f>SalesData[[#This Row],[Net Sales]]-SalesData[[#This Row],[Total Cost]]</f>
        <v>1795.9175999999998</v>
      </c>
      <c r="S566" s="8">
        <f>SalesData[[#This Row],[Profit]]/SalesData[[#This Row],[Net Sales]]</f>
        <v>0.375</v>
      </c>
    </row>
    <row r="567" spans="1:19" x14ac:dyDescent="0.25">
      <c r="A567">
        <v>100565</v>
      </c>
      <c r="B567" s="1">
        <v>45092</v>
      </c>
      <c r="C567" s="2">
        <f>MONTH(SalesData[[#This Row],[order_date]])</f>
        <v>6</v>
      </c>
      <c r="D567" s="2">
        <f>YEAR(SalesData[[#This Row],[order_date]])</f>
        <v>2023</v>
      </c>
      <c r="E567" t="s">
        <v>610</v>
      </c>
      <c r="F567" t="s">
        <v>19</v>
      </c>
      <c r="G567" t="s">
        <v>20</v>
      </c>
      <c r="H567">
        <v>1</v>
      </c>
      <c r="I567">
        <v>953.79</v>
      </c>
      <c r="J567" t="s">
        <v>57</v>
      </c>
      <c r="K567" t="s">
        <v>58</v>
      </c>
      <c r="L567">
        <f>SalesData[[#This Row],[quantity]]*SalesData[[#This Row],[price]]</f>
        <v>953.79</v>
      </c>
      <c r="M567" s="8">
        <f>IF(SalesData[[#This Row],[quantity]]&lt;=1,2%,IF(SalesData[[#This Row],[quantity]]&lt;=2,4%,IF(SalesData[[#This Row],[quantity]]&lt;=3,6%,IF(SalesData[[#This Row],[quantity]]&gt;=4,8%,0%))))</f>
        <v>0.02</v>
      </c>
      <c r="N567" s="6">
        <f>SalesData[[#This Row],[Total Sales]]*SalesData[[#This Row],[Discount %]]</f>
        <v>19.075800000000001</v>
      </c>
      <c r="O567" s="2">
        <f>SalesData[[#This Row],[Total Sales]]-SalesData[[#This Row],[Discount Amount]]</f>
        <v>934.71420000000001</v>
      </c>
      <c r="P567" s="2">
        <f>SalesData[[#This Row],[price]]*60%</f>
        <v>572.274</v>
      </c>
      <c r="Q567" s="2">
        <f>SalesData[[#This Row],[Cost Price (Assumed)60%]]*SalesData[[#This Row],[quantity]]</f>
        <v>572.274</v>
      </c>
      <c r="R567" s="2">
        <f>SalesData[[#This Row],[Net Sales]]-SalesData[[#This Row],[Total Cost]]</f>
        <v>362.4402</v>
      </c>
      <c r="S567" s="8">
        <f>SalesData[[#This Row],[Profit]]/SalesData[[#This Row],[Net Sales]]</f>
        <v>0.38775510204081631</v>
      </c>
    </row>
    <row r="568" spans="1:19" x14ac:dyDescent="0.25">
      <c r="A568">
        <v>100566</v>
      </c>
      <c r="B568" s="1">
        <v>45571</v>
      </c>
      <c r="C568" s="2">
        <f>MONTH(SalesData[[#This Row],[order_date]])</f>
        <v>10</v>
      </c>
      <c r="D568" s="2">
        <f>YEAR(SalesData[[#This Row],[order_date]])</f>
        <v>2024</v>
      </c>
      <c r="E568" t="s">
        <v>611</v>
      </c>
      <c r="F568" t="s">
        <v>14</v>
      </c>
      <c r="G568" t="s">
        <v>51</v>
      </c>
      <c r="H568">
        <v>1</v>
      </c>
      <c r="I568">
        <v>1123.8499999999999</v>
      </c>
      <c r="J568" t="s">
        <v>28</v>
      </c>
      <c r="K568" t="s">
        <v>29</v>
      </c>
      <c r="L568">
        <f>SalesData[[#This Row],[quantity]]*SalesData[[#This Row],[price]]</f>
        <v>1123.8499999999999</v>
      </c>
      <c r="M568" s="8">
        <f>IF(SalesData[[#This Row],[quantity]]&lt;=1,2%,IF(SalesData[[#This Row],[quantity]]&lt;=2,4%,IF(SalesData[[#This Row],[quantity]]&lt;=3,6%,IF(SalesData[[#This Row],[quantity]]&gt;=4,8%,0%))))</f>
        <v>0.02</v>
      </c>
      <c r="N568" s="6">
        <f>SalesData[[#This Row],[Total Sales]]*SalesData[[#This Row],[Discount %]]</f>
        <v>22.477</v>
      </c>
      <c r="O568" s="2">
        <f>SalesData[[#This Row],[Total Sales]]-SalesData[[#This Row],[Discount Amount]]</f>
        <v>1101.3729999999998</v>
      </c>
      <c r="P568" s="2">
        <f>SalesData[[#This Row],[price]]*60%</f>
        <v>674.31</v>
      </c>
      <c r="Q568" s="2">
        <f>SalesData[[#This Row],[Cost Price (Assumed)60%]]*SalesData[[#This Row],[quantity]]</f>
        <v>674.31</v>
      </c>
      <c r="R568" s="2">
        <f>SalesData[[#This Row],[Net Sales]]-SalesData[[#This Row],[Total Cost]]</f>
        <v>427.06299999999987</v>
      </c>
      <c r="S568" s="8">
        <f>SalesData[[#This Row],[Profit]]/SalesData[[#This Row],[Net Sales]]</f>
        <v>0.38775510204081626</v>
      </c>
    </row>
    <row r="569" spans="1:19" x14ac:dyDescent="0.25">
      <c r="A569">
        <v>100567</v>
      </c>
      <c r="B569" s="1">
        <v>45540</v>
      </c>
      <c r="C569" s="2">
        <f>MONTH(SalesData[[#This Row],[order_date]])</f>
        <v>9</v>
      </c>
      <c r="D569" s="2">
        <f>YEAR(SalesData[[#This Row],[order_date]])</f>
        <v>2024</v>
      </c>
      <c r="E569" t="s">
        <v>612</v>
      </c>
      <c r="F569" t="s">
        <v>41</v>
      </c>
      <c r="G569" t="s">
        <v>66</v>
      </c>
      <c r="H569">
        <v>3</v>
      </c>
      <c r="I569">
        <v>12060.54</v>
      </c>
      <c r="J569" t="s">
        <v>63</v>
      </c>
      <c r="K569" t="s">
        <v>64</v>
      </c>
      <c r="L569">
        <f>SalesData[[#This Row],[quantity]]*SalesData[[#This Row],[price]]</f>
        <v>36181.620000000003</v>
      </c>
      <c r="M569" s="8">
        <f>IF(SalesData[[#This Row],[quantity]]&lt;=1,2%,IF(SalesData[[#This Row],[quantity]]&lt;=2,4%,IF(SalesData[[#This Row],[quantity]]&lt;=3,6%,IF(SalesData[[#This Row],[quantity]]&gt;=4,8%,0%))))</f>
        <v>0.06</v>
      </c>
      <c r="N569" s="6">
        <f>SalesData[[#This Row],[Total Sales]]*SalesData[[#This Row],[Discount %]]</f>
        <v>2170.8971999999999</v>
      </c>
      <c r="O569" s="2">
        <f>SalesData[[#This Row],[Total Sales]]-SalesData[[#This Row],[Discount Amount]]</f>
        <v>34010.722800000003</v>
      </c>
      <c r="P569" s="2">
        <f>SalesData[[#This Row],[price]]*60%</f>
        <v>7236.3240000000005</v>
      </c>
      <c r="Q569" s="2">
        <f>SalesData[[#This Row],[Cost Price (Assumed)60%]]*SalesData[[#This Row],[quantity]]</f>
        <v>21708.972000000002</v>
      </c>
      <c r="R569" s="2">
        <f>SalesData[[#This Row],[Net Sales]]-SalesData[[#This Row],[Total Cost]]</f>
        <v>12301.750800000002</v>
      </c>
      <c r="S569" s="8">
        <f>SalesData[[#This Row],[Profit]]/SalesData[[#This Row],[Net Sales]]</f>
        <v>0.36170212765957449</v>
      </c>
    </row>
    <row r="570" spans="1:19" x14ac:dyDescent="0.25">
      <c r="A570">
        <v>100568</v>
      </c>
      <c r="B570" s="1">
        <v>45386</v>
      </c>
      <c r="C570" s="2">
        <f>MONTH(SalesData[[#This Row],[order_date]])</f>
        <v>4</v>
      </c>
      <c r="D570" s="2">
        <f>YEAR(SalesData[[#This Row],[order_date]])</f>
        <v>2024</v>
      </c>
      <c r="E570" t="s">
        <v>613</v>
      </c>
      <c r="F570" t="s">
        <v>19</v>
      </c>
      <c r="G570" t="s">
        <v>20</v>
      </c>
      <c r="H570">
        <v>3</v>
      </c>
      <c r="I570">
        <v>3084.46</v>
      </c>
      <c r="J570" t="s">
        <v>21</v>
      </c>
      <c r="K570" t="s">
        <v>17</v>
      </c>
      <c r="L570">
        <f>SalesData[[#This Row],[quantity]]*SalesData[[#This Row],[price]]</f>
        <v>9253.380000000001</v>
      </c>
      <c r="M570" s="8">
        <f>IF(SalesData[[#This Row],[quantity]]&lt;=1,2%,IF(SalesData[[#This Row],[quantity]]&lt;=2,4%,IF(SalesData[[#This Row],[quantity]]&lt;=3,6%,IF(SalesData[[#This Row],[quantity]]&gt;=4,8%,0%))))</f>
        <v>0.06</v>
      </c>
      <c r="N570" s="6">
        <f>SalesData[[#This Row],[Total Sales]]*SalesData[[#This Row],[Discount %]]</f>
        <v>555.20280000000002</v>
      </c>
      <c r="O570" s="2">
        <f>SalesData[[#This Row],[Total Sales]]-SalesData[[#This Row],[Discount Amount]]</f>
        <v>8698.1772000000019</v>
      </c>
      <c r="P570" s="2">
        <f>SalesData[[#This Row],[price]]*60%</f>
        <v>1850.6759999999999</v>
      </c>
      <c r="Q570" s="2">
        <f>SalesData[[#This Row],[Cost Price (Assumed)60%]]*SalesData[[#This Row],[quantity]]</f>
        <v>5552.0280000000002</v>
      </c>
      <c r="R570" s="2">
        <f>SalesData[[#This Row],[Net Sales]]-SalesData[[#This Row],[Total Cost]]</f>
        <v>3146.1492000000017</v>
      </c>
      <c r="S570" s="8">
        <f>SalesData[[#This Row],[Profit]]/SalesData[[#This Row],[Net Sales]]</f>
        <v>0.3617021276595746</v>
      </c>
    </row>
    <row r="571" spans="1:19" x14ac:dyDescent="0.25">
      <c r="A571">
        <v>100569</v>
      </c>
      <c r="B571" s="1">
        <v>45523</v>
      </c>
      <c r="C571" s="2">
        <f>MONTH(SalesData[[#This Row],[order_date]])</f>
        <v>8</v>
      </c>
      <c r="D571" s="2">
        <f>YEAR(SalesData[[#This Row],[order_date]])</f>
        <v>2024</v>
      </c>
      <c r="E571" t="s">
        <v>614</v>
      </c>
      <c r="F571" t="s">
        <v>38</v>
      </c>
      <c r="G571" t="s">
        <v>70</v>
      </c>
      <c r="H571">
        <v>2</v>
      </c>
      <c r="I571">
        <v>1882.69</v>
      </c>
      <c r="J571" t="s">
        <v>43</v>
      </c>
      <c r="K571" t="s">
        <v>29</v>
      </c>
      <c r="L571">
        <f>SalesData[[#This Row],[quantity]]*SalesData[[#This Row],[price]]</f>
        <v>3765.38</v>
      </c>
      <c r="M571" s="8">
        <f>IF(SalesData[[#This Row],[quantity]]&lt;=1,2%,IF(SalesData[[#This Row],[quantity]]&lt;=2,4%,IF(SalesData[[#This Row],[quantity]]&lt;=3,6%,IF(SalesData[[#This Row],[quantity]]&gt;=4,8%,0%))))</f>
        <v>0.04</v>
      </c>
      <c r="N571" s="6">
        <f>SalesData[[#This Row],[Total Sales]]*SalesData[[#This Row],[Discount %]]</f>
        <v>150.61520000000002</v>
      </c>
      <c r="O571" s="2">
        <f>SalesData[[#This Row],[Total Sales]]-SalesData[[#This Row],[Discount Amount]]</f>
        <v>3614.7647999999999</v>
      </c>
      <c r="P571" s="2">
        <f>SalesData[[#This Row],[price]]*60%</f>
        <v>1129.614</v>
      </c>
      <c r="Q571" s="2">
        <f>SalesData[[#This Row],[Cost Price (Assumed)60%]]*SalesData[[#This Row],[quantity]]</f>
        <v>2259.2280000000001</v>
      </c>
      <c r="R571" s="2">
        <f>SalesData[[#This Row],[Net Sales]]-SalesData[[#This Row],[Total Cost]]</f>
        <v>1355.5367999999999</v>
      </c>
      <c r="S571" s="8">
        <f>SalesData[[#This Row],[Profit]]/SalesData[[#This Row],[Net Sales]]</f>
        <v>0.37499999999999994</v>
      </c>
    </row>
    <row r="572" spans="1:19" x14ac:dyDescent="0.25">
      <c r="A572">
        <v>100570</v>
      </c>
      <c r="B572" s="1">
        <v>45391</v>
      </c>
      <c r="C572" s="2">
        <f>MONTH(SalesData[[#This Row],[order_date]])</f>
        <v>4</v>
      </c>
      <c r="D572" s="2">
        <f>YEAR(SalesData[[#This Row],[order_date]])</f>
        <v>2024</v>
      </c>
      <c r="E572" t="s">
        <v>615</v>
      </c>
      <c r="F572" t="s">
        <v>19</v>
      </c>
      <c r="G572" t="s">
        <v>77</v>
      </c>
      <c r="H572">
        <v>1</v>
      </c>
      <c r="I572">
        <v>5264.79</v>
      </c>
      <c r="J572" t="s">
        <v>54</v>
      </c>
      <c r="K572" t="s">
        <v>55</v>
      </c>
      <c r="L572">
        <f>SalesData[[#This Row],[quantity]]*SalesData[[#This Row],[price]]</f>
        <v>5264.79</v>
      </c>
      <c r="M572" s="8">
        <f>IF(SalesData[[#This Row],[quantity]]&lt;=1,2%,IF(SalesData[[#This Row],[quantity]]&lt;=2,4%,IF(SalesData[[#This Row],[quantity]]&lt;=3,6%,IF(SalesData[[#This Row],[quantity]]&gt;=4,8%,0%))))</f>
        <v>0.02</v>
      </c>
      <c r="N572" s="6">
        <f>SalesData[[#This Row],[Total Sales]]*SalesData[[#This Row],[Discount %]]</f>
        <v>105.2958</v>
      </c>
      <c r="O572" s="2">
        <f>SalesData[[#This Row],[Total Sales]]-SalesData[[#This Row],[Discount Amount]]</f>
        <v>5159.4942000000001</v>
      </c>
      <c r="P572" s="2">
        <f>SalesData[[#This Row],[price]]*60%</f>
        <v>3158.8739999999998</v>
      </c>
      <c r="Q572" s="2">
        <f>SalesData[[#This Row],[Cost Price (Assumed)60%]]*SalesData[[#This Row],[quantity]]</f>
        <v>3158.8739999999998</v>
      </c>
      <c r="R572" s="2">
        <f>SalesData[[#This Row],[Net Sales]]-SalesData[[#This Row],[Total Cost]]</f>
        <v>2000.6202000000003</v>
      </c>
      <c r="S572" s="8">
        <f>SalesData[[#This Row],[Profit]]/SalesData[[#This Row],[Net Sales]]</f>
        <v>0.38775510204081637</v>
      </c>
    </row>
    <row r="573" spans="1:19" x14ac:dyDescent="0.25">
      <c r="A573">
        <v>100571</v>
      </c>
      <c r="B573" s="1">
        <v>45443</v>
      </c>
      <c r="C573" s="2">
        <f>MONTH(SalesData[[#This Row],[order_date]])</f>
        <v>5</v>
      </c>
      <c r="D573" s="2">
        <f>YEAR(SalesData[[#This Row],[order_date]])</f>
        <v>2024</v>
      </c>
      <c r="E573" t="s">
        <v>616</v>
      </c>
      <c r="F573" t="s">
        <v>19</v>
      </c>
      <c r="G573" t="s">
        <v>115</v>
      </c>
      <c r="H573">
        <v>2</v>
      </c>
      <c r="I573">
        <v>3257.37</v>
      </c>
      <c r="J573" t="s">
        <v>43</v>
      </c>
      <c r="K573" t="s">
        <v>29</v>
      </c>
      <c r="L573">
        <f>SalesData[[#This Row],[quantity]]*SalesData[[#This Row],[price]]</f>
        <v>6514.74</v>
      </c>
      <c r="M573" s="8">
        <f>IF(SalesData[[#This Row],[quantity]]&lt;=1,2%,IF(SalesData[[#This Row],[quantity]]&lt;=2,4%,IF(SalesData[[#This Row],[quantity]]&lt;=3,6%,IF(SalesData[[#This Row],[quantity]]&gt;=4,8%,0%))))</f>
        <v>0.04</v>
      </c>
      <c r="N573" s="6">
        <f>SalesData[[#This Row],[Total Sales]]*SalesData[[#This Row],[Discount %]]</f>
        <v>260.58960000000002</v>
      </c>
      <c r="O573" s="2">
        <f>SalesData[[#This Row],[Total Sales]]-SalesData[[#This Row],[Discount Amount]]</f>
        <v>6254.1503999999995</v>
      </c>
      <c r="P573" s="2">
        <f>SalesData[[#This Row],[price]]*60%</f>
        <v>1954.4219999999998</v>
      </c>
      <c r="Q573" s="2">
        <f>SalesData[[#This Row],[Cost Price (Assumed)60%]]*SalesData[[#This Row],[quantity]]</f>
        <v>3908.8439999999996</v>
      </c>
      <c r="R573" s="2">
        <f>SalesData[[#This Row],[Net Sales]]-SalesData[[#This Row],[Total Cost]]</f>
        <v>2345.3063999999999</v>
      </c>
      <c r="S573" s="8">
        <f>SalesData[[#This Row],[Profit]]/SalesData[[#This Row],[Net Sales]]</f>
        <v>0.375</v>
      </c>
    </row>
    <row r="574" spans="1:19" x14ac:dyDescent="0.25">
      <c r="A574">
        <v>100572</v>
      </c>
      <c r="B574" s="1">
        <v>45471</v>
      </c>
      <c r="C574" s="2">
        <f>MONTH(SalesData[[#This Row],[order_date]])</f>
        <v>6</v>
      </c>
      <c r="D574" s="2">
        <f>YEAR(SalesData[[#This Row],[order_date]])</f>
        <v>2024</v>
      </c>
      <c r="E574" t="s">
        <v>336</v>
      </c>
      <c r="F574" t="s">
        <v>14</v>
      </c>
      <c r="G574" t="s">
        <v>15</v>
      </c>
      <c r="H574">
        <v>1</v>
      </c>
      <c r="I574">
        <v>3769.77</v>
      </c>
      <c r="J574" t="s">
        <v>47</v>
      </c>
      <c r="K574" t="s">
        <v>48</v>
      </c>
      <c r="L574">
        <f>SalesData[[#This Row],[quantity]]*SalesData[[#This Row],[price]]</f>
        <v>3769.77</v>
      </c>
      <c r="M574" s="8">
        <f>IF(SalesData[[#This Row],[quantity]]&lt;=1,2%,IF(SalesData[[#This Row],[quantity]]&lt;=2,4%,IF(SalesData[[#This Row],[quantity]]&lt;=3,6%,IF(SalesData[[#This Row],[quantity]]&gt;=4,8%,0%))))</f>
        <v>0.02</v>
      </c>
      <c r="N574" s="6">
        <f>SalesData[[#This Row],[Total Sales]]*SalesData[[#This Row],[Discount %]]</f>
        <v>75.395399999999995</v>
      </c>
      <c r="O574" s="2">
        <f>SalesData[[#This Row],[Total Sales]]-SalesData[[#This Row],[Discount Amount]]</f>
        <v>3694.3746000000001</v>
      </c>
      <c r="P574" s="2">
        <f>SalesData[[#This Row],[price]]*60%</f>
        <v>2261.8620000000001</v>
      </c>
      <c r="Q574" s="2">
        <f>SalesData[[#This Row],[Cost Price (Assumed)60%]]*SalesData[[#This Row],[quantity]]</f>
        <v>2261.8620000000001</v>
      </c>
      <c r="R574" s="2">
        <f>SalesData[[#This Row],[Net Sales]]-SalesData[[#This Row],[Total Cost]]</f>
        <v>1432.5126</v>
      </c>
      <c r="S574" s="8">
        <f>SalesData[[#This Row],[Profit]]/SalesData[[#This Row],[Net Sales]]</f>
        <v>0.38775510204081631</v>
      </c>
    </row>
    <row r="575" spans="1:19" x14ac:dyDescent="0.25">
      <c r="A575">
        <v>100573</v>
      </c>
      <c r="B575" s="1">
        <v>44928</v>
      </c>
      <c r="C575" s="2">
        <f>MONTH(SalesData[[#This Row],[order_date]])</f>
        <v>1</v>
      </c>
      <c r="D575" s="2">
        <f>YEAR(SalesData[[#This Row],[order_date]])</f>
        <v>2023</v>
      </c>
      <c r="E575" t="s">
        <v>446</v>
      </c>
      <c r="F575" t="s">
        <v>41</v>
      </c>
      <c r="G575" t="s">
        <v>83</v>
      </c>
      <c r="H575">
        <v>1</v>
      </c>
      <c r="I575">
        <v>4956.8599999999997</v>
      </c>
      <c r="J575" t="s">
        <v>28</v>
      </c>
      <c r="K575" t="s">
        <v>29</v>
      </c>
      <c r="L575">
        <f>SalesData[[#This Row],[quantity]]*SalesData[[#This Row],[price]]</f>
        <v>4956.8599999999997</v>
      </c>
      <c r="M575" s="8">
        <f>IF(SalesData[[#This Row],[quantity]]&lt;=1,2%,IF(SalesData[[#This Row],[quantity]]&lt;=2,4%,IF(SalesData[[#This Row],[quantity]]&lt;=3,6%,IF(SalesData[[#This Row],[quantity]]&gt;=4,8%,0%))))</f>
        <v>0.02</v>
      </c>
      <c r="N575" s="6">
        <f>SalesData[[#This Row],[Total Sales]]*SalesData[[#This Row],[Discount %]]</f>
        <v>99.137199999999993</v>
      </c>
      <c r="O575" s="2">
        <f>SalesData[[#This Row],[Total Sales]]-SalesData[[#This Row],[Discount Amount]]</f>
        <v>4857.7227999999996</v>
      </c>
      <c r="P575" s="2">
        <f>SalesData[[#This Row],[price]]*60%</f>
        <v>2974.1159999999995</v>
      </c>
      <c r="Q575" s="2">
        <f>SalesData[[#This Row],[Cost Price (Assumed)60%]]*SalesData[[#This Row],[quantity]]</f>
        <v>2974.1159999999995</v>
      </c>
      <c r="R575" s="2">
        <f>SalesData[[#This Row],[Net Sales]]-SalesData[[#This Row],[Total Cost]]</f>
        <v>1883.6068</v>
      </c>
      <c r="S575" s="8">
        <f>SalesData[[#This Row],[Profit]]/SalesData[[#This Row],[Net Sales]]</f>
        <v>0.38775510204081637</v>
      </c>
    </row>
    <row r="576" spans="1:19" x14ac:dyDescent="0.25">
      <c r="A576">
        <v>100574</v>
      </c>
      <c r="B576" s="1">
        <v>45161</v>
      </c>
      <c r="C576" s="2">
        <f>MONTH(SalesData[[#This Row],[order_date]])</f>
        <v>8</v>
      </c>
      <c r="D576" s="2">
        <f>YEAR(SalesData[[#This Row],[order_date]])</f>
        <v>2023</v>
      </c>
      <c r="E576" t="s">
        <v>617</v>
      </c>
      <c r="F576" t="s">
        <v>41</v>
      </c>
      <c r="G576" t="s">
        <v>83</v>
      </c>
      <c r="H576">
        <v>2</v>
      </c>
      <c r="I576">
        <v>6060.88</v>
      </c>
      <c r="J576" t="s">
        <v>28</v>
      </c>
      <c r="K576" t="s">
        <v>29</v>
      </c>
      <c r="L576">
        <f>SalesData[[#This Row],[quantity]]*SalesData[[#This Row],[price]]</f>
        <v>12121.76</v>
      </c>
      <c r="M576" s="8">
        <f>IF(SalesData[[#This Row],[quantity]]&lt;=1,2%,IF(SalesData[[#This Row],[quantity]]&lt;=2,4%,IF(SalesData[[#This Row],[quantity]]&lt;=3,6%,IF(SalesData[[#This Row],[quantity]]&gt;=4,8%,0%))))</f>
        <v>0.04</v>
      </c>
      <c r="N576" s="6">
        <f>SalesData[[#This Row],[Total Sales]]*SalesData[[#This Row],[Discount %]]</f>
        <v>484.87040000000002</v>
      </c>
      <c r="O576" s="2">
        <f>SalesData[[#This Row],[Total Sales]]-SalesData[[#This Row],[Discount Amount]]</f>
        <v>11636.8896</v>
      </c>
      <c r="P576" s="2">
        <f>SalesData[[#This Row],[price]]*60%</f>
        <v>3636.5279999999998</v>
      </c>
      <c r="Q576" s="2">
        <f>SalesData[[#This Row],[Cost Price (Assumed)60%]]*SalesData[[#This Row],[quantity]]</f>
        <v>7273.0559999999996</v>
      </c>
      <c r="R576" s="2">
        <f>SalesData[[#This Row],[Net Sales]]-SalesData[[#This Row],[Total Cost]]</f>
        <v>4363.8336000000008</v>
      </c>
      <c r="S576" s="8">
        <f>SalesData[[#This Row],[Profit]]/SalesData[[#This Row],[Net Sales]]</f>
        <v>0.37500000000000006</v>
      </c>
    </row>
    <row r="577" spans="1:19" x14ac:dyDescent="0.25">
      <c r="A577">
        <v>100575</v>
      </c>
      <c r="B577" s="1">
        <v>45064</v>
      </c>
      <c r="C577" s="2">
        <f>MONTH(SalesData[[#This Row],[order_date]])</f>
        <v>5</v>
      </c>
      <c r="D577" s="2">
        <f>YEAR(SalesData[[#This Row],[order_date]])</f>
        <v>2023</v>
      </c>
      <c r="E577" t="s">
        <v>618</v>
      </c>
      <c r="F577" t="s">
        <v>10</v>
      </c>
      <c r="G577" t="s">
        <v>27</v>
      </c>
      <c r="H577">
        <v>4</v>
      </c>
      <c r="I577">
        <v>7455.04</v>
      </c>
      <c r="J577" t="s">
        <v>28</v>
      </c>
      <c r="K577" t="s">
        <v>29</v>
      </c>
      <c r="L577">
        <f>SalesData[[#This Row],[quantity]]*SalesData[[#This Row],[price]]</f>
        <v>29820.16</v>
      </c>
      <c r="M577" s="8">
        <f>IF(SalesData[[#This Row],[quantity]]&lt;=1,2%,IF(SalesData[[#This Row],[quantity]]&lt;=2,4%,IF(SalesData[[#This Row],[quantity]]&lt;=3,6%,IF(SalesData[[#This Row],[quantity]]&gt;=4,8%,0%))))</f>
        <v>0.08</v>
      </c>
      <c r="N577" s="6">
        <f>SalesData[[#This Row],[Total Sales]]*SalesData[[#This Row],[Discount %]]</f>
        <v>2385.6127999999999</v>
      </c>
      <c r="O577" s="2">
        <f>SalesData[[#This Row],[Total Sales]]-SalesData[[#This Row],[Discount Amount]]</f>
        <v>27434.547200000001</v>
      </c>
      <c r="P577" s="2">
        <f>SalesData[[#This Row],[price]]*60%</f>
        <v>4473.0239999999994</v>
      </c>
      <c r="Q577" s="2">
        <f>SalesData[[#This Row],[Cost Price (Assumed)60%]]*SalesData[[#This Row],[quantity]]</f>
        <v>17892.095999999998</v>
      </c>
      <c r="R577" s="2">
        <f>SalesData[[#This Row],[Net Sales]]-SalesData[[#This Row],[Total Cost]]</f>
        <v>9542.4512000000032</v>
      </c>
      <c r="S577" s="8">
        <f>SalesData[[#This Row],[Profit]]/SalesData[[#This Row],[Net Sales]]</f>
        <v>0.34782608695652184</v>
      </c>
    </row>
    <row r="578" spans="1:19" x14ac:dyDescent="0.25">
      <c r="A578">
        <v>100576</v>
      </c>
      <c r="B578" s="1">
        <v>45190</v>
      </c>
      <c r="C578" s="2">
        <f>MONTH(SalesData[[#This Row],[order_date]])</f>
        <v>9</v>
      </c>
      <c r="D578" s="2">
        <f>YEAR(SalesData[[#This Row],[order_date]])</f>
        <v>2023</v>
      </c>
      <c r="E578" t="s">
        <v>619</v>
      </c>
      <c r="F578" t="s">
        <v>10</v>
      </c>
      <c r="G578" t="s">
        <v>73</v>
      </c>
      <c r="H578">
        <v>1</v>
      </c>
      <c r="I578">
        <v>8156.23</v>
      </c>
      <c r="J578" t="s">
        <v>16</v>
      </c>
      <c r="K578" t="s">
        <v>17</v>
      </c>
      <c r="L578">
        <f>SalesData[[#This Row],[quantity]]*SalesData[[#This Row],[price]]</f>
        <v>8156.23</v>
      </c>
      <c r="M578" s="8">
        <f>IF(SalesData[[#This Row],[quantity]]&lt;=1,2%,IF(SalesData[[#This Row],[quantity]]&lt;=2,4%,IF(SalesData[[#This Row],[quantity]]&lt;=3,6%,IF(SalesData[[#This Row],[quantity]]&gt;=4,8%,0%))))</f>
        <v>0.02</v>
      </c>
      <c r="N578" s="6">
        <f>SalesData[[#This Row],[Total Sales]]*SalesData[[#This Row],[Discount %]]</f>
        <v>163.12459999999999</v>
      </c>
      <c r="O578" s="2">
        <f>SalesData[[#This Row],[Total Sales]]-SalesData[[#This Row],[Discount Amount]]</f>
        <v>7993.1053999999995</v>
      </c>
      <c r="P578" s="2">
        <f>SalesData[[#This Row],[price]]*60%</f>
        <v>4893.7379999999994</v>
      </c>
      <c r="Q578" s="2">
        <f>SalesData[[#This Row],[Cost Price (Assumed)60%]]*SalesData[[#This Row],[quantity]]</f>
        <v>4893.7379999999994</v>
      </c>
      <c r="R578" s="2">
        <f>SalesData[[#This Row],[Net Sales]]-SalesData[[#This Row],[Total Cost]]</f>
        <v>3099.3674000000001</v>
      </c>
      <c r="S578" s="8">
        <f>SalesData[[#This Row],[Profit]]/SalesData[[#This Row],[Net Sales]]</f>
        <v>0.38775510204081637</v>
      </c>
    </row>
    <row r="579" spans="1:19" x14ac:dyDescent="0.25">
      <c r="A579">
        <v>100577</v>
      </c>
      <c r="B579" s="1">
        <v>45250</v>
      </c>
      <c r="C579" s="2">
        <f>MONTH(SalesData[[#This Row],[order_date]])</f>
        <v>11</v>
      </c>
      <c r="D579" s="2">
        <f>YEAR(SalesData[[#This Row],[order_date]])</f>
        <v>2023</v>
      </c>
      <c r="E579" t="s">
        <v>620</v>
      </c>
      <c r="F579" t="s">
        <v>14</v>
      </c>
      <c r="G579" t="s">
        <v>15</v>
      </c>
      <c r="H579">
        <v>1</v>
      </c>
      <c r="I579">
        <v>3080.69</v>
      </c>
      <c r="J579" t="s">
        <v>28</v>
      </c>
      <c r="K579" t="s">
        <v>29</v>
      </c>
      <c r="L579">
        <f>SalesData[[#This Row],[quantity]]*SalesData[[#This Row],[price]]</f>
        <v>3080.69</v>
      </c>
      <c r="M579" s="8">
        <f>IF(SalesData[[#This Row],[quantity]]&lt;=1,2%,IF(SalesData[[#This Row],[quantity]]&lt;=2,4%,IF(SalesData[[#This Row],[quantity]]&lt;=3,6%,IF(SalesData[[#This Row],[quantity]]&gt;=4,8%,0%))))</f>
        <v>0.02</v>
      </c>
      <c r="N579" s="6">
        <f>SalesData[[#This Row],[Total Sales]]*SalesData[[#This Row],[Discount %]]</f>
        <v>61.613800000000005</v>
      </c>
      <c r="O579" s="2">
        <f>SalesData[[#This Row],[Total Sales]]-SalesData[[#This Row],[Discount Amount]]</f>
        <v>3019.0762</v>
      </c>
      <c r="P579" s="2">
        <f>SalesData[[#This Row],[price]]*60%</f>
        <v>1848.414</v>
      </c>
      <c r="Q579" s="2">
        <f>SalesData[[#This Row],[Cost Price (Assumed)60%]]*SalesData[[#This Row],[quantity]]</f>
        <v>1848.414</v>
      </c>
      <c r="R579" s="2">
        <f>SalesData[[#This Row],[Net Sales]]-SalesData[[#This Row],[Total Cost]]</f>
        <v>1170.6622</v>
      </c>
      <c r="S579" s="8">
        <f>SalesData[[#This Row],[Profit]]/SalesData[[#This Row],[Net Sales]]</f>
        <v>0.38775510204081631</v>
      </c>
    </row>
    <row r="580" spans="1:19" x14ac:dyDescent="0.25">
      <c r="A580">
        <v>100578</v>
      </c>
      <c r="B580" s="1">
        <v>45505</v>
      </c>
      <c r="C580" s="2">
        <f>MONTH(SalesData[[#This Row],[order_date]])</f>
        <v>8</v>
      </c>
      <c r="D580" s="2">
        <f>YEAR(SalesData[[#This Row],[order_date]])</f>
        <v>2024</v>
      </c>
      <c r="E580" t="s">
        <v>621</v>
      </c>
      <c r="F580" t="s">
        <v>14</v>
      </c>
      <c r="G580" t="s">
        <v>31</v>
      </c>
      <c r="H580">
        <v>5</v>
      </c>
      <c r="I580">
        <v>1919.5</v>
      </c>
      <c r="J580" t="s">
        <v>57</v>
      </c>
      <c r="K580" t="s">
        <v>58</v>
      </c>
      <c r="L580">
        <f>SalesData[[#This Row],[quantity]]*SalesData[[#This Row],[price]]</f>
        <v>9597.5</v>
      </c>
      <c r="M580" s="8">
        <f>IF(SalesData[[#This Row],[quantity]]&lt;=1,2%,IF(SalesData[[#This Row],[quantity]]&lt;=2,4%,IF(SalesData[[#This Row],[quantity]]&lt;=3,6%,IF(SalesData[[#This Row],[quantity]]&gt;=4,8%,0%))))</f>
        <v>0.08</v>
      </c>
      <c r="N580" s="6">
        <f>SalesData[[#This Row],[Total Sales]]*SalesData[[#This Row],[Discount %]]</f>
        <v>767.80000000000007</v>
      </c>
      <c r="O580" s="2">
        <f>SalesData[[#This Row],[Total Sales]]-SalesData[[#This Row],[Discount Amount]]</f>
        <v>8829.7000000000007</v>
      </c>
      <c r="P580" s="2">
        <f>SalesData[[#This Row],[price]]*60%</f>
        <v>1151.7</v>
      </c>
      <c r="Q580" s="2">
        <f>SalesData[[#This Row],[Cost Price (Assumed)60%]]*SalesData[[#This Row],[quantity]]</f>
        <v>5758.5</v>
      </c>
      <c r="R580" s="2">
        <f>SalesData[[#This Row],[Net Sales]]-SalesData[[#This Row],[Total Cost]]</f>
        <v>3071.2000000000007</v>
      </c>
      <c r="S580" s="8">
        <f>SalesData[[#This Row],[Profit]]/SalesData[[#This Row],[Net Sales]]</f>
        <v>0.34782608695652178</v>
      </c>
    </row>
    <row r="581" spans="1:19" x14ac:dyDescent="0.25">
      <c r="A581">
        <v>100579</v>
      </c>
      <c r="B581" s="1">
        <v>45306</v>
      </c>
      <c r="C581" s="2">
        <f>MONTH(SalesData[[#This Row],[order_date]])</f>
        <v>1</v>
      </c>
      <c r="D581" s="2">
        <f>YEAR(SalesData[[#This Row],[order_date]])</f>
        <v>2024</v>
      </c>
      <c r="E581" t="s">
        <v>622</v>
      </c>
      <c r="F581" t="s">
        <v>19</v>
      </c>
      <c r="G581" t="s">
        <v>20</v>
      </c>
      <c r="H581">
        <v>1</v>
      </c>
      <c r="I581">
        <v>4582.3599999999997</v>
      </c>
      <c r="J581" t="s">
        <v>16</v>
      </c>
      <c r="K581" t="s">
        <v>17</v>
      </c>
      <c r="L581">
        <f>SalesData[[#This Row],[quantity]]*SalesData[[#This Row],[price]]</f>
        <v>4582.3599999999997</v>
      </c>
      <c r="M581" s="8">
        <f>IF(SalesData[[#This Row],[quantity]]&lt;=1,2%,IF(SalesData[[#This Row],[quantity]]&lt;=2,4%,IF(SalesData[[#This Row],[quantity]]&lt;=3,6%,IF(SalesData[[#This Row],[quantity]]&gt;=4,8%,0%))))</f>
        <v>0.02</v>
      </c>
      <c r="N581" s="6">
        <f>SalesData[[#This Row],[Total Sales]]*SalesData[[#This Row],[Discount %]]</f>
        <v>91.647199999999998</v>
      </c>
      <c r="O581" s="2">
        <f>SalesData[[#This Row],[Total Sales]]-SalesData[[#This Row],[Discount Amount]]</f>
        <v>4490.7127999999993</v>
      </c>
      <c r="P581" s="2">
        <f>SalesData[[#This Row],[price]]*60%</f>
        <v>2749.4159999999997</v>
      </c>
      <c r="Q581" s="2">
        <f>SalesData[[#This Row],[Cost Price (Assumed)60%]]*SalesData[[#This Row],[quantity]]</f>
        <v>2749.4159999999997</v>
      </c>
      <c r="R581" s="2">
        <f>SalesData[[#This Row],[Net Sales]]-SalesData[[#This Row],[Total Cost]]</f>
        <v>1741.2967999999996</v>
      </c>
      <c r="S581" s="8">
        <f>SalesData[[#This Row],[Profit]]/SalesData[[#This Row],[Net Sales]]</f>
        <v>0.38775510204081631</v>
      </c>
    </row>
    <row r="582" spans="1:19" x14ac:dyDescent="0.25">
      <c r="A582">
        <v>100580</v>
      </c>
      <c r="B582" s="1">
        <v>45068</v>
      </c>
      <c r="C582" s="2">
        <f>MONTH(SalesData[[#This Row],[order_date]])</f>
        <v>5</v>
      </c>
      <c r="D582" s="2">
        <f>YEAR(SalesData[[#This Row],[order_date]])</f>
        <v>2023</v>
      </c>
      <c r="E582" t="s">
        <v>623</v>
      </c>
      <c r="F582" t="s">
        <v>41</v>
      </c>
      <c r="G582" t="s">
        <v>66</v>
      </c>
      <c r="H582">
        <v>2</v>
      </c>
      <c r="I582">
        <v>7274.36</v>
      </c>
      <c r="J582" t="s">
        <v>12</v>
      </c>
      <c r="K582" t="s">
        <v>12</v>
      </c>
      <c r="L582">
        <f>SalesData[[#This Row],[quantity]]*SalesData[[#This Row],[price]]</f>
        <v>14548.72</v>
      </c>
      <c r="M582" s="8">
        <f>IF(SalesData[[#This Row],[quantity]]&lt;=1,2%,IF(SalesData[[#This Row],[quantity]]&lt;=2,4%,IF(SalesData[[#This Row],[quantity]]&lt;=3,6%,IF(SalesData[[#This Row],[quantity]]&gt;=4,8%,0%))))</f>
        <v>0.04</v>
      </c>
      <c r="N582" s="6">
        <f>SalesData[[#This Row],[Total Sales]]*SalesData[[#This Row],[Discount %]]</f>
        <v>581.94880000000001</v>
      </c>
      <c r="O582" s="2">
        <f>SalesData[[#This Row],[Total Sales]]-SalesData[[#This Row],[Discount Amount]]</f>
        <v>13966.771199999999</v>
      </c>
      <c r="P582" s="2">
        <f>SalesData[[#This Row],[price]]*60%</f>
        <v>4364.616</v>
      </c>
      <c r="Q582" s="2">
        <f>SalesData[[#This Row],[Cost Price (Assumed)60%]]*SalesData[[#This Row],[quantity]]</f>
        <v>8729.232</v>
      </c>
      <c r="R582" s="2">
        <f>SalesData[[#This Row],[Net Sales]]-SalesData[[#This Row],[Total Cost]]</f>
        <v>5237.5391999999993</v>
      </c>
      <c r="S582" s="8">
        <f>SalesData[[#This Row],[Profit]]/SalesData[[#This Row],[Net Sales]]</f>
        <v>0.37499999999999994</v>
      </c>
    </row>
    <row r="583" spans="1:19" x14ac:dyDescent="0.25">
      <c r="A583">
        <v>100581</v>
      </c>
      <c r="B583" s="1">
        <v>45146</v>
      </c>
      <c r="C583" s="2">
        <f>MONTH(SalesData[[#This Row],[order_date]])</f>
        <v>8</v>
      </c>
      <c r="D583" s="2">
        <f>YEAR(SalesData[[#This Row],[order_date]])</f>
        <v>2023</v>
      </c>
      <c r="E583" t="s">
        <v>624</v>
      </c>
      <c r="F583" t="s">
        <v>14</v>
      </c>
      <c r="G583" t="s">
        <v>31</v>
      </c>
      <c r="H583">
        <v>3</v>
      </c>
      <c r="I583">
        <v>3320.53</v>
      </c>
      <c r="J583" t="s">
        <v>57</v>
      </c>
      <c r="K583" t="s">
        <v>58</v>
      </c>
      <c r="L583">
        <f>SalesData[[#This Row],[quantity]]*SalesData[[#This Row],[price]]</f>
        <v>9961.59</v>
      </c>
      <c r="M583" s="8">
        <f>IF(SalesData[[#This Row],[quantity]]&lt;=1,2%,IF(SalesData[[#This Row],[quantity]]&lt;=2,4%,IF(SalesData[[#This Row],[quantity]]&lt;=3,6%,IF(SalesData[[#This Row],[quantity]]&gt;=4,8%,0%))))</f>
        <v>0.06</v>
      </c>
      <c r="N583" s="6">
        <f>SalesData[[#This Row],[Total Sales]]*SalesData[[#This Row],[Discount %]]</f>
        <v>597.69539999999995</v>
      </c>
      <c r="O583" s="2">
        <f>SalesData[[#This Row],[Total Sales]]-SalesData[[#This Row],[Discount Amount]]</f>
        <v>9363.8945999999996</v>
      </c>
      <c r="P583" s="2">
        <f>SalesData[[#This Row],[price]]*60%</f>
        <v>1992.318</v>
      </c>
      <c r="Q583" s="2">
        <f>SalesData[[#This Row],[Cost Price (Assumed)60%]]*SalesData[[#This Row],[quantity]]</f>
        <v>5976.9539999999997</v>
      </c>
      <c r="R583" s="2">
        <f>SalesData[[#This Row],[Net Sales]]-SalesData[[#This Row],[Total Cost]]</f>
        <v>3386.9405999999999</v>
      </c>
      <c r="S583" s="8">
        <f>SalesData[[#This Row],[Profit]]/SalesData[[#This Row],[Net Sales]]</f>
        <v>0.36170212765957449</v>
      </c>
    </row>
    <row r="584" spans="1:19" x14ac:dyDescent="0.25">
      <c r="A584">
        <v>100582</v>
      </c>
      <c r="B584" s="1">
        <v>45325</v>
      </c>
      <c r="C584" s="2">
        <f>MONTH(SalesData[[#This Row],[order_date]])</f>
        <v>2</v>
      </c>
      <c r="D584" s="2">
        <f>YEAR(SalesData[[#This Row],[order_date]])</f>
        <v>2024</v>
      </c>
      <c r="E584" t="s">
        <v>625</v>
      </c>
      <c r="F584" t="s">
        <v>41</v>
      </c>
      <c r="G584" t="s">
        <v>66</v>
      </c>
      <c r="H584">
        <v>3</v>
      </c>
      <c r="I584">
        <v>12295.46</v>
      </c>
      <c r="J584" t="s">
        <v>12</v>
      </c>
      <c r="K584" t="s">
        <v>12</v>
      </c>
      <c r="L584">
        <f>SalesData[[#This Row],[quantity]]*SalesData[[#This Row],[price]]</f>
        <v>36886.379999999997</v>
      </c>
      <c r="M584" s="8">
        <f>IF(SalesData[[#This Row],[quantity]]&lt;=1,2%,IF(SalesData[[#This Row],[quantity]]&lt;=2,4%,IF(SalesData[[#This Row],[quantity]]&lt;=3,6%,IF(SalesData[[#This Row],[quantity]]&gt;=4,8%,0%))))</f>
        <v>0.06</v>
      </c>
      <c r="N584" s="6">
        <f>SalesData[[#This Row],[Total Sales]]*SalesData[[#This Row],[Discount %]]</f>
        <v>2213.1827999999996</v>
      </c>
      <c r="O584" s="2">
        <f>SalesData[[#This Row],[Total Sales]]-SalesData[[#This Row],[Discount Amount]]</f>
        <v>34673.197199999995</v>
      </c>
      <c r="P584" s="2">
        <f>SalesData[[#This Row],[price]]*60%</f>
        <v>7377.2759999999989</v>
      </c>
      <c r="Q584" s="2">
        <f>SalesData[[#This Row],[Cost Price (Assumed)60%]]*SalesData[[#This Row],[quantity]]</f>
        <v>22131.827999999998</v>
      </c>
      <c r="R584" s="2">
        <f>SalesData[[#This Row],[Net Sales]]-SalesData[[#This Row],[Total Cost]]</f>
        <v>12541.369199999997</v>
      </c>
      <c r="S584" s="8">
        <f>SalesData[[#This Row],[Profit]]/SalesData[[#This Row],[Net Sales]]</f>
        <v>0.36170212765957444</v>
      </c>
    </row>
    <row r="585" spans="1:19" x14ac:dyDescent="0.25">
      <c r="A585">
        <v>100583</v>
      </c>
      <c r="B585" s="1">
        <v>44992</v>
      </c>
      <c r="C585" s="2">
        <f>MONTH(SalesData[[#This Row],[order_date]])</f>
        <v>3</v>
      </c>
      <c r="D585" s="2">
        <f>YEAR(SalesData[[#This Row],[order_date]])</f>
        <v>2023</v>
      </c>
      <c r="E585" t="s">
        <v>626</v>
      </c>
      <c r="F585" t="s">
        <v>10</v>
      </c>
      <c r="G585" t="s">
        <v>11</v>
      </c>
      <c r="H585">
        <v>1</v>
      </c>
      <c r="I585">
        <v>3944.44</v>
      </c>
      <c r="J585" t="s">
        <v>32</v>
      </c>
      <c r="K585" t="s">
        <v>33</v>
      </c>
      <c r="L585">
        <f>SalesData[[#This Row],[quantity]]*SalesData[[#This Row],[price]]</f>
        <v>3944.44</v>
      </c>
      <c r="M585" s="8">
        <f>IF(SalesData[[#This Row],[quantity]]&lt;=1,2%,IF(SalesData[[#This Row],[quantity]]&lt;=2,4%,IF(SalesData[[#This Row],[quantity]]&lt;=3,6%,IF(SalesData[[#This Row],[quantity]]&gt;=4,8%,0%))))</f>
        <v>0.02</v>
      </c>
      <c r="N585" s="6">
        <f>SalesData[[#This Row],[Total Sales]]*SalesData[[#This Row],[Discount %]]</f>
        <v>78.888800000000003</v>
      </c>
      <c r="O585" s="2">
        <f>SalesData[[#This Row],[Total Sales]]-SalesData[[#This Row],[Discount Amount]]</f>
        <v>3865.5511999999999</v>
      </c>
      <c r="P585" s="2">
        <f>SalesData[[#This Row],[price]]*60%</f>
        <v>2366.6639999999998</v>
      </c>
      <c r="Q585" s="2">
        <f>SalesData[[#This Row],[Cost Price (Assumed)60%]]*SalesData[[#This Row],[quantity]]</f>
        <v>2366.6639999999998</v>
      </c>
      <c r="R585" s="2">
        <f>SalesData[[#This Row],[Net Sales]]-SalesData[[#This Row],[Total Cost]]</f>
        <v>1498.8872000000001</v>
      </c>
      <c r="S585" s="8">
        <f>SalesData[[#This Row],[Profit]]/SalesData[[#This Row],[Net Sales]]</f>
        <v>0.38775510204081637</v>
      </c>
    </row>
    <row r="586" spans="1:19" x14ac:dyDescent="0.25">
      <c r="A586">
        <v>100584</v>
      </c>
      <c r="B586" s="1">
        <v>45598</v>
      </c>
      <c r="C586" s="2">
        <f>MONTH(SalesData[[#This Row],[order_date]])</f>
        <v>11</v>
      </c>
      <c r="D586" s="2">
        <f>YEAR(SalesData[[#This Row],[order_date]])</f>
        <v>2024</v>
      </c>
      <c r="E586" t="s">
        <v>627</v>
      </c>
      <c r="F586" t="s">
        <v>14</v>
      </c>
      <c r="G586" t="s">
        <v>51</v>
      </c>
      <c r="H586">
        <v>1</v>
      </c>
      <c r="I586">
        <v>3531.19</v>
      </c>
      <c r="J586" t="s">
        <v>61</v>
      </c>
      <c r="K586" t="s">
        <v>36</v>
      </c>
      <c r="L586">
        <f>SalesData[[#This Row],[quantity]]*SalesData[[#This Row],[price]]</f>
        <v>3531.19</v>
      </c>
      <c r="M586" s="8">
        <f>IF(SalesData[[#This Row],[quantity]]&lt;=1,2%,IF(SalesData[[#This Row],[quantity]]&lt;=2,4%,IF(SalesData[[#This Row],[quantity]]&lt;=3,6%,IF(SalesData[[#This Row],[quantity]]&gt;=4,8%,0%))))</f>
        <v>0.02</v>
      </c>
      <c r="N586" s="6">
        <f>SalesData[[#This Row],[Total Sales]]*SalesData[[#This Row],[Discount %]]</f>
        <v>70.623800000000003</v>
      </c>
      <c r="O586" s="2">
        <f>SalesData[[#This Row],[Total Sales]]-SalesData[[#This Row],[Discount Amount]]</f>
        <v>3460.5662000000002</v>
      </c>
      <c r="P586" s="2">
        <f>SalesData[[#This Row],[price]]*60%</f>
        <v>2118.7139999999999</v>
      </c>
      <c r="Q586" s="2">
        <f>SalesData[[#This Row],[Cost Price (Assumed)60%]]*SalesData[[#This Row],[quantity]]</f>
        <v>2118.7139999999999</v>
      </c>
      <c r="R586" s="2">
        <f>SalesData[[#This Row],[Net Sales]]-SalesData[[#This Row],[Total Cost]]</f>
        <v>1341.8522000000003</v>
      </c>
      <c r="S586" s="8">
        <f>SalesData[[#This Row],[Profit]]/SalesData[[#This Row],[Net Sales]]</f>
        <v>0.38775510204081637</v>
      </c>
    </row>
    <row r="587" spans="1:19" x14ac:dyDescent="0.25">
      <c r="A587">
        <v>100585</v>
      </c>
      <c r="B587" s="1">
        <v>44937</v>
      </c>
      <c r="C587" s="2">
        <f>MONTH(SalesData[[#This Row],[order_date]])</f>
        <v>1</v>
      </c>
      <c r="D587" s="2">
        <f>YEAR(SalesData[[#This Row],[order_date]])</f>
        <v>2023</v>
      </c>
      <c r="E587" t="s">
        <v>628</v>
      </c>
      <c r="F587" t="s">
        <v>10</v>
      </c>
      <c r="G587" t="s">
        <v>80</v>
      </c>
      <c r="H587">
        <v>1</v>
      </c>
      <c r="I587">
        <v>3915.75</v>
      </c>
      <c r="J587" t="s">
        <v>16</v>
      </c>
      <c r="K587" t="s">
        <v>17</v>
      </c>
      <c r="L587">
        <f>SalesData[[#This Row],[quantity]]*SalesData[[#This Row],[price]]</f>
        <v>3915.75</v>
      </c>
      <c r="M587" s="8">
        <f>IF(SalesData[[#This Row],[quantity]]&lt;=1,2%,IF(SalesData[[#This Row],[quantity]]&lt;=2,4%,IF(SalesData[[#This Row],[quantity]]&lt;=3,6%,IF(SalesData[[#This Row],[quantity]]&gt;=4,8%,0%))))</f>
        <v>0.02</v>
      </c>
      <c r="N587" s="6">
        <f>SalesData[[#This Row],[Total Sales]]*SalesData[[#This Row],[Discount %]]</f>
        <v>78.314999999999998</v>
      </c>
      <c r="O587" s="2">
        <f>SalesData[[#This Row],[Total Sales]]-SalesData[[#This Row],[Discount Amount]]</f>
        <v>3837.4349999999999</v>
      </c>
      <c r="P587" s="2">
        <f>SalesData[[#This Row],[price]]*60%</f>
        <v>2349.4499999999998</v>
      </c>
      <c r="Q587" s="2">
        <f>SalesData[[#This Row],[Cost Price (Assumed)60%]]*SalesData[[#This Row],[quantity]]</f>
        <v>2349.4499999999998</v>
      </c>
      <c r="R587" s="2">
        <f>SalesData[[#This Row],[Net Sales]]-SalesData[[#This Row],[Total Cost]]</f>
        <v>1487.9850000000001</v>
      </c>
      <c r="S587" s="8">
        <f>SalesData[[#This Row],[Profit]]/SalesData[[#This Row],[Net Sales]]</f>
        <v>0.38775510204081637</v>
      </c>
    </row>
    <row r="588" spans="1:19" x14ac:dyDescent="0.25">
      <c r="A588">
        <v>100586</v>
      </c>
      <c r="B588" s="1">
        <v>45164</v>
      </c>
      <c r="C588" s="2">
        <f>MONTH(SalesData[[#This Row],[order_date]])</f>
        <v>8</v>
      </c>
      <c r="D588" s="2">
        <f>YEAR(SalesData[[#This Row],[order_date]])</f>
        <v>2023</v>
      </c>
      <c r="E588" t="s">
        <v>629</v>
      </c>
      <c r="F588" t="s">
        <v>19</v>
      </c>
      <c r="G588" t="s">
        <v>77</v>
      </c>
      <c r="H588">
        <v>1</v>
      </c>
      <c r="I588">
        <v>11344.41</v>
      </c>
      <c r="J588" t="s">
        <v>94</v>
      </c>
      <c r="K588" t="s">
        <v>95</v>
      </c>
      <c r="L588">
        <f>SalesData[[#This Row],[quantity]]*SalesData[[#This Row],[price]]</f>
        <v>11344.41</v>
      </c>
      <c r="M588" s="8">
        <f>IF(SalesData[[#This Row],[quantity]]&lt;=1,2%,IF(SalesData[[#This Row],[quantity]]&lt;=2,4%,IF(SalesData[[#This Row],[quantity]]&lt;=3,6%,IF(SalesData[[#This Row],[quantity]]&gt;=4,8%,0%))))</f>
        <v>0.02</v>
      </c>
      <c r="N588" s="6">
        <f>SalesData[[#This Row],[Total Sales]]*SalesData[[#This Row],[Discount %]]</f>
        <v>226.88820000000001</v>
      </c>
      <c r="O588" s="2">
        <f>SalesData[[#This Row],[Total Sales]]-SalesData[[#This Row],[Discount Amount]]</f>
        <v>11117.5218</v>
      </c>
      <c r="P588" s="2">
        <f>SalesData[[#This Row],[price]]*60%</f>
        <v>6806.6459999999997</v>
      </c>
      <c r="Q588" s="2">
        <f>SalesData[[#This Row],[Cost Price (Assumed)60%]]*SalesData[[#This Row],[quantity]]</f>
        <v>6806.6459999999997</v>
      </c>
      <c r="R588" s="2">
        <f>SalesData[[#This Row],[Net Sales]]-SalesData[[#This Row],[Total Cost]]</f>
        <v>4310.8758000000007</v>
      </c>
      <c r="S588" s="8">
        <f>SalesData[[#This Row],[Profit]]/SalesData[[#This Row],[Net Sales]]</f>
        <v>0.38775510204081637</v>
      </c>
    </row>
    <row r="589" spans="1:19" x14ac:dyDescent="0.25">
      <c r="A589">
        <v>100587</v>
      </c>
      <c r="B589" s="1">
        <v>45336</v>
      </c>
      <c r="C589" s="2">
        <f>MONTH(SalesData[[#This Row],[order_date]])</f>
        <v>2</v>
      </c>
      <c r="D589" s="2">
        <f>YEAR(SalesData[[#This Row],[order_date]])</f>
        <v>2024</v>
      </c>
      <c r="E589" t="s">
        <v>630</v>
      </c>
      <c r="F589" t="s">
        <v>14</v>
      </c>
      <c r="G589" t="s">
        <v>170</v>
      </c>
      <c r="H589">
        <v>1</v>
      </c>
      <c r="I589">
        <v>991.77</v>
      </c>
      <c r="J589" t="s">
        <v>43</v>
      </c>
      <c r="K589" t="s">
        <v>29</v>
      </c>
      <c r="L589">
        <f>SalesData[[#This Row],[quantity]]*SalesData[[#This Row],[price]]</f>
        <v>991.77</v>
      </c>
      <c r="M589" s="8">
        <f>IF(SalesData[[#This Row],[quantity]]&lt;=1,2%,IF(SalesData[[#This Row],[quantity]]&lt;=2,4%,IF(SalesData[[#This Row],[quantity]]&lt;=3,6%,IF(SalesData[[#This Row],[quantity]]&gt;=4,8%,0%))))</f>
        <v>0.02</v>
      </c>
      <c r="N589" s="6">
        <f>SalesData[[#This Row],[Total Sales]]*SalesData[[#This Row],[Discount %]]</f>
        <v>19.8354</v>
      </c>
      <c r="O589" s="2">
        <f>SalesData[[#This Row],[Total Sales]]-SalesData[[#This Row],[Discount Amount]]</f>
        <v>971.93459999999993</v>
      </c>
      <c r="P589" s="2">
        <f>SalesData[[#This Row],[price]]*60%</f>
        <v>595.06200000000001</v>
      </c>
      <c r="Q589" s="2">
        <f>SalesData[[#This Row],[Cost Price (Assumed)60%]]*SalesData[[#This Row],[quantity]]</f>
        <v>595.06200000000001</v>
      </c>
      <c r="R589" s="2">
        <f>SalesData[[#This Row],[Net Sales]]-SalesData[[#This Row],[Total Cost]]</f>
        <v>376.87259999999992</v>
      </c>
      <c r="S589" s="8">
        <f>SalesData[[#This Row],[Profit]]/SalesData[[#This Row],[Net Sales]]</f>
        <v>0.38775510204081626</v>
      </c>
    </row>
    <row r="590" spans="1:19" x14ac:dyDescent="0.25">
      <c r="A590">
        <v>100588</v>
      </c>
      <c r="B590" s="1">
        <v>45019</v>
      </c>
      <c r="C590" s="2">
        <f>MONTH(SalesData[[#This Row],[order_date]])</f>
        <v>4</v>
      </c>
      <c r="D590" s="2">
        <f>YEAR(SalesData[[#This Row],[order_date]])</f>
        <v>2023</v>
      </c>
      <c r="E590" t="s">
        <v>631</v>
      </c>
      <c r="F590" t="s">
        <v>14</v>
      </c>
      <c r="G590" t="s">
        <v>51</v>
      </c>
      <c r="H590">
        <v>4</v>
      </c>
      <c r="I590">
        <v>2129.7399999999998</v>
      </c>
      <c r="J590" t="s">
        <v>63</v>
      </c>
      <c r="K590" t="s">
        <v>64</v>
      </c>
      <c r="L590">
        <f>SalesData[[#This Row],[quantity]]*SalesData[[#This Row],[price]]</f>
        <v>8518.9599999999991</v>
      </c>
      <c r="M590" s="8">
        <f>IF(SalesData[[#This Row],[quantity]]&lt;=1,2%,IF(SalesData[[#This Row],[quantity]]&lt;=2,4%,IF(SalesData[[#This Row],[quantity]]&lt;=3,6%,IF(SalesData[[#This Row],[quantity]]&gt;=4,8%,0%))))</f>
        <v>0.08</v>
      </c>
      <c r="N590" s="6">
        <f>SalesData[[#This Row],[Total Sales]]*SalesData[[#This Row],[Discount %]]</f>
        <v>681.51679999999999</v>
      </c>
      <c r="O590" s="2">
        <f>SalesData[[#This Row],[Total Sales]]-SalesData[[#This Row],[Discount Amount]]</f>
        <v>7837.4431999999988</v>
      </c>
      <c r="P590" s="2">
        <f>SalesData[[#This Row],[price]]*60%</f>
        <v>1277.8439999999998</v>
      </c>
      <c r="Q590" s="2">
        <f>SalesData[[#This Row],[Cost Price (Assumed)60%]]*SalesData[[#This Row],[quantity]]</f>
        <v>5111.3759999999993</v>
      </c>
      <c r="R590" s="2">
        <f>SalesData[[#This Row],[Net Sales]]-SalesData[[#This Row],[Total Cost]]</f>
        <v>2726.0671999999995</v>
      </c>
      <c r="S590" s="8">
        <f>SalesData[[#This Row],[Profit]]/SalesData[[#This Row],[Net Sales]]</f>
        <v>0.34782608695652173</v>
      </c>
    </row>
    <row r="591" spans="1:19" x14ac:dyDescent="0.25">
      <c r="A591">
        <v>100589</v>
      </c>
      <c r="B591" s="1">
        <v>45547</v>
      </c>
      <c r="C591" s="2">
        <f>MONTH(SalesData[[#This Row],[order_date]])</f>
        <v>9</v>
      </c>
      <c r="D591" s="2">
        <f>YEAR(SalesData[[#This Row],[order_date]])</f>
        <v>2024</v>
      </c>
      <c r="E591" t="s">
        <v>632</v>
      </c>
      <c r="F591" t="s">
        <v>41</v>
      </c>
      <c r="G591" t="s">
        <v>83</v>
      </c>
      <c r="H591">
        <v>4</v>
      </c>
      <c r="I591">
        <v>8123.03</v>
      </c>
      <c r="J591" t="s">
        <v>54</v>
      </c>
      <c r="K591" t="s">
        <v>55</v>
      </c>
      <c r="L591">
        <f>SalesData[[#This Row],[quantity]]*SalesData[[#This Row],[price]]</f>
        <v>32492.12</v>
      </c>
      <c r="M591" s="8">
        <f>IF(SalesData[[#This Row],[quantity]]&lt;=1,2%,IF(SalesData[[#This Row],[quantity]]&lt;=2,4%,IF(SalesData[[#This Row],[quantity]]&lt;=3,6%,IF(SalesData[[#This Row],[quantity]]&gt;=4,8%,0%))))</f>
        <v>0.08</v>
      </c>
      <c r="N591" s="6">
        <f>SalesData[[#This Row],[Total Sales]]*SalesData[[#This Row],[Discount %]]</f>
        <v>2599.3696</v>
      </c>
      <c r="O591" s="2">
        <f>SalesData[[#This Row],[Total Sales]]-SalesData[[#This Row],[Discount Amount]]</f>
        <v>29892.750399999997</v>
      </c>
      <c r="P591" s="2">
        <f>SalesData[[#This Row],[price]]*60%</f>
        <v>4873.8179999999993</v>
      </c>
      <c r="Q591" s="2">
        <f>SalesData[[#This Row],[Cost Price (Assumed)60%]]*SalesData[[#This Row],[quantity]]</f>
        <v>19495.271999999997</v>
      </c>
      <c r="R591" s="2">
        <f>SalesData[[#This Row],[Net Sales]]-SalesData[[#This Row],[Total Cost]]</f>
        <v>10397.4784</v>
      </c>
      <c r="S591" s="8">
        <f>SalesData[[#This Row],[Profit]]/SalesData[[#This Row],[Net Sales]]</f>
        <v>0.34782608695652178</v>
      </c>
    </row>
    <row r="592" spans="1:19" x14ac:dyDescent="0.25">
      <c r="A592">
        <v>100590</v>
      </c>
      <c r="B592" s="1">
        <v>45036</v>
      </c>
      <c r="C592" s="2">
        <f>MONTH(SalesData[[#This Row],[order_date]])</f>
        <v>4</v>
      </c>
      <c r="D592" s="2">
        <f>YEAR(SalesData[[#This Row],[order_date]])</f>
        <v>2023</v>
      </c>
      <c r="E592" t="s">
        <v>633</v>
      </c>
      <c r="F592" t="s">
        <v>19</v>
      </c>
      <c r="G592" t="s">
        <v>123</v>
      </c>
      <c r="H592">
        <v>1</v>
      </c>
      <c r="I592">
        <v>15512.49</v>
      </c>
      <c r="J592" t="s">
        <v>43</v>
      </c>
      <c r="K592" t="s">
        <v>29</v>
      </c>
      <c r="L592">
        <f>SalesData[[#This Row],[quantity]]*SalesData[[#This Row],[price]]</f>
        <v>15512.49</v>
      </c>
      <c r="M592" s="8">
        <f>IF(SalesData[[#This Row],[quantity]]&lt;=1,2%,IF(SalesData[[#This Row],[quantity]]&lt;=2,4%,IF(SalesData[[#This Row],[quantity]]&lt;=3,6%,IF(SalesData[[#This Row],[quantity]]&gt;=4,8%,0%))))</f>
        <v>0.02</v>
      </c>
      <c r="N592" s="6">
        <f>SalesData[[#This Row],[Total Sales]]*SalesData[[#This Row],[Discount %]]</f>
        <v>310.24979999999999</v>
      </c>
      <c r="O592" s="2">
        <f>SalesData[[#This Row],[Total Sales]]-SalesData[[#This Row],[Discount Amount]]</f>
        <v>15202.2402</v>
      </c>
      <c r="P592" s="2">
        <f>SalesData[[#This Row],[price]]*60%</f>
        <v>9307.4939999999988</v>
      </c>
      <c r="Q592" s="2">
        <f>SalesData[[#This Row],[Cost Price (Assumed)60%]]*SalesData[[#This Row],[quantity]]</f>
        <v>9307.4939999999988</v>
      </c>
      <c r="R592" s="2">
        <f>SalesData[[#This Row],[Net Sales]]-SalesData[[#This Row],[Total Cost]]</f>
        <v>5894.7462000000014</v>
      </c>
      <c r="S592" s="8">
        <f>SalesData[[#This Row],[Profit]]/SalesData[[#This Row],[Net Sales]]</f>
        <v>0.38775510204081642</v>
      </c>
    </row>
    <row r="593" spans="1:19" x14ac:dyDescent="0.25">
      <c r="A593">
        <v>100591</v>
      </c>
      <c r="B593" s="1">
        <v>45477</v>
      </c>
      <c r="C593" s="2">
        <f>MONTH(SalesData[[#This Row],[order_date]])</f>
        <v>7</v>
      </c>
      <c r="D593" s="2">
        <f>YEAR(SalesData[[#This Row],[order_date]])</f>
        <v>2024</v>
      </c>
      <c r="E593" t="s">
        <v>634</v>
      </c>
      <c r="F593" t="s">
        <v>38</v>
      </c>
      <c r="G593" t="s">
        <v>60</v>
      </c>
      <c r="H593">
        <v>1</v>
      </c>
      <c r="I593">
        <v>1758.47</v>
      </c>
      <c r="J593" t="s">
        <v>21</v>
      </c>
      <c r="K593" t="s">
        <v>17</v>
      </c>
      <c r="L593">
        <f>SalesData[[#This Row],[quantity]]*SalesData[[#This Row],[price]]</f>
        <v>1758.47</v>
      </c>
      <c r="M593" s="8">
        <f>IF(SalesData[[#This Row],[quantity]]&lt;=1,2%,IF(SalesData[[#This Row],[quantity]]&lt;=2,4%,IF(SalesData[[#This Row],[quantity]]&lt;=3,6%,IF(SalesData[[#This Row],[quantity]]&gt;=4,8%,0%))))</f>
        <v>0.02</v>
      </c>
      <c r="N593" s="6">
        <f>SalesData[[#This Row],[Total Sales]]*SalesData[[#This Row],[Discount %]]</f>
        <v>35.169400000000003</v>
      </c>
      <c r="O593" s="2">
        <f>SalesData[[#This Row],[Total Sales]]-SalesData[[#This Row],[Discount Amount]]</f>
        <v>1723.3006</v>
      </c>
      <c r="P593" s="2">
        <f>SalesData[[#This Row],[price]]*60%</f>
        <v>1055.0819999999999</v>
      </c>
      <c r="Q593" s="2">
        <f>SalesData[[#This Row],[Cost Price (Assumed)60%]]*SalesData[[#This Row],[quantity]]</f>
        <v>1055.0819999999999</v>
      </c>
      <c r="R593" s="2">
        <f>SalesData[[#This Row],[Net Sales]]-SalesData[[#This Row],[Total Cost]]</f>
        <v>668.21860000000015</v>
      </c>
      <c r="S593" s="8">
        <f>SalesData[[#This Row],[Profit]]/SalesData[[#This Row],[Net Sales]]</f>
        <v>0.38775510204081642</v>
      </c>
    </row>
    <row r="594" spans="1:19" x14ac:dyDescent="0.25">
      <c r="A594">
        <v>100592</v>
      </c>
      <c r="B594" s="1">
        <v>45176</v>
      </c>
      <c r="C594" s="2">
        <f>MONTH(SalesData[[#This Row],[order_date]])</f>
        <v>9</v>
      </c>
      <c r="D594" s="2">
        <f>YEAR(SalesData[[#This Row],[order_date]])</f>
        <v>2023</v>
      </c>
      <c r="E594" t="s">
        <v>635</v>
      </c>
      <c r="F594" t="s">
        <v>38</v>
      </c>
      <c r="G594" t="s">
        <v>261</v>
      </c>
      <c r="H594">
        <v>2</v>
      </c>
      <c r="I594">
        <v>3985.93</v>
      </c>
      <c r="J594" t="s">
        <v>12</v>
      </c>
      <c r="K594" t="s">
        <v>12</v>
      </c>
      <c r="L594">
        <f>SalesData[[#This Row],[quantity]]*SalesData[[#This Row],[price]]</f>
        <v>7971.86</v>
      </c>
      <c r="M594" s="8">
        <f>IF(SalesData[[#This Row],[quantity]]&lt;=1,2%,IF(SalesData[[#This Row],[quantity]]&lt;=2,4%,IF(SalesData[[#This Row],[quantity]]&lt;=3,6%,IF(SalesData[[#This Row],[quantity]]&gt;=4,8%,0%))))</f>
        <v>0.04</v>
      </c>
      <c r="N594" s="6">
        <f>SalesData[[#This Row],[Total Sales]]*SalesData[[#This Row],[Discount %]]</f>
        <v>318.87439999999998</v>
      </c>
      <c r="O594" s="2">
        <f>SalesData[[#This Row],[Total Sales]]-SalesData[[#This Row],[Discount Amount]]</f>
        <v>7652.9856</v>
      </c>
      <c r="P594" s="2">
        <f>SalesData[[#This Row],[price]]*60%</f>
        <v>2391.558</v>
      </c>
      <c r="Q594" s="2">
        <f>SalesData[[#This Row],[Cost Price (Assumed)60%]]*SalesData[[#This Row],[quantity]]</f>
        <v>4783.116</v>
      </c>
      <c r="R594" s="2">
        <f>SalesData[[#This Row],[Net Sales]]-SalesData[[#This Row],[Total Cost]]</f>
        <v>2869.8696</v>
      </c>
      <c r="S594" s="8">
        <f>SalesData[[#This Row],[Profit]]/SalesData[[#This Row],[Net Sales]]</f>
        <v>0.375</v>
      </c>
    </row>
    <row r="595" spans="1:19" x14ac:dyDescent="0.25">
      <c r="A595">
        <v>100593</v>
      </c>
      <c r="B595" s="1">
        <v>45191</v>
      </c>
      <c r="C595" s="2">
        <f>MONTH(SalesData[[#This Row],[order_date]])</f>
        <v>9</v>
      </c>
      <c r="D595" s="2">
        <f>YEAR(SalesData[[#This Row],[order_date]])</f>
        <v>2023</v>
      </c>
      <c r="E595" t="s">
        <v>636</v>
      </c>
      <c r="F595" t="s">
        <v>10</v>
      </c>
      <c r="G595" t="s">
        <v>27</v>
      </c>
      <c r="H595">
        <v>2</v>
      </c>
      <c r="I595">
        <v>16296.6</v>
      </c>
      <c r="J595" t="s">
        <v>54</v>
      </c>
      <c r="K595" t="s">
        <v>55</v>
      </c>
      <c r="L595">
        <f>SalesData[[#This Row],[quantity]]*SalesData[[#This Row],[price]]</f>
        <v>32593.200000000001</v>
      </c>
      <c r="M595" s="8">
        <f>IF(SalesData[[#This Row],[quantity]]&lt;=1,2%,IF(SalesData[[#This Row],[quantity]]&lt;=2,4%,IF(SalesData[[#This Row],[quantity]]&lt;=3,6%,IF(SalesData[[#This Row],[quantity]]&gt;=4,8%,0%))))</f>
        <v>0.04</v>
      </c>
      <c r="N595" s="6">
        <f>SalesData[[#This Row],[Total Sales]]*SalesData[[#This Row],[Discount %]]</f>
        <v>1303.7280000000001</v>
      </c>
      <c r="O595" s="2">
        <f>SalesData[[#This Row],[Total Sales]]-SalesData[[#This Row],[Discount Amount]]</f>
        <v>31289.472000000002</v>
      </c>
      <c r="P595" s="2">
        <f>SalesData[[#This Row],[price]]*60%</f>
        <v>9777.9599999999991</v>
      </c>
      <c r="Q595" s="2">
        <f>SalesData[[#This Row],[Cost Price (Assumed)60%]]*SalesData[[#This Row],[quantity]]</f>
        <v>19555.919999999998</v>
      </c>
      <c r="R595" s="2">
        <f>SalesData[[#This Row],[Net Sales]]-SalesData[[#This Row],[Total Cost]]</f>
        <v>11733.552000000003</v>
      </c>
      <c r="S595" s="8">
        <f>SalesData[[#This Row],[Profit]]/SalesData[[#This Row],[Net Sales]]</f>
        <v>0.37500000000000011</v>
      </c>
    </row>
    <row r="596" spans="1:19" x14ac:dyDescent="0.25">
      <c r="A596">
        <v>100594</v>
      </c>
      <c r="B596" s="1">
        <v>45475</v>
      </c>
      <c r="C596" s="2">
        <f>MONTH(SalesData[[#This Row],[order_date]])</f>
        <v>7</v>
      </c>
      <c r="D596" s="2">
        <f>YEAR(SalesData[[#This Row],[order_date]])</f>
        <v>2024</v>
      </c>
      <c r="E596" t="s">
        <v>637</v>
      </c>
      <c r="F596" t="s">
        <v>10</v>
      </c>
      <c r="G596" t="s">
        <v>11</v>
      </c>
      <c r="H596">
        <v>1</v>
      </c>
      <c r="I596">
        <v>8281.31</v>
      </c>
      <c r="J596" t="s">
        <v>12</v>
      </c>
      <c r="K596" t="s">
        <v>12</v>
      </c>
      <c r="L596">
        <f>SalesData[[#This Row],[quantity]]*SalesData[[#This Row],[price]]</f>
        <v>8281.31</v>
      </c>
      <c r="M596" s="8">
        <f>IF(SalesData[[#This Row],[quantity]]&lt;=1,2%,IF(SalesData[[#This Row],[quantity]]&lt;=2,4%,IF(SalesData[[#This Row],[quantity]]&lt;=3,6%,IF(SalesData[[#This Row],[quantity]]&gt;=4,8%,0%))))</f>
        <v>0.02</v>
      </c>
      <c r="N596" s="6">
        <f>SalesData[[#This Row],[Total Sales]]*SalesData[[#This Row],[Discount %]]</f>
        <v>165.62619999999998</v>
      </c>
      <c r="O596" s="2">
        <f>SalesData[[#This Row],[Total Sales]]-SalesData[[#This Row],[Discount Amount]]</f>
        <v>8115.6837999999998</v>
      </c>
      <c r="P596" s="2">
        <f>SalesData[[#This Row],[price]]*60%</f>
        <v>4968.7859999999991</v>
      </c>
      <c r="Q596" s="2">
        <f>SalesData[[#This Row],[Cost Price (Assumed)60%]]*SalesData[[#This Row],[quantity]]</f>
        <v>4968.7859999999991</v>
      </c>
      <c r="R596" s="2">
        <f>SalesData[[#This Row],[Net Sales]]-SalesData[[#This Row],[Total Cost]]</f>
        <v>3146.8978000000006</v>
      </c>
      <c r="S596" s="8">
        <f>SalesData[[#This Row],[Profit]]/SalesData[[#This Row],[Net Sales]]</f>
        <v>0.38775510204081642</v>
      </c>
    </row>
    <row r="597" spans="1:19" x14ac:dyDescent="0.25">
      <c r="A597">
        <v>100595</v>
      </c>
      <c r="B597" s="1">
        <v>45494</v>
      </c>
      <c r="C597" s="2">
        <f>MONTH(SalesData[[#This Row],[order_date]])</f>
        <v>7</v>
      </c>
      <c r="D597" s="2">
        <f>YEAR(SalesData[[#This Row],[order_date]])</f>
        <v>2024</v>
      </c>
      <c r="E597" t="s">
        <v>638</v>
      </c>
      <c r="F597" t="s">
        <v>41</v>
      </c>
      <c r="G597" t="s">
        <v>83</v>
      </c>
      <c r="H597">
        <v>1</v>
      </c>
      <c r="I597">
        <v>3589.58</v>
      </c>
      <c r="J597" t="s">
        <v>16</v>
      </c>
      <c r="K597" t="s">
        <v>17</v>
      </c>
      <c r="L597">
        <f>SalesData[[#This Row],[quantity]]*SalesData[[#This Row],[price]]</f>
        <v>3589.58</v>
      </c>
      <c r="M597" s="8">
        <f>IF(SalesData[[#This Row],[quantity]]&lt;=1,2%,IF(SalesData[[#This Row],[quantity]]&lt;=2,4%,IF(SalesData[[#This Row],[quantity]]&lt;=3,6%,IF(SalesData[[#This Row],[quantity]]&gt;=4,8%,0%))))</f>
        <v>0.02</v>
      </c>
      <c r="N597" s="6">
        <f>SalesData[[#This Row],[Total Sales]]*SalesData[[#This Row],[Discount %]]</f>
        <v>71.791600000000003</v>
      </c>
      <c r="O597" s="2">
        <f>SalesData[[#This Row],[Total Sales]]-SalesData[[#This Row],[Discount Amount]]</f>
        <v>3517.7883999999999</v>
      </c>
      <c r="P597" s="2">
        <f>SalesData[[#This Row],[price]]*60%</f>
        <v>2153.748</v>
      </c>
      <c r="Q597" s="2">
        <f>SalesData[[#This Row],[Cost Price (Assumed)60%]]*SalesData[[#This Row],[quantity]]</f>
        <v>2153.748</v>
      </c>
      <c r="R597" s="2">
        <f>SalesData[[#This Row],[Net Sales]]-SalesData[[#This Row],[Total Cost]]</f>
        <v>1364.0403999999999</v>
      </c>
      <c r="S597" s="8">
        <f>SalesData[[#This Row],[Profit]]/SalesData[[#This Row],[Net Sales]]</f>
        <v>0.38775510204081631</v>
      </c>
    </row>
    <row r="598" spans="1:19" x14ac:dyDescent="0.25">
      <c r="A598">
        <v>100596</v>
      </c>
      <c r="B598" s="1">
        <v>45626</v>
      </c>
      <c r="C598" s="2">
        <f>MONTH(SalesData[[#This Row],[order_date]])</f>
        <v>11</v>
      </c>
      <c r="D598" s="2">
        <f>YEAR(SalesData[[#This Row],[order_date]])</f>
        <v>2024</v>
      </c>
      <c r="E598" t="s">
        <v>639</v>
      </c>
      <c r="F598" t="s">
        <v>41</v>
      </c>
      <c r="G598" t="s">
        <v>102</v>
      </c>
      <c r="H598">
        <v>1</v>
      </c>
      <c r="I598">
        <v>3462.52</v>
      </c>
      <c r="J598" t="s">
        <v>63</v>
      </c>
      <c r="K598" t="s">
        <v>64</v>
      </c>
      <c r="L598">
        <f>SalesData[[#This Row],[quantity]]*SalesData[[#This Row],[price]]</f>
        <v>3462.52</v>
      </c>
      <c r="M598" s="8">
        <f>IF(SalesData[[#This Row],[quantity]]&lt;=1,2%,IF(SalesData[[#This Row],[quantity]]&lt;=2,4%,IF(SalesData[[#This Row],[quantity]]&lt;=3,6%,IF(SalesData[[#This Row],[quantity]]&gt;=4,8%,0%))))</f>
        <v>0.02</v>
      </c>
      <c r="N598" s="6">
        <f>SalesData[[#This Row],[Total Sales]]*SalesData[[#This Row],[Discount %]]</f>
        <v>69.250399999999999</v>
      </c>
      <c r="O598" s="2">
        <f>SalesData[[#This Row],[Total Sales]]-SalesData[[#This Row],[Discount Amount]]</f>
        <v>3393.2696000000001</v>
      </c>
      <c r="P598" s="2">
        <f>SalesData[[#This Row],[price]]*60%</f>
        <v>2077.5119999999997</v>
      </c>
      <c r="Q598" s="2">
        <f>SalesData[[#This Row],[Cost Price (Assumed)60%]]*SalesData[[#This Row],[quantity]]</f>
        <v>2077.5119999999997</v>
      </c>
      <c r="R598" s="2">
        <f>SalesData[[#This Row],[Net Sales]]-SalesData[[#This Row],[Total Cost]]</f>
        <v>1315.7576000000004</v>
      </c>
      <c r="S598" s="8">
        <f>SalesData[[#This Row],[Profit]]/SalesData[[#This Row],[Net Sales]]</f>
        <v>0.38775510204081642</v>
      </c>
    </row>
    <row r="599" spans="1:19" x14ac:dyDescent="0.25">
      <c r="A599">
        <v>100597</v>
      </c>
      <c r="B599" s="1">
        <v>45161</v>
      </c>
      <c r="C599" s="2">
        <f>MONTH(SalesData[[#This Row],[order_date]])</f>
        <v>8</v>
      </c>
      <c r="D599" s="2">
        <f>YEAR(SalesData[[#This Row],[order_date]])</f>
        <v>2023</v>
      </c>
      <c r="E599" t="s">
        <v>640</v>
      </c>
      <c r="F599" t="s">
        <v>10</v>
      </c>
      <c r="G599" t="s">
        <v>27</v>
      </c>
      <c r="H599">
        <v>3</v>
      </c>
      <c r="I599">
        <v>28054.22</v>
      </c>
      <c r="J599" t="s">
        <v>43</v>
      </c>
      <c r="K599" t="s">
        <v>29</v>
      </c>
      <c r="L599">
        <f>SalesData[[#This Row],[quantity]]*SalesData[[#This Row],[price]]</f>
        <v>84162.66</v>
      </c>
      <c r="M599" s="8">
        <f>IF(SalesData[[#This Row],[quantity]]&lt;=1,2%,IF(SalesData[[#This Row],[quantity]]&lt;=2,4%,IF(SalesData[[#This Row],[quantity]]&lt;=3,6%,IF(SalesData[[#This Row],[quantity]]&gt;=4,8%,0%))))</f>
        <v>0.06</v>
      </c>
      <c r="N599" s="6">
        <f>SalesData[[#This Row],[Total Sales]]*SalesData[[#This Row],[Discount %]]</f>
        <v>5049.7596000000003</v>
      </c>
      <c r="O599" s="2">
        <f>SalesData[[#This Row],[Total Sales]]-SalesData[[#This Row],[Discount Amount]]</f>
        <v>79112.900399999999</v>
      </c>
      <c r="P599" s="2">
        <f>SalesData[[#This Row],[price]]*60%</f>
        <v>16832.531999999999</v>
      </c>
      <c r="Q599" s="2">
        <f>SalesData[[#This Row],[Cost Price (Assumed)60%]]*SalesData[[#This Row],[quantity]]</f>
        <v>50497.595999999998</v>
      </c>
      <c r="R599" s="2">
        <f>SalesData[[#This Row],[Net Sales]]-SalesData[[#This Row],[Total Cost]]</f>
        <v>28615.304400000001</v>
      </c>
      <c r="S599" s="8">
        <f>SalesData[[#This Row],[Profit]]/SalesData[[#This Row],[Net Sales]]</f>
        <v>0.36170212765957449</v>
      </c>
    </row>
    <row r="600" spans="1:19" x14ac:dyDescent="0.25">
      <c r="A600">
        <v>100598</v>
      </c>
      <c r="B600" s="1">
        <v>45007</v>
      </c>
      <c r="C600" s="2">
        <f>MONTH(SalesData[[#This Row],[order_date]])</f>
        <v>3</v>
      </c>
      <c r="D600" s="2">
        <f>YEAR(SalesData[[#This Row],[order_date]])</f>
        <v>2023</v>
      </c>
      <c r="E600" t="s">
        <v>641</v>
      </c>
      <c r="F600" t="s">
        <v>19</v>
      </c>
      <c r="G600" t="s">
        <v>20</v>
      </c>
      <c r="H600">
        <v>2</v>
      </c>
      <c r="I600">
        <v>11676.89</v>
      </c>
      <c r="J600" t="s">
        <v>47</v>
      </c>
      <c r="K600" t="s">
        <v>48</v>
      </c>
      <c r="L600">
        <f>SalesData[[#This Row],[quantity]]*SalesData[[#This Row],[price]]</f>
        <v>23353.78</v>
      </c>
      <c r="M600" s="8">
        <f>IF(SalesData[[#This Row],[quantity]]&lt;=1,2%,IF(SalesData[[#This Row],[quantity]]&lt;=2,4%,IF(SalesData[[#This Row],[quantity]]&lt;=3,6%,IF(SalesData[[#This Row],[quantity]]&gt;=4,8%,0%))))</f>
        <v>0.04</v>
      </c>
      <c r="N600" s="6">
        <f>SalesData[[#This Row],[Total Sales]]*SalesData[[#This Row],[Discount %]]</f>
        <v>934.15120000000002</v>
      </c>
      <c r="O600" s="2">
        <f>SalesData[[#This Row],[Total Sales]]-SalesData[[#This Row],[Discount Amount]]</f>
        <v>22419.628799999999</v>
      </c>
      <c r="P600" s="2">
        <f>SalesData[[#This Row],[price]]*60%</f>
        <v>7006.1339999999991</v>
      </c>
      <c r="Q600" s="2">
        <f>SalesData[[#This Row],[Cost Price (Assumed)60%]]*SalesData[[#This Row],[quantity]]</f>
        <v>14012.267999999998</v>
      </c>
      <c r="R600" s="2">
        <f>SalesData[[#This Row],[Net Sales]]-SalesData[[#This Row],[Total Cost]]</f>
        <v>8407.3608000000004</v>
      </c>
      <c r="S600" s="8">
        <f>SalesData[[#This Row],[Profit]]/SalesData[[#This Row],[Net Sales]]</f>
        <v>0.37500000000000006</v>
      </c>
    </row>
    <row r="601" spans="1:19" x14ac:dyDescent="0.25">
      <c r="A601">
        <v>100599</v>
      </c>
      <c r="B601" s="1">
        <v>45420</v>
      </c>
      <c r="C601" s="2">
        <f>MONTH(SalesData[[#This Row],[order_date]])</f>
        <v>5</v>
      </c>
      <c r="D601" s="2">
        <f>YEAR(SalesData[[#This Row],[order_date]])</f>
        <v>2024</v>
      </c>
      <c r="E601" t="s">
        <v>360</v>
      </c>
      <c r="F601" t="s">
        <v>14</v>
      </c>
      <c r="G601" t="s">
        <v>31</v>
      </c>
      <c r="H601">
        <v>1</v>
      </c>
      <c r="I601">
        <v>5515.74</v>
      </c>
      <c r="J601" t="s">
        <v>61</v>
      </c>
      <c r="K601" t="s">
        <v>36</v>
      </c>
      <c r="L601">
        <f>SalesData[[#This Row],[quantity]]*SalesData[[#This Row],[price]]</f>
        <v>5515.74</v>
      </c>
      <c r="M601" s="8">
        <f>IF(SalesData[[#This Row],[quantity]]&lt;=1,2%,IF(SalesData[[#This Row],[quantity]]&lt;=2,4%,IF(SalesData[[#This Row],[quantity]]&lt;=3,6%,IF(SalesData[[#This Row],[quantity]]&gt;=4,8%,0%))))</f>
        <v>0.02</v>
      </c>
      <c r="N601" s="6">
        <f>SalesData[[#This Row],[Total Sales]]*SalesData[[#This Row],[Discount %]]</f>
        <v>110.31479999999999</v>
      </c>
      <c r="O601" s="2">
        <f>SalesData[[#This Row],[Total Sales]]-SalesData[[#This Row],[Discount Amount]]</f>
        <v>5405.4251999999997</v>
      </c>
      <c r="P601" s="2">
        <f>SalesData[[#This Row],[price]]*60%</f>
        <v>3309.444</v>
      </c>
      <c r="Q601" s="2">
        <f>SalesData[[#This Row],[Cost Price (Assumed)60%]]*SalesData[[#This Row],[quantity]]</f>
        <v>3309.444</v>
      </c>
      <c r="R601" s="2">
        <f>SalesData[[#This Row],[Net Sales]]-SalesData[[#This Row],[Total Cost]]</f>
        <v>2095.9811999999997</v>
      </c>
      <c r="S601" s="8">
        <f>SalesData[[#This Row],[Profit]]/SalesData[[#This Row],[Net Sales]]</f>
        <v>0.38775510204081631</v>
      </c>
    </row>
    <row r="602" spans="1:19" x14ac:dyDescent="0.25">
      <c r="A602">
        <v>100600</v>
      </c>
      <c r="B602" s="1">
        <v>45114</v>
      </c>
      <c r="C602" s="2">
        <f>MONTH(SalesData[[#This Row],[order_date]])</f>
        <v>7</v>
      </c>
      <c r="D602" s="2">
        <f>YEAR(SalesData[[#This Row],[order_date]])</f>
        <v>2023</v>
      </c>
      <c r="E602" t="s">
        <v>642</v>
      </c>
      <c r="F602" t="s">
        <v>41</v>
      </c>
      <c r="G602" t="s">
        <v>42</v>
      </c>
      <c r="H602">
        <v>1</v>
      </c>
      <c r="I602">
        <v>3645.72</v>
      </c>
      <c r="J602" t="s">
        <v>54</v>
      </c>
      <c r="K602" t="s">
        <v>55</v>
      </c>
      <c r="L602">
        <f>SalesData[[#This Row],[quantity]]*SalesData[[#This Row],[price]]</f>
        <v>3645.72</v>
      </c>
      <c r="M602" s="8">
        <f>IF(SalesData[[#This Row],[quantity]]&lt;=1,2%,IF(SalesData[[#This Row],[quantity]]&lt;=2,4%,IF(SalesData[[#This Row],[quantity]]&lt;=3,6%,IF(SalesData[[#This Row],[quantity]]&gt;=4,8%,0%))))</f>
        <v>0.02</v>
      </c>
      <c r="N602" s="6">
        <f>SalesData[[#This Row],[Total Sales]]*SalesData[[#This Row],[Discount %]]</f>
        <v>72.914400000000001</v>
      </c>
      <c r="O602" s="2">
        <f>SalesData[[#This Row],[Total Sales]]-SalesData[[#This Row],[Discount Amount]]</f>
        <v>3572.8055999999997</v>
      </c>
      <c r="P602" s="2">
        <f>SalesData[[#This Row],[price]]*60%</f>
        <v>2187.4319999999998</v>
      </c>
      <c r="Q602" s="2">
        <f>SalesData[[#This Row],[Cost Price (Assumed)60%]]*SalesData[[#This Row],[quantity]]</f>
        <v>2187.4319999999998</v>
      </c>
      <c r="R602" s="2">
        <f>SalesData[[#This Row],[Net Sales]]-SalesData[[#This Row],[Total Cost]]</f>
        <v>1385.3735999999999</v>
      </c>
      <c r="S602" s="8">
        <f>SalesData[[#This Row],[Profit]]/SalesData[[#This Row],[Net Sales]]</f>
        <v>0.38775510204081631</v>
      </c>
    </row>
    <row r="603" spans="1:19" x14ac:dyDescent="0.25">
      <c r="A603">
        <v>100601</v>
      </c>
      <c r="B603" s="1">
        <v>45360</v>
      </c>
      <c r="C603" s="2">
        <f>MONTH(SalesData[[#This Row],[order_date]])</f>
        <v>3</v>
      </c>
      <c r="D603" s="2">
        <f>YEAR(SalesData[[#This Row],[order_date]])</f>
        <v>2024</v>
      </c>
      <c r="E603" t="s">
        <v>643</v>
      </c>
      <c r="F603" t="s">
        <v>14</v>
      </c>
      <c r="G603" t="s">
        <v>51</v>
      </c>
      <c r="H603">
        <v>1</v>
      </c>
      <c r="I603">
        <v>2067.7399999999998</v>
      </c>
      <c r="J603" t="s">
        <v>61</v>
      </c>
      <c r="K603" t="s">
        <v>36</v>
      </c>
      <c r="L603">
        <f>SalesData[[#This Row],[quantity]]*SalesData[[#This Row],[price]]</f>
        <v>2067.7399999999998</v>
      </c>
      <c r="M603" s="8">
        <f>IF(SalesData[[#This Row],[quantity]]&lt;=1,2%,IF(SalesData[[#This Row],[quantity]]&lt;=2,4%,IF(SalesData[[#This Row],[quantity]]&lt;=3,6%,IF(SalesData[[#This Row],[quantity]]&gt;=4,8%,0%))))</f>
        <v>0.02</v>
      </c>
      <c r="N603" s="6">
        <f>SalesData[[#This Row],[Total Sales]]*SalesData[[#This Row],[Discount %]]</f>
        <v>41.354799999999997</v>
      </c>
      <c r="O603" s="2">
        <f>SalesData[[#This Row],[Total Sales]]-SalesData[[#This Row],[Discount Amount]]</f>
        <v>2026.3851999999997</v>
      </c>
      <c r="P603" s="2">
        <f>SalesData[[#This Row],[price]]*60%</f>
        <v>1240.6439999999998</v>
      </c>
      <c r="Q603" s="2">
        <f>SalesData[[#This Row],[Cost Price (Assumed)60%]]*SalesData[[#This Row],[quantity]]</f>
        <v>1240.6439999999998</v>
      </c>
      <c r="R603" s="2">
        <f>SalesData[[#This Row],[Net Sales]]-SalesData[[#This Row],[Total Cost]]</f>
        <v>785.74119999999994</v>
      </c>
      <c r="S603" s="8">
        <f>SalesData[[#This Row],[Profit]]/SalesData[[#This Row],[Net Sales]]</f>
        <v>0.38775510204081637</v>
      </c>
    </row>
    <row r="604" spans="1:19" x14ac:dyDescent="0.25">
      <c r="A604">
        <v>100602</v>
      </c>
      <c r="B604" s="1">
        <v>45050</v>
      </c>
      <c r="C604" s="2">
        <f>MONTH(SalesData[[#This Row],[order_date]])</f>
        <v>5</v>
      </c>
      <c r="D604" s="2">
        <f>YEAR(SalesData[[#This Row],[order_date]])</f>
        <v>2023</v>
      </c>
      <c r="E604" t="s">
        <v>644</v>
      </c>
      <c r="F604" t="s">
        <v>19</v>
      </c>
      <c r="G604" t="s">
        <v>20</v>
      </c>
      <c r="H604">
        <v>1</v>
      </c>
      <c r="I604">
        <v>444.83</v>
      </c>
      <c r="J604" t="s">
        <v>32</v>
      </c>
      <c r="K604" t="s">
        <v>33</v>
      </c>
      <c r="L604">
        <f>SalesData[[#This Row],[quantity]]*SalesData[[#This Row],[price]]</f>
        <v>444.83</v>
      </c>
      <c r="M604" s="8">
        <f>IF(SalesData[[#This Row],[quantity]]&lt;=1,2%,IF(SalesData[[#This Row],[quantity]]&lt;=2,4%,IF(SalesData[[#This Row],[quantity]]&lt;=3,6%,IF(SalesData[[#This Row],[quantity]]&gt;=4,8%,0%))))</f>
        <v>0.02</v>
      </c>
      <c r="N604" s="6">
        <f>SalesData[[#This Row],[Total Sales]]*SalesData[[#This Row],[Discount %]]</f>
        <v>8.8965999999999994</v>
      </c>
      <c r="O604" s="2">
        <f>SalesData[[#This Row],[Total Sales]]-SalesData[[#This Row],[Discount Amount]]</f>
        <v>435.93340000000001</v>
      </c>
      <c r="P604" s="2">
        <f>SalesData[[#This Row],[price]]*60%</f>
        <v>266.89799999999997</v>
      </c>
      <c r="Q604" s="2">
        <f>SalesData[[#This Row],[Cost Price (Assumed)60%]]*SalesData[[#This Row],[quantity]]</f>
        <v>266.89799999999997</v>
      </c>
      <c r="R604" s="2">
        <f>SalesData[[#This Row],[Net Sales]]-SalesData[[#This Row],[Total Cost]]</f>
        <v>169.03540000000004</v>
      </c>
      <c r="S604" s="8">
        <f>SalesData[[#This Row],[Profit]]/SalesData[[#This Row],[Net Sales]]</f>
        <v>0.38775510204081642</v>
      </c>
    </row>
    <row r="605" spans="1:19" x14ac:dyDescent="0.25">
      <c r="A605">
        <v>100603</v>
      </c>
      <c r="B605" s="1">
        <v>45030</v>
      </c>
      <c r="C605" s="2">
        <f>MONTH(SalesData[[#This Row],[order_date]])</f>
        <v>4</v>
      </c>
      <c r="D605" s="2">
        <f>YEAR(SalesData[[#This Row],[order_date]])</f>
        <v>2023</v>
      </c>
      <c r="E605" t="s">
        <v>645</v>
      </c>
      <c r="F605" t="s">
        <v>14</v>
      </c>
      <c r="G605" t="s">
        <v>51</v>
      </c>
      <c r="H605">
        <v>3</v>
      </c>
      <c r="I605">
        <v>1019.26</v>
      </c>
      <c r="J605" t="s">
        <v>61</v>
      </c>
      <c r="K605" t="s">
        <v>36</v>
      </c>
      <c r="L605">
        <f>SalesData[[#This Row],[quantity]]*SalesData[[#This Row],[price]]</f>
        <v>3057.7799999999997</v>
      </c>
      <c r="M605" s="8">
        <f>IF(SalesData[[#This Row],[quantity]]&lt;=1,2%,IF(SalesData[[#This Row],[quantity]]&lt;=2,4%,IF(SalesData[[#This Row],[quantity]]&lt;=3,6%,IF(SalesData[[#This Row],[quantity]]&gt;=4,8%,0%))))</f>
        <v>0.06</v>
      </c>
      <c r="N605" s="6">
        <f>SalesData[[#This Row],[Total Sales]]*SalesData[[#This Row],[Discount %]]</f>
        <v>183.46679999999998</v>
      </c>
      <c r="O605" s="2">
        <f>SalesData[[#This Row],[Total Sales]]-SalesData[[#This Row],[Discount Amount]]</f>
        <v>2874.3131999999996</v>
      </c>
      <c r="P605" s="2">
        <f>SalesData[[#This Row],[price]]*60%</f>
        <v>611.55599999999993</v>
      </c>
      <c r="Q605" s="2">
        <f>SalesData[[#This Row],[Cost Price (Assumed)60%]]*SalesData[[#This Row],[quantity]]</f>
        <v>1834.6679999999997</v>
      </c>
      <c r="R605" s="2">
        <f>SalesData[[#This Row],[Net Sales]]-SalesData[[#This Row],[Total Cost]]</f>
        <v>1039.6451999999999</v>
      </c>
      <c r="S605" s="8">
        <f>SalesData[[#This Row],[Profit]]/SalesData[[#This Row],[Net Sales]]</f>
        <v>0.36170212765957449</v>
      </c>
    </row>
    <row r="606" spans="1:19" x14ac:dyDescent="0.25">
      <c r="A606">
        <v>100604</v>
      </c>
      <c r="B606" s="1">
        <v>45554</v>
      </c>
      <c r="C606" s="2">
        <f>MONTH(SalesData[[#This Row],[order_date]])</f>
        <v>9</v>
      </c>
      <c r="D606" s="2">
        <f>YEAR(SalesData[[#This Row],[order_date]])</f>
        <v>2024</v>
      </c>
      <c r="E606" t="s">
        <v>646</v>
      </c>
      <c r="F606" t="s">
        <v>14</v>
      </c>
      <c r="G606" t="s">
        <v>46</v>
      </c>
      <c r="H606">
        <v>1</v>
      </c>
      <c r="I606">
        <v>1282.3900000000001</v>
      </c>
      <c r="J606" t="s">
        <v>107</v>
      </c>
      <c r="K606" t="s">
        <v>108</v>
      </c>
      <c r="L606">
        <f>SalesData[[#This Row],[quantity]]*SalesData[[#This Row],[price]]</f>
        <v>1282.3900000000001</v>
      </c>
      <c r="M606" s="8">
        <f>IF(SalesData[[#This Row],[quantity]]&lt;=1,2%,IF(SalesData[[#This Row],[quantity]]&lt;=2,4%,IF(SalesData[[#This Row],[quantity]]&lt;=3,6%,IF(SalesData[[#This Row],[quantity]]&gt;=4,8%,0%))))</f>
        <v>0.02</v>
      </c>
      <c r="N606" s="6">
        <f>SalesData[[#This Row],[Total Sales]]*SalesData[[#This Row],[Discount %]]</f>
        <v>25.647800000000004</v>
      </c>
      <c r="O606" s="2">
        <f>SalesData[[#This Row],[Total Sales]]-SalesData[[#This Row],[Discount Amount]]</f>
        <v>1256.7422000000001</v>
      </c>
      <c r="P606" s="2">
        <f>SalesData[[#This Row],[price]]*60%</f>
        <v>769.43400000000008</v>
      </c>
      <c r="Q606" s="2">
        <f>SalesData[[#This Row],[Cost Price (Assumed)60%]]*SalesData[[#This Row],[quantity]]</f>
        <v>769.43400000000008</v>
      </c>
      <c r="R606" s="2">
        <f>SalesData[[#This Row],[Net Sales]]-SalesData[[#This Row],[Total Cost]]</f>
        <v>487.30820000000006</v>
      </c>
      <c r="S606" s="8">
        <f>SalesData[[#This Row],[Profit]]/SalesData[[#This Row],[Net Sales]]</f>
        <v>0.38775510204081631</v>
      </c>
    </row>
    <row r="607" spans="1:19" x14ac:dyDescent="0.25">
      <c r="A607">
        <v>100605</v>
      </c>
      <c r="B607" s="1">
        <v>45337</v>
      </c>
      <c r="C607" s="2">
        <f>MONTH(SalesData[[#This Row],[order_date]])</f>
        <v>2</v>
      </c>
      <c r="D607" s="2">
        <f>YEAR(SalesData[[#This Row],[order_date]])</f>
        <v>2024</v>
      </c>
      <c r="E607" t="s">
        <v>647</v>
      </c>
      <c r="F607" t="s">
        <v>10</v>
      </c>
      <c r="G607" t="s">
        <v>27</v>
      </c>
      <c r="H607">
        <v>1</v>
      </c>
      <c r="I607">
        <v>72407.179999999993</v>
      </c>
      <c r="J607" t="s">
        <v>16</v>
      </c>
      <c r="K607" t="s">
        <v>17</v>
      </c>
      <c r="L607">
        <f>SalesData[[#This Row],[quantity]]*SalesData[[#This Row],[price]]</f>
        <v>72407.179999999993</v>
      </c>
      <c r="M607" s="8">
        <f>IF(SalesData[[#This Row],[quantity]]&lt;=1,2%,IF(SalesData[[#This Row],[quantity]]&lt;=2,4%,IF(SalesData[[#This Row],[quantity]]&lt;=3,6%,IF(SalesData[[#This Row],[quantity]]&gt;=4,8%,0%))))</f>
        <v>0.02</v>
      </c>
      <c r="N607" s="6">
        <f>SalesData[[#This Row],[Total Sales]]*SalesData[[#This Row],[Discount %]]</f>
        <v>1448.1435999999999</v>
      </c>
      <c r="O607" s="2">
        <f>SalesData[[#This Row],[Total Sales]]-SalesData[[#This Row],[Discount Amount]]</f>
        <v>70959.036399999997</v>
      </c>
      <c r="P607" s="2">
        <f>SalesData[[#This Row],[price]]*60%</f>
        <v>43444.307999999997</v>
      </c>
      <c r="Q607" s="2">
        <f>SalesData[[#This Row],[Cost Price (Assumed)60%]]*SalesData[[#This Row],[quantity]]</f>
        <v>43444.307999999997</v>
      </c>
      <c r="R607" s="2">
        <f>SalesData[[#This Row],[Net Sales]]-SalesData[[#This Row],[Total Cost]]</f>
        <v>27514.7284</v>
      </c>
      <c r="S607" s="8">
        <f>SalesData[[#This Row],[Profit]]/SalesData[[#This Row],[Net Sales]]</f>
        <v>0.38775510204081637</v>
      </c>
    </row>
    <row r="608" spans="1:19" x14ac:dyDescent="0.25">
      <c r="A608">
        <v>100606</v>
      </c>
      <c r="B608" s="1">
        <v>45203</v>
      </c>
      <c r="C608" s="2">
        <f>MONTH(SalesData[[#This Row],[order_date]])</f>
        <v>10</v>
      </c>
      <c r="D608" s="2">
        <f>YEAR(SalesData[[#This Row],[order_date]])</f>
        <v>2023</v>
      </c>
      <c r="E608" t="s">
        <v>648</v>
      </c>
      <c r="F608" t="s">
        <v>38</v>
      </c>
      <c r="G608" t="s">
        <v>60</v>
      </c>
      <c r="H608">
        <v>1</v>
      </c>
      <c r="I608">
        <v>1416.11</v>
      </c>
      <c r="J608" t="s">
        <v>61</v>
      </c>
      <c r="K608" t="s">
        <v>36</v>
      </c>
      <c r="L608">
        <f>SalesData[[#This Row],[quantity]]*SalesData[[#This Row],[price]]</f>
        <v>1416.11</v>
      </c>
      <c r="M608" s="8">
        <f>IF(SalesData[[#This Row],[quantity]]&lt;=1,2%,IF(SalesData[[#This Row],[quantity]]&lt;=2,4%,IF(SalesData[[#This Row],[quantity]]&lt;=3,6%,IF(SalesData[[#This Row],[quantity]]&gt;=4,8%,0%))))</f>
        <v>0.02</v>
      </c>
      <c r="N608" s="6">
        <f>SalesData[[#This Row],[Total Sales]]*SalesData[[#This Row],[Discount %]]</f>
        <v>28.322199999999999</v>
      </c>
      <c r="O608" s="2">
        <f>SalesData[[#This Row],[Total Sales]]-SalesData[[#This Row],[Discount Amount]]</f>
        <v>1387.7877999999998</v>
      </c>
      <c r="P608" s="2">
        <f>SalesData[[#This Row],[price]]*60%</f>
        <v>849.66599999999994</v>
      </c>
      <c r="Q608" s="2">
        <f>SalesData[[#This Row],[Cost Price (Assumed)60%]]*SalesData[[#This Row],[quantity]]</f>
        <v>849.66599999999994</v>
      </c>
      <c r="R608" s="2">
        <f>SalesData[[#This Row],[Net Sales]]-SalesData[[#This Row],[Total Cost]]</f>
        <v>538.12179999999989</v>
      </c>
      <c r="S608" s="8">
        <f>SalesData[[#This Row],[Profit]]/SalesData[[#This Row],[Net Sales]]</f>
        <v>0.38775510204081631</v>
      </c>
    </row>
    <row r="609" spans="1:19" x14ac:dyDescent="0.25">
      <c r="A609">
        <v>100607</v>
      </c>
      <c r="B609" s="1">
        <v>44936</v>
      </c>
      <c r="C609" s="2">
        <f>MONTH(SalesData[[#This Row],[order_date]])</f>
        <v>1</v>
      </c>
      <c r="D609" s="2">
        <f>YEAR(SalesData[[#This Row],[order_date]])</f>
        <v>2023</v>
      </c>
      <c r="E609" t="s">
        <v>649</v>
      </c>
      <c r="F609" t="s">
        <v>10</v>
      </c>
      <c r="G609" t="s">
        <v>68</v>
      </c>
      <c r="H609">
        <v>1</v>
      </c>
      <c r="I609">
        <v>65146.15</v>
      </c>
      <c r="J609" t="s">
        <v>16</v>
      </c>
      <c r="K609" t="s">
        <v>17</v>
      </c>
      <c r="L609">
        <f>SalesData[[#This Row],[quantity]]*SalesData[[#This Row],[price]]</f>
        <v>65146.15</v>
      </c>
      <c r="M609" s="8">
        <f>IF(SalesData[[#This Row],[quantity]]&lt;=1,2%,IF(SalesData[[#This Row],[quantity]]&lt;=2,4%,IF(SalesData[[#This Row],[quantity]]&lt;=3,6%,IF(SalesData[[#This Row],[quantity]]&gt;=4,8%,0%))))</f>
        <v>0.02</v>
      </c>
      <c r="N609" s="6">
        <f>SalesData[[#This Row],[Total Sales]]*SalesData[[#This Row],[Discount %]]</f>
        <v>1302.923</v>
      </c>
      <c r="O609" s="2">
        <f>SalesData[[#This Row],[Total Sales]]-SalesData[[#This Row],[Discount Amount]]</f>
        <v>63843.226999999999</v>
      </c>
      <c r="P609" s="2">
        <f>SalesData[[#This Row],[price]]*60%</f>
        <v>39087.69</v>
      </c>
      <c r="Q609" s="2">
        <f>SalesData[[#This Row],[Cost Price (Assumed)60%]]*SalesData[[#This Row],[quantity]]</f>
        <v>39087.69</v>
      </c>
      <c r="R609" s="2">
        <f>SalesData[[#This Row],[Net Sales]]-SalesData[[#This Row],[Total Cost]]</f>
        <v>24755.536999999997</v>
      </c>
      <c r="S609" s="8">
        <f>SalesData[[#This Row],[Profit]]/SalesData[[#This Row],[Net Sales]]</f>
        <v>0.38775510204081626</v>
      </c>
    </row>
    <row r="610" spans="1:19" x14ac:dyDescent="0.25">
      <c r="A610">
        <v>100608</v>
      </c>
      <c r="B610" s="1">
        <v>45250</v>
      </c>
      <c r="C610" s="2">
        <f>MONTH(SalesData[[#This Row],[order_date]])</f>
        <v>11</v>
      </c>
      <c r="D610" s="2">
        <f>YEAR(SalesData[[#This Row],[order_date]])</f>
        <v>2023</v>
      </c>
      <c r="E610" t="s">
        <v>650</v>
      </c>
      <c r="F610" t="s">
        <v>38</v>
      </c>
      <c r="G610" t="s">
        <v>53</v>
      </c>
      <c r="H610">
        <v>1</v>
      </c>
      <c r="I610">
        <v>2979.42</v>
      </c>
      <c r="J610" t="s">
        <v>16</v>
      </c>
      <c r="K610" t="s">
        <v>17</v>
      </c>
      <c r="L610">
        <f>SalesData[[#This Row],[quantity]]*SalesData[[#This Row],[price]]</f>
        <v>2979.42</v>
      </c>
      <c r="M610" s="8">
        <f>IF(SalesData[[#This Row],[quantity]]&lt;=1,2%,IF(SalesData[[#This Row],[quantity]]&lt;=2,4%,IF(SalesData[[#This Row],[quantity]]&lt;=3,6%,IF(SalesData[[#This Row],[quantity]]&gt;=4,8%,0%))))</f>
        <v>0.02</v>
      </c>
      <c r="N610" s="6">
        <f>SalesData[[#This Row],[Total Sales]]*SalesData[[#This Row],[Discount %]]</f>
        <v>59.5884</v>
      </c>
      <c r="O610" s="2">
        <f>SalesData[[#This Row],[Total Sales]]-SalesData[[#This Row],[Discount Amount]]</f>
        <v>2919.8316</v>
      </c>
      <c r="P610" s="2">
        <f>SalesData[[#This Row],[price]]*60%</f>
        <v>1787.652</v>
      </c>
      <c r="Q610" s="2">
        <f>SalesData[[#This Row],[Cost Price (Assumed)60%]]*SalesData[[#This Row],[quantity]]</f>
        <v>1787.652</v>
      </c>
      <c r="R610" s="2">
        <f>SalesData[[#This Row],[Net Sales]]-SalesData[[#This Row],[Total Cost]]</f>
        <v>1132.1795999999999</v>
      </c>
      <c r="S610" s="8">
        <f>SalesData[[#This Row],[Profit]]/SalesData[[#This Row],[Net Sales]]</f>
        <v>0.38775510204081631</v>
      </c>
    </row>
    <row r="611" spans="1:19" x14ac:dyDescent="0.25">
      <c r="A611">
        <v>100609</v>
      </c>
      <c r="B611" s="1">
        <v>45094</v>
      </c>
      <c r="C611" s="2">
        <f>MONTH(SalesData[[#This Row],[order_date]])</f>
        <v>6</v>
      </c>
      <c r="D611" s="2">
        <f>YEAR(SalesData[[#This Row],[order_date]])</f>
        <v>2023</v>
      </c>
      <c r="E611" t="s">
        <v>651</v>
      </c>
      <c r="F611" t="s">
        <v>10</v>
      </c>
      <c r="G611" t="s">
        <v>11</v>
      </c>
      <c r="H611">
        <v>1</v>
      </c>
      <c r="I611">
        <v>43973.93</v>
      </c>
      <c r="J611" t="s">
        <v>94</v>
      </c>
      <c r="K611" t="s">
        <v>95</v>
      </c>
      <c r="L611">
        <f>SalesData[[#This Row],[quantity]]*SalesData[[#This Row],[price]]</f>
        <v>43973.93</v>
      </c>
      <c r="M611" s="8">
        <f>IF(SalesData[[#This Row],[quantity]]&lt;=1,2%,IF(SalesData[[#This Row],[quantity]]&lt;=2,4%,IF(SalesData[[#This Row],[quantity]]&lt;=3,6%,IF(SalesData[[#This Row],[quantity]]&gt;=4,8%,0%))))</f>
        <v>0.02</v>
      </c>
      <c r="N611" s="6">
        <f>SalesData[[#This Row],[Total Sales]]*SalesData[[#This Row],[Discount %]]</f>
        <v>879.47860000000003</v>
      </c>
      <c r="O611" s="2">
        <f>SalesData[[#This Row],[Total Sales]]-SalesData[[#This Row],[Discount Amount]]</f>
        <v>43094.451399999998</v>
      </c>
      <c r="P611" s="2">
        <f>SalesData[[#This Row],[price]]*60%</f>
        <v>26384.358</v>
      </c>
      <c r="Q611" s="2">
        <f>SalesData[[#This Row],[Cost Price (Assumed)60%]]*SalesData[[#This Row],[quantity]]</f>
        <v>26384.358</v>
      </c>
      <c r="R611" s="2">
        <f>SalesData[[#This Row],[Net Sales]]-SalesData[[#This Row],[Total Cost]]</f>
        <v>16710.093399999998</v>
      </c>
      <c r="S611" s="8">
        <f>SalesData[[#This Row],[Profit]]/SalesData[[#This Row],[Net Sales]]</f>
        <v>0.38775510204081631</v>
      </c>
    </row>
    <row r="612" spans="1:19" x14ac:dyDescent="0.25">
      <c r="A612">
        <v>100610</v>
      </c>
      <c r="B612" s="1">
        <v>45296</v>
      </c>
      <c r="C612" s="2">
        <f>MONTH(SalesData[[#This Row],[order_date]])</f>
        <v>1</v>
      </c>
      <c r="D612" s="2">
        <f>YEAR(SalesData[[#This Row],[order_date]])</f>
        <v>2024</v>
      </c>
      <c r="E612" t="s">
        <v>652</v>
      </c>
      <c r="F612" t="s">
        <v>14</v>
      </c>
      <c r="G612" t="s">
        <v>51</v>
      </c>
      <c r="H612">
        <v>4</v>
      </c>
      <c r="I612">
        <v>1229.17</v>
      </c>
      <c r="J612" t="s">
        <v>107</v>
      </c>
      <c r="K612" t="s">
        <v>108</v>
      </c>
      <c r="L612">
        <f>SalesData[[#This Row],[quantity]]*SalesData[[#This Row],[price]]</f>
        <v>4916.68</v>
      </c>
      <c r="M612" s="8">
        <f>IF(SalesData[[#This Row],[quantity]]&lt;=1,2%,IF(SalesData[[#This Row],[quantity]]&lt;=2,4%,IF(SalesData[[#This Row],[quantity]]&lt;=3,6%,IF(SalesData[[#This Row],[quantity]]&gt;=4,8%,0%))))</f>
        <v>0.08</v>
      </c>
      <c r="N612" s="6">
        <f>SalesData[[#This Row],[Total Sales]]*SalesData[[#This Row],[Discount %]]</f>
        <v>393.33440000000002</v>
      </c>
      <c r="O612" s="2">
        <f>SalesData[[#This Row],[Total Sales]]-SalesData[[#This Row],[Discount Amount]]</f>
        <v>4523.3456000000006</v>
      </c>
      <c r="P612" s="2">
        <f>SalesData[[#This Row],[price]]*60%</f>
        <v>737.50200000000007</v>
      </c>
      <c r="Q612" s="2">
        <f>SalesData[[#This Row],[Cost Price (Assumed)60%]]*SalesData[[#This Row],[quantity]]</f>
        <v>2950.0080000000003</v>
      </c>
      <c r="R612" s="2">
        <f>SalesData[[#This Row],[Net Sales]]-SalesData[[#This Row],[Total Cost]]</f>
        <v>1573.3376000000003</v>
      </c>
      <c r="S612" s="8">
        <f>SalesData[[#This Row],[Profit]]/SalesData[[#This Row],[Net Sales]]</f>
        <v>0.34782608695652178</v>
      </c>
    </row>
    <row r="613" spans="1:19" x14ac:dyDescent="0.25">
      <c r="A613">
        <v>100611</v>
      </c>
      <c r="B613" s="1">
        <v>45622</v>
      </c>
      <c r="C613" s="2">
        <f>MONTH(SalesData[[#This Row],[order_date]])</f>
        <v>11</v>
      </c>
      <c r="D613" s="2">
        <f>YEAR(SalesData[[#This Row],[order_date]])</f>
        <v>2024</v>
      </c>
      <c r="E613" t="s">
        <v>653</v>
      </c>
      <c r="F613" t="s">
        <v>41</v>
      </c>
      <c r="G613" t="s">
        <v>102</v>
      </c>
      <c r="H613">
        <v>1</v>
      </c>
      <c r="I613">
        <v>9965.6299999999992</v>
      </c>
      <c r="J613" t="s">
        <v>107</v>
      </c>
      <c r="K613" t="s">
        <v>108</v>
      </c>
      <c r="L613">
        <f>SalesData[[#This Row],[quantity]]*SalesData[[#This Row],[price]]</f>
        <v>9965.6299999999992</v>
      </c>
      <c r="M613" s="8">
        <f>IF(SalesData[[#This Row],[quantity]]&lt;=1,2%,IF(SalesData[[#This Row],[quantity]]&lt;=2,4%,IF(SalesData[[#This Row],[quantity]]&lt;=3,6%,IF(SalesData[[#This Row],[quantity]]&gt;=4,8%,0%))))</f>
        <v>0.02</v>
      </c>
      <c r="N613" s="6">
        <f>SalesData[[#This Row],[Total Sales]]*SalesData[[#This Row],[Discount %]]</f>
        <v>199.31259999999997</v>
      </c>
      <c r="O613" s="2">
        <f>SalesData[[#This Row],[Total Sales]]-SalesData[[#This Row],[Discount Amount]]</f>
        <v>9766.3173999999999</v>
      </c>
      <c r="P613" s="2">
        <f>SalesData[[#This Row],[price]]*60%</f>
        <v>5979.3779999999997</v>
      </c>
      <c r="Q613" s="2">
        <f>SalesData[[#This Row],[Cost Price (Assumed)60%]]*SalesData[[#This Row],[quantity]]</f>
        <v>5979.3779999999997</v>
      </c>
      <c r="R613" s="2">
        <f>SalesData[[#This Row],[Net Sales]]-SalesData[[#This Row],[Total Cost]]</f>
        <v>3786.9394000000002</v>
      </c>
      <c r="S613" s="8">
        <f>SalesData[[#This Row],[Profit]]/SalesData[[#This Row],[Net Sales]]</f>
        <v>0.38775510204081637</v>
      </c>
    </row>
    <row r="614" spans="1:19" x14ac:dyDescent="0.25">
      <c r="A614">
        <v>100612</v>
      </c>
      <c r="B614" s="1">
        <v>45259</v>
      </c>
      <c r="C614" s="2">
        <f>MONTH(SalesData[[#This Row],[order_date]])</f>
        <v>11</v>
      </c>
      <c r="D614" s="2">
        <f>YEAR(SalesData[[#This Row],[order_date]])</f>
        <v>2023</v>
      </c>
      <c r="E614" t="s">
        <v>654</v>
      </c>
      <c r="F614" t="s">
        <v>19</v>
      </c>
      <c r="G614" t="s">
        <v>20</v>
      </c>
      <c r="H614">
        <v>2</v>
      </c>
      <c r="I614">
        <v>6000.11</v>
      </c>
      <c r="J614" t="s">
        <v>61</v>
      </c>
      <c r="K614" t="s">
        <v>36</v>
      </c>
      <c r="L614">
        <f>SalesData[[#This Row],[quantity]]*SalesData[[#This Row],[price]]</f>
        <v>12000.22</v>
      </c>
      <c r="M614" s="8">
        <f>IF(SalesData[[#This Row],[quantity]]&lt;=1,2%,IF(SalesData[[#This Row],[quantity]]&lt;=2,4%,IF(SalesData[[#This Row],[quantity]]&lt;=3,6%,IF(SalesData[[#This Row],[quantity]]&gt;=4,8%,0%))))</f>
        <v>0.04</v>
      </c>
      <c r="N614" s="6">
        <f>SalesData[[#This Row],[Total Sales]]*SalesData[[#This Row],[Discount %]]</f>
        <v>480.00880000000001</v>
      </c>
      <c r="O614" s="2">
        <f>SalesData[[#This Row],[Total Sales]]-SalesData[[#This Row],[Discount Amount]]</f>
        <v>11520.2112</v>
      </c>
      <c r="P614" s="2">
        <f>SalesData[[#This Row],[price]]*60%</f>
        <v>3600.0659999999998</v>
      </c>
      <c r="Q614" s="2">
        <f>SalesData[[#This Row],[Cost Price (Assumed)60%]]*SalesData[[#This Row],[quantity]]</f>
        <v>7200.1319999999996</v>
      </c>
      <c r="R614" s="2">
        <f>SalesData[[#This Row],[Net Sales]]-SalesData[[#This Row],[Total Cost]]</f>
        <v>4320.0792000000001</v>
      </c>
      <c r="S614" s="8">
        <f>SalesData[[#This Row],[Profit]]/SalesData[[#This Row],[Net Sales]]</f>
        <v>0.375</v>
      </c>
    </row>
    <row r="615" spans="1:19" x14ac:dyDescent="0.25">
      <c r="A615">
        <v>100613</v>
      </c>
      <c r="B615" s="1">
        <v>45573</v>
      </c>
      <c r="C615" s="2">
        <f>MONTH(SalesData[[#This Row],[order_date]])</f>
        <v>10</v>
      </c>
      <c r="D615" s="2">
        <f>YEAR(SalesData[[#This Row],[order_date]])</f>
        <v>2024</v>
      </c>
      <c r="E615" t="s">
        <v>655</v>
      </c>
      <c r="F615" t="s">
        <v>41</v>
      </c>
      <c r="G615" t="s">
        <v>102</v>
      </c>
      <c r="H615">
        <v>2</v>
      </c>
      <c r="I615">
        <v>13621.76</v>
      </c>
      <c r="J615" t="s">
        <v>47</v>
      </c>
      <c r="K615" t="s">
        <v>48</v>
      </c>
      <c r="L615">
        <f>SalesData[[#This Row],[quantity]]*SalesData[[#This Row],[price]]</f>
        <v>27243.52</v>
      </c>
      <c r="M615" s="8">
        <f>IF(SalesData[[#This Row],[quantity]]&lt;=1,2%,IF(SalesData[[#This Row],[quantity]]&lt;=2,4%,IF(SalesData[[#This Row],[quantity]]&lt;=3,6%,IF(SalesData[[#This Row],[quantity]]&gt;=4,8%,0%))))</f>
        <v>0.04</v>
      </c>
      <c r="N615" s="6">
        <f>SalesData[[#This Row],[Total Sales]]*SalesData[[#This Row],[Discount %]]</f>
        <v>1089.7408</v>
      </c>
      <c r="O615" s="2">
        <f>SalesData[[#This Row],[Total Sales]]-SalesData[[#This Row],[Discount Amount]]</f>
        <v>26153.779200000001</v>
      </c>
      <c r="P615" s="2">
        <f>SalesData[[#This Row],[price]]*60%</f>
        <v>8173.0559999999996</v>
      </c>
      <c r="Q615" s="2">
        <f>SalesData[[#This Row],[Cost Price (Assumed)60%]]*SalesData[[#This Row],[quantity]]</f>
        <v>16346.111999999999</v>
      </c>
      <c r="R615" s="2">
        <f>SalesData[[#This Row],[Net Sales]]-SalesData[[#This Row],[Total Cost]]</f>
        <v>9807.6672000000017</v>
      </c>
      <c r="S615" s="8">
        <f>SalesData[[#This Row],[Profit]]/SalesData[[#This Row],[Net Sales]]</f>
        <v>0.37500000000000006</v>
      </c>
    </row>
    <row r="616" spans="1:19" x14ac:dyDescent="0.25">
      <c r="A616">
        <v>100614</v>
      </c>
      <c r="B616" s="1">
        <v>45000</v>
      </c>
      <c r="C616" s="2">
        <f>MONTH(SalesData[[#This Row],[order_date]])</f>
        <v>3</v>
      </c>
      <c r="D616" s="2">
        <f>YEAR(SalesData[[#This Row],[order_date]])</f>
        <v>2023</v>
      </c>
      <c r="E616" t="s">
        <v>656</v>
      </c>
      <c r="F616" t="s">
        <v>10</v>
      </c>
      <c r="G616" t="s">
        <v>11</v>
      </c>
      <c r="H616">
        <v>1</v>
      </c>
      <c r="I616">
        <v>21753.61</v>
      </c>
      <c r="J616" t="s">
        <v>32</v>
      </c>
      <c r="K616" t="s">
        <v>33</v>
      </c>
      <c r="L616">
        <f>SalesData[[#This Row],[quantity]]*SalesData[[#This Row],[price]]</f>
        <v>21753.61</v>
      </c>
      <c r="M616" s="8">
        <f>IF(SalesData[[#This Row],[quantity]]&lt;=1,2%,IF(SalesData[[#This Row],[quantity]]&lt;=2,4%,IF(SalesData[[#This Row],[quantity]]&lt;=3,6%,IF(SalesData[[#This Row],[quantity]]&gt;=4,8%,0%))))</f>
        <v>0.02</v>
      </c>
      <c r="N616" s="6">
        <f>SalesData[[#This Row],[Total Sales]]*SalesData[[#This Row],[Discount %]]</f>
        <v>435.07220000000001</v>
      </c>
      <c r="O616" s="2">
        <f>SalesData[[#This Row],[Total Sales]]-SalesData[[#This Row],[Discount Amount]]</f>
        <v>21318.537800000002</v>
      </c>
      <c r="P616" s="2">
        <f>SalesData[[#This Row],[price]]*60%</f>
        <v>13052.165999999999</v>
      </c>
      <c r="Q616" s="2">
        <f>SalesData[[#This Row],[Cost Price (Assumed)60%]]*SalesData[[#This Row],[quantity]]</f>
        <v>13052.165999999999</v>
      </c>
      <c r="R616" s="2">
        <f>SalesData[[#This Row],[Net Sales]]-SalesData[[#This Row],[Total Cost]]</f>
        <v>8266.3718000000026</v>
      </c>
      <c r="S616" s="8">
        <f>SalesData[[#This Row],[Profit]]/SalesData[[#This Row],[Net Sales]]</f>
        <v>0.38775510204081642</v>
      </c>
    </row>
    <row r="617" spans="1:19" x14ac:dyDescent="0.25">
      <c r="A617">
        <v>100615</v>
      </c>
      <c r="B617" s="1">
        <v>45587</v>
      </c>
      <c r="C617" s="2">
        <f>MONTH(SalesData[[#This Row],[order_date]])</f>
        <v>10</v>
      </c>
      <c r="D617" s="2">
        <f>YEAR(SalesData[[#This Row],[order_date]])</f>
        <v>2024</v>
      </c>
      <c r="E617" t="s">
        <v>657</v>
      </c>
      <c r="F617" t="s">
        <v>14</v>
      </c>
      <c r="G617" t="s">
        <v>170</v>
      </c>
      <c r="H617">
        <v>2</v>
      </c>
      <c r="I617">
        <v>5055.01</v>
      </c>
      <c r="J617" t="s">
        <v>61</v>
      </c>
      <c r="K617" t="s">
        <v>36</v>
      </c>
      <c r="L617">
        <f>SalesData[[#This Row],[quantity]]*SalesData[[#This Row],[price]]</f>
        <v>10110.02</v>
      </c>
      <c r="M617" s="8">
        <f>IF(SalesData[[#This Row],[quantity]]&lt;=1,2%,IF(SalesData[[#This Row],[quantity]]&lt;=2,4%,IF(SalesData[[#This Row],[quantity]]&lt;=3,6%,IF(SalesData[[#This Row],[quantity]]&gt;=4,8%,0%))))</f>
        <v>0.04</v>
      </c>
      <c r="N617" s="6">
        <f>SalesData[[#This Row],[Total Sales]]*SalesData[[#This Row],[Discount %]]</f>
        <v>404.4008</v>
      </c>
      <c r="O617" s="2">
        <f>SalesData[[#This Row],[Total Sales]]-SalesData[[#This Row],[Discount Amount]]</f>
        <v>9705.619200000001</v>
      </c>
      <c r="P617" s="2">
        <f>SalesData[[#This Row],[price]]*60%</f>
        <v>3033.0059999999999</v>
      </c>
      <c r="Q617" s="2">
        <f>SalesData[[#This Row],[Cost Price (Assumed)60%]]*SalesData[[#This Row],[quantity]]</f>
        <v>6066.0119999999997</v>
      </c>
      <c r="R617" s="2">
        <f>SalesData[[#This Row],[Net Sales]]-SalesData[[#This Row],[Total Cost]]</f>
        <v>3639.6072000000013</v>
      </c>
      <c r="S617" s="8">
        <f>SalesData[[#This Row],[Profit]]/SalesData[[#This Row],[Net Sales]]</f>
        <v>0.37500000000000011</v>
      </c>
    </row>
    <row r="618" spans="1:19" x14ac:dyDescent="0.25">
      <c r="A618">
        <v>100616</v>
      </c>
      <c r="B618" s="1">
        <v>45350</v>
      </c>
      <c r="C618" s="2">
        <f>MONTH(SalesData[[#This Row],[order_date]])</f>
        <v>2</v>
      </c>
      <c r="D618" s="2">
        <f>YEAR(SalesData[[#This Row],[order_date]])</f>
        <v>2024</v>
      </c>
      <c r="E618" t="s">
        <v>658</v>
      </c>
      <c r="F618" t="s">
        <v>10</v>
      </c>
      <c r="G618" t="s">
        <v>73</v>
      </c>
      <c r="H618">
        <v>1</v>
      </c>
      <c r="I618">
        <v>16262.75</v>
      </c>
      <c r="J618" t="s">
        <v>63</v>
      </c>
      <c r="K618" t="s">
        <v>64</v>
      </c>
      <c r="L618">
        <f>SalesData[[#This Row],[quantity]]*SalesData[[#This Row],[price]]</f>
        <v>16262.75</v>
      </c>
      <c r="M618" s="8">
        <f>IF(SalesData[[#This Row],[quantity]]&lt;=1,2%,IF(SalesData[[#This Row],[quantity]]&lt;=2,4%,IF(SalesData[[#This Row],[quantity]]&lt;=3,6%,IF(SalesData[[#This Row],[quantity]]&gt;=4,8%,0%))))</f>
        <v>0.02</v>
      </c>
      <c r="N618" s="6">
        <f>SalesData[[#This Row],[Total Sales]]*SalesData[[#This Row],[Discount %]]</f>
        <v>325.255</v>
      </c>
      <c r="O618" s="2">
        <f>SalesData[[#This Row],[Total Sales]]-SalesData[[#This Row],[Discount Amount]]</f>
        <v>15937.495000000001</v>
      </c>
      <c r="P618" s="2">
        <f>SalesData[[#This Row],[price]]*60%</f>
        <v>9757.65</v>
      </c>
      <c r="Q618" s="2">
        <f>SalesData[[#This Row],[Cost Price (Assumed)60%]]*SalesData[[#This Row],[quantity]]</f>
        <v>9757.65</v>
      </c>
      <c r="R618" s="2">
        <f>SalesData[[#This Row],[Net Sales]]-SalesData[[#This Row],[Total Cost]]</f>
        <v>6179.8450000000012</v>
      </c>
      <c r="S618" s="8">
        <f>SalesData[[#This Row],[Profit]]/SalesData[[#This Row],[Net Sales]]</f>
        <v>0.38775510204081637</v>
      </c>
    </row>
    <row r="619" spans="1:19" x14ac:dyDescent="0.25">
      <c r="A619">
        <v>100617</v>
      </c>
      <c r="B619" s="1">
        <v>45097</v>
      </c>
      <c r="C619" s="2">
        <f>MONTH(SalesData[[#This Row],[order_date]])</f>
        <v>6</v>
      </c>
      <c r="D619" s="2">
        <f>YEAR(SalesData[[#This Row],[order_date]])</f>
        <v>2023</v>
      </c>
      <c r="E619" t="s">
        <v>659</v>
      </c>
      <c r="F619" t="s">
        <v>14</v>
      </c>
      <c r="G619" t="s">
        <v>15</v>
      </c>
      <c r="H619">
        <v>1</v>
      </c>
      <c r="I619">
        <v>4480.8999999999996</v>
      </c>
      <c r="J619" t="s">
        <v>21</v>
      </c>
      <c r="K619" t="s">
        <v>17</v>
      </c>
      <c r="L619">
        <f>SalesData[[#This Row],[quantity]]*SalesData[[#This Row],[price]]</f>
        <v>4480.8999999999996</v>
      </c>
      <c r="M619" s="8">
        <f>IF(SalesData[[#This Row],[quantity]]&lt;=1,2%,IF(SalesData[[#This Row],[quantity]]&lt;=2,4%,IF(SalesData[[#This Row],[quantity]]&lt;=3,6%,IF(SalesData[[#This Row],[quantity]]&gt;=4,8%,0%))))</f>
        <v>0.02</v>
      </c>
      <c r="N619" s="6">
        <f>SalesData[[#This Row],[Total Sales]]*SalesData[[#This Row],[Discount %]]</f>
        <v>89.617999999999995</v>
      </c>
      <c r="O619" s="2">
        <f>SalesData[[#This Row],[Total Sales]]-SalesData[[#This Row],[Discount Amount]]</f>
        <v>4391.2819999999992</v>
      </c>
      <c r="P619" s="2">
        <f>SalesData[[#This Row],[price]]*60%</f>
        <v>2688.5399999999995</v>
      </c>
      <c r="Q619" s="2">
        <f>SalesData[[#This Row],[Cost Price (Assumed)60%]]*SalesData[[#This Row],[quantity]]</f>
        <v>2688.5399999999995</v>
      </c>
      <c r="R619" s="2">
        <f>SalesData[[#This Row],[Net Sales]]-SalesData[[#This Row],[Total Cost]]</f>
        <v>1702.7419999999997</v>
      </c>
      <c r="S619" s="8">
        <f>SalesData[[#This Row],[Profit]]/SalesData[[#This Row],[Net Sales]]</f>
        <v>0.38775510204081631</v>
      </c>
    </row>
    <row r="620" spans="1:19" x14ac:dyDescent="0.25">
      <c r="A620">
        <v>100618</v>
      </c>
      <c r="B620" s="1">
        <v>45333</v>
      </c>
      <c r="C620" s="2">
        <f>MONTH(SalesData[[#This Row],[order_date]])</f>
        <v>2</v>
      </c>
      <c r="D620" s="2">
        <f>YEAR(SalesData[[#This Row],[order_date]])</f>
        <v>2024</v>
      </c>
      <c r="E620" t="s">
        <v>660</v>
      </c>
      <c r="F620" t="s">
        <v>14</v>
      </c>
      <c r="G620" t="s">
        <v>15</v>
      </c>
      <c r="H620">
        <v>1</v>
      </c>
      <c r="I620">
        <v>2771.08</v>
      </c>
      <c r="J620" t="s">
        <v>94</v>
      </c>
      <c r="K620" t="s">
        <v>95</v>
      </c>
      <c r="L620">
        <f>SalesData[[#This Row],[quantity]]*SalesData[[#This Row],[price]]</f>
        <v>2771.08</v>
      </c>
      <c r="M620" s="8">
        <f>IF(SalesData[[#This Row],[quantity]]&lt;=1,2%,IF(SalesData[[#This Row],[quantity]]&lt;=2,4%,IF(SalesData[[#This Row],[quantity]]&lt;=3,6%,IF(SalesData[[#This Row],[quantity]]&gt;=4,8%,0%))))</f>
        <v>0.02</v>
      </c>
      <c r="N620" s="6">
        <f>SalesData[[#This Row],[Total Sales]]*SalesData[[#This Row],[Discount %]]</f>
        <v>55.421599999999998</v>
      </c>
      <c r="O620" s="2">
        <f>SalesData[[#This Row],[Total Sales]]-SalesData[[#This Row],[Discount Amount]]</f>
        <v>2715.6583999999998</v>
      </c>
      <c r="P620" s="2">
        <f>SalesData[[#This Row],[price]]*60%</f>
        <v>1662.6479999999999</v>
      </c>
      <c r="Q620" s="2">
        <f>SalesData[[#This Row],[Cost Price (Assumed)60%]]*SalesData[[#This Row],[quantity]]</f>
        <v>1662.6479999999999</v>
      </c>
      <c r="R620" s="2">
        <f>SalesData[[#This Row],[Net Sales]]-SalesData[[#This Row],[Total Cost]]</f>
        <v>1053.0103999999999</v>
      </c>
      <c r="S620" s="8">
        <f>SalesData[[#This Row],[Profit]]/SalesData[[#This Row],[Net Sales]]</f>
        <v>0.38775510204081631</v>
      </c>
    </row>
    <row r="621" spans="1:19" x14ac:dyDescent="0.25">
      <c r="A621">
        <v>100619</v>
      </c>
      <c r="B621" s="1">
        <v>45161</v>
      </c>
      <c r="C621" s="2">
        <f>MONTH(SalesData[[#This Row],[order_date]])</f>
        <v>8</v>
      </c>
      <c r="D621" s="2">
        <f>YEAR(SalesData[[#This Row],[order_date]])</f>
        <v>2023</v>
      </c>
      <c r="E621" t="s">
        <v>661</v>
      </c>
      <c r="F621" t="s">
        <v>10</v>
      </c>
      <c r="G621" t="s">
        <v>11</v>
      </c>
      <c r="H621">
        <v>1</v>
      </c>
      <c r="I621">
        <v>10240.700000000001</v>
      </c>
      <c r="J621" t="s">
        <v>85</v>
      </c>
      <c r="K621" t="s">
        <v>29</v>
      </c>
      <c r="L621">
        <f>SalesData[[#This Row],[quantity]]*SalesData[[#This Row],[price]]</f>
        <v>10240.700000000001</v>
      </c>
      <c r="M621" s="8">
        <f>IF(SalesData[[#This Row],[quantity]]&lt;=1,2%,IF(SalesData[[#This Row],[quantity]]&lt;=2,4%,IF(SalesData[[#This Row],[quantity]]&lt;=3,6%,IF(SalesData[[#This Row],[quantity]]&gt;=4,8%,0%))))</f>
        <v>0.02</v>
      </c>
      <c r="N621" s="6">
        <f>SalesData[[#This Row],[Total Sales]]*SalesData[[#This Row],[Discount %]]</f>
        <v>204.81400000000002</v>
      </c>
      <c r="O621" s="2">
        <f>SalesData[[#This Row],[Total Sales]]-SalesData[[#This Row],[Discount Amount]]</f>
        <v>10035.886</v>
      </c>
      <c r="P621" s="2">
        <f>SalesData[[#This Row],[price]]*60%</f>
        <v>6144.42</v>
      </c>
      <c r="Q621" s="2">
        <f>SalesData[[#This Row],[Cost Price (Assumed)60%]]*SalesData[[#This Row],[quantity]]</f>
        <v>6144.42</v>
      </c>
      <c r="R621" s="2">
        <f>SalesData[[#This Row],[Net Sales]]-SalesData[[#This Row],[Total Cost]]</f>
        <v>3891.4660000000003</v>
      </c>
      <c r="S621" s="8">
        <f>SalesData[[#This Row],[Profit]]/SalesData[[#This Row],[Net Sales]]</f>
        <v>0.38775510204081637</v>
      </c>
    </row>
    <row r="622" spans="1:19" x14ac:dyDescent="0.25">
      <c r="A622">
        <v>100620</v>
      </c>
      <c r="B622" s="1">
        <v>44962</v>
      </c>
      <c r="C622" s="2">
        <f>MONTH(SalesData[[#This Row],[order_date]])</f>
        <v>2</v>
      </c>
      <c r="D622" s="2">
        <f>YEAR(SalesData[[#This Row],[order_date]])</f>
        <v>2023</v>
      </c>
      <c r="E622" t="s">
        <v>662</v>
      </c>
      <c r="F622" t="s">
        <v>19</v>
      </c>
      <c r="G622" t="s">
        <v>23</v>
      </c>
      <c r="H622">
        <v>3</v>
      </c>
      <c r="I622">
        <v>7964.18</v>
      </c>
      <c r="J622" t="s">
        <v>54</v>
      </c>
      <c r="K622" t="s">
        <v>55</v>
      </c>
      <c r="L622">
        <f>SalesData[[#This Row],[quantity]]*SalesData[[#This Row],[price]]</f>
        <v>23892.54</v>
      </c>
      <c r="M622" s="8">
        <f>IF(SalesData[[#This Row],[quantity]]&lt;=1,2%,IF(SalesData[[#This Row],[quantity]]&lt;=2,4%,IF(SalesData[[#This Row],[quantity]]&lt;=3,6%,IF(SalesData[[#This Row],[quantity]]&gt;=4,8%,0%))))</f>
        <v>0.06</v>
      </c>
      <c r="N622" s="6">
        <f>SalesData[[#This Row],[Total Sales]]*SalesData[[#This Row],[Discount %]]</f>
        <v>1433.5524</v>
      </c>
      <c r="O622" s="2">
        <f>SalesData[[#This Row],[Total Sales]]-SalesData[[#This Row],[Discount Amount]]</f>
        <v>22458.9876</v>
      </c>
      <c r="P622" s="2">
        <f>SalesData[[#This Row],[price]]*60%</f>
        <v>4778.5079999999998</v>
      </c>
      <c r="Q622" s="2">
        <f>SalesData[[#This Row],[Cost Price (Assumed)60%]]*SalesData[[#This Row],[quantity]]</f>
        <v>14335.523999999999</v>
      </c>
      <c r="R622" s="2">
        <f>SalesData[[#This Row],[Net Sales]]-SalesData[[#This Row],[Total Cost]]</f>
        <v>8123.463600000001</v>
      </c>
      <c r="S622" s="8">
        <f>SalesData[[#This Row],[Profit]]/SalesData[[#This Row],[Net Sales]]</f>
        <v>0.36170212765957449</v>
      </c>
    </row>
    <row r="623" spans="1:19" x14ac:dyDescent="0.25">
      <c r="A623">
        <v>100621</v>
      </c>
      <c r="B623" s="1">
        <v>45382</v>
      </c>
      <c r="C623" s="2">
        <f>MONTH(SalesData[[#This Row],[order_date]])</f>
        <v>3</v>
      </c>
      <c r="D623" s="2">
        <f>YEAR(SalesData[[#This Row],[order_date]])</f>
        <v>2024</v>
      </c>
      <c r="E623" t="s">
        <v>663</v>
      </c>
      <c r="F623" t="s">
        <v>10</v>
      </c>
      <c r="G623" t="s">
        <v>80</v>
      </c>
      <c r="H623">
        <v>1</v>
      </c>
      <c r="I623">
        <v>44102.8</v>
      </c>
      <c r="J623" t="s">
        <v>54</v>
      </c>
      <c r="K623" t="s">
        <v>55</v>
      </c>
      <c r="L623">
        <f>SalesData[[#This Row],[quantity]]*SalesData[[#This Row],[price]]</f>
        <v>44102.8</v>
      </c>
      <c r="M623" s="8">
        <f>IF(SalesData[[#This Row],[quantity]]&lt;=1,2%,IF(SalesData[[#This Row],[quantity]]&lt;=2,4%,IF(SalesData[[#This Row],[quantity]]&lt;=3,6%,IF(SalesData[[#This Row],[quantity]]&gt;=4,8%,0%))))</f>
        <v>0.02</v>
      </c>
      <c r="N623" s="6">
        <f>SalesData[[#This Row],[Total Sales]]*SalesData[[#This Row],[Discount %]]</f>
        <v>882.05600000000004</v>
      </c>
      <c r="O623" s="2">
        <f>SalesData[[#This Row],[Total Sales]]-SalesData[[#This Row],[Discount Amount]]</f>
        <v>43220.744000000006</v>
      </c>
      <c r="P623" s="2">
        <f>SalesData[[#This Row],[price]]*60%</f>
        <v>26461.68</v>
      </c>
      <c r="Q623" s="2">
        <f>SalesData[[#This Row],[Cost Price (Assumed)60%]]*SalesData[[#This Row],[quantity]]</f>
        <v>26461.68</v>
      </c>
      <c r="R623" s="2">
        <f>SalesData[[#This Row],[Net Sales]]-SalesData[[#This Row],[Total Cost]]</f>
        <v>16759.064000000006</v>
      </c>
      <c r="S623" s="8">
        <f>SalesData[[#This Row],[Profit]]/SalesData[[#This Row],[Net Sales]]</f>
        <v>0.38775510204081642</v>
      </c>
    </row>
    <row r="624" spans="1:19" x14ac:dyDescent="0.25">
      <c r="A624">
        <v>100622</v>
      </c>
      <c r="B624" s="1">
        <v>45582</v>
      </c>
      <c r="C624" s="2">
        <f>MONTH(SalesData[[#This Row],[order_date]])</f>
        <v>10</v>
      </c>
      <c r="D624" s="2">
        <f>YEAR(SalesData[[#This Row],[order_date]])</f>
        <v>2024</v>
      </c>
      <c r="E624" t="s">
        <v>664</v>
      </c>
      <c r="F624" t="s">
        <v>19</v>
      </c>
      <c r="G624" t="s">
        <v>23</v>
      </c>
      <c r="H624">
        <v>4</v>
      </c>
      <c r="I624">
        <v>6775.2</v>
      </c>
      <c r="J624" t="s">
        <v>61</v>
      </c>
      <c r="K624" t="s">
        <v>36</v>
      </c>
      <c r="L624">
        <f>SalesData[[#This Row],[quantity]]*SalesData[[#This Row],[price]]</f>
        <v>27100.799999999999</v>
      </c>
      <c r="M624" s="8">
        <f>IF(SalesData[[#This Row],[quantity]]&lt;=1,2%,IF(SalesData[[#This Row],[quantity]]&lt;=2,4%,IF(SalesData[[#This Row],[quantity]]&lt;=3,6%,IF(SalesData[[#This Row],[quantity]]&gt;=4,8%,0%))))</f>
        <v>0.08</v>
      </c>
      <c r="N624" s="6">
        <f>SalesData[[#This Row],[Total Sales]]*SalesData[[#This Row],[Discount %]]</f>
        <v>2168.0639999999999</v>
      </c>
      <c r="O624" s="2">
        <f>SalesData[[#This Row],[Total Sales]]-SalesData[[#This Row],[Discount Amount]]</f>
        <v>24932.736000000001</v>
      </c>
      <c r="P624" s="2">
        <f>SalesData[[#This Row],[price]]*60%</f>
        <v>4065.12</v>
      </c>
      <c r="Q624" s="2">
        <f>SalesData[[#This Row],[Cost Price (Assumed)60%]]*SalesData[[#This Row],[quantity]]</f>
        <v>16260.48</v>
      </c>
      <c r="R624" s="2">
        <f>SalesData[[#This Row],[Net Sales]]-SalesData[[#This Row],[Total Cost]]</f>
        <v>8672.2560000000012</v>
      </c>
      <c r="S624" s="8">
        <f>SalesData[[#This Row],[Profit]]/SalesData[[#This Row],[Net Sales]]</f>
        <v>0.34782608695652178</v>
      </c>
    </row>
    <row r="625" spans="1:19" x14ac:dyDescent="0.25">
      <c r="A625">
        <v>100623</v>
      </c>
      <c r="B625" s="1">
        <v>45242</v>
      </c>
      <c r="C625" s="2">
        <f>MONTH(SalesData[[#This Row],[order_date]])</f>
        <v>11</v>
      </c>
      <c r="D625" s="2">
        <f>YEAR(SalesData[[#This Row],[order_date]])</f>
        <v>2023</v>
      </c>
      <c r="E625" t="s">
        <v>665</v>
      </c>
      <c r="F625" t="s">
        <v>14</v>
      </c>
      <c r="G625" t="s">
        <v>31</v>
      </c>
      <c r="H625">
        <v>1</v>
      </c>
      <c r="I625">
        <v>251.42</v>
      </c>
      <c r="J625" t="s">
        <v>107</v>
      </c>
      <c r="K625" t="s">
        <v>108</v>
      </c>
      <c r="L625">
        <f>SalesData[[#This Row],[quantity]]*SalesData[[#This Row],[price]]</f>
        <v>251.42</v>
      </c>
      <c r="M625" s="8">
        <f>IF(SalesData[[#This Row],[quantity]]&lt;=1,2%,IF(SalesData[[#This Row],[quantity]]&lt;=2,4%,IF(SalesData[[#This Row],[quantity]]&lt;=3,6%,IF(SalesData[[#This Row],[quantity]]&gt;=4,8%,0%))))</f>
        <v>0.02</v>
      </c>
      <c r="N625" s="6">
        <f>SalesData[[#This Row],[Total Sales]]*SalesData[[#This Row],[Discount %]]</f>
        <v>5.0283999999999995</v>
      </c>
      <c r="O625" s="2">
        <f>SalesData[[#This Row],[Total Sales]]-SalesData[[#This Row],[Discount Amount]]</f>
        <v>246.39159999999998</v>
      </c>
      <c r="P625" s="2">
        <f>SalesData[[#This Row],[price]]*60%</f>
        <v>150.85199999999998</v>
      </c>
      <c r="Q625" s="2">
        <f>SalesData[[#This Row],[Cost Price (Assumed)60%]]*SalesData[[#This Row],[quantity]]</f>
        <v>150.85199999999998</v>
      </c>
      <c r="R625" s="2">
        <f>SalesData[[#This Row],[Net Sales]]-SalesData[[#This Row],[Total Cost]]</f>
        <v>95.539600000000007</v>
      </c>
      <c r="S625" s="8">
        <f>SalesData[[#This Row],[Profit]]/SalesData[[#This Row],[Net Sales]]</f>
        <v>0.38775510204081637</v>
      </c>
    </row>
    <row r="626" spans="1:19" x14ac:dyDescent="0.25">
      <c r="A626">
        <v>100624</v>
      </c>
      <c r="B626" s="1">
        <v>45220</v>
      </c>
      <c r="C626" s="2">
        <f>MONTH(SalesData[[#This Row],[order_date]])</f>
        <v>10</v>
      </c>
      <c r="D626" s="2">
        <f>YEAR(SalesData[[#This Row],[order_date]])</f>
        <v>2023</v>
      </c>
      <c r="E626" t="s">
        <v>666</v>
      </c>
      <c r="F626" t="s">
        <v>14</v>
      </c>
      <c r="G626" t="s">
        <v>15</v>
      </c>
      <c r="H626">
        <v>2</v>
      </c>
      <c r="I626">
        <v>2756.49</v>
      </c>
      <c r="J626" t="s">
        <v>85</v>
      </c>
      <c r="K626" t="s">
        <v>29</v>
      </c>
      <c r="L626">
        <f>SalesData[[#This Row],[quantity]]*SalesData[[#This Row],[price]]</f>
        <v>5512.98</v>
      </c>
      <c r="M626" s="8">
        <f>IF(SalesData[[#This Row],[quantity]]&lt;=1,2%,IF(SalesData[[#This Row],[quantity]]&lt;=2,4%,IF(SalesData[[#This Row],[quantity]]&lt;=3,6%,IF(SalesData[[#This Row],[quantity]]&gt;=4,8%,0%))))</f>
        <v>0.04</v>
      </c>
      <c r="N626" s="6">
        <f>SalesData[[#This Row],[Total Sales]]*SalesData[[#This Row],[Discount %]]</f>
        <v>220.51919999999998</v>
      </c>
      <c r="O626" s="2">
        <f>SalesData[[#This Row],[Total Sales]]-SalesData[[#This Row],[Discount Amount]]</f>
        <v>5292.4607999999998</v>
      </c>
      <c r="P626" s="2">
        <f>SalesData[[#This Row],[price]]*60%</f>
        <v>1653.8939999999998</v>
      </c>
      <c r="Q626" s="2">
        <f>SalesData[[#This Row],[Cost Price (Assumed)60%]]*SalesData[[#This Row],[quantity]]</f>
        <v>3307.7879999999996</v>
      </c>
      <c r="R626" s="2">
        <f>SalesData[[#This Row],[Net Sales]]-SalesData[[#This Row],[Total Cost]]</f>
        <v>1984.6728000000003</v>
      </c>
      <c r="S626" s="8">
        <f>SalesData[[#This Row],[Profit]]/SalesData[[#This Row],[Net Sales]]</f>
        <v>0.37500000000000006</v>
      </c>
    </row>
    <row r="627" spans="1:19" x14ac:dyDescent="0.25">
      <c r="A627">
        <v>100625</v>
      </c>
      <c r="B627" s="1">
        <v>45367</v>
      </c>
      <c r="C627" s="2">
        <f>MONTH(SalesData[[#This Row],[order_date]])</f>
        <v>3</v>
      </c>
      <c r="D627" s="2">
        <f>YEAR(SalesData[[#This Row],[order_date]])</f>
        <v>2024</v>
      </c>
      <c r="E627" t="s">
        <v>667</v>
      </c>
      <c r="F627" t="s">
        <v>38</v>
      </c>
      <c r="G627" t="s">
        <v>60</v>
      </c>
      <c r="H627">
        <v>1</v>
      </c>
      <c r="I627">
        <v>122.33</v>
      </c>
      <c r="J627" t="s">
        <v>43</v>
      </c>
      <c r="K627" t="s">
        <v>29</v>
      </c>
      <c r="L627">
        <f>SalesData[[#This Row],[quantity]]*SalesData[[#This Row],[price]]</f>
        <v>122.33</v>
      </c>
      <c r="M627" s="8">
        <f>IF(SalesData[[#This Row],[quantity]]&lt;=1,2%,IF(SalesData[[#This Row],[quantity]]&lt;=2,4%,IF(SalesData[[#This Row],[quantity]]&lt;=3,6%,IF(SalesData[[#This Row],[quantity]]&gt;=4,8%,0%))))</f>
        <v>0.02</v>
      </c>
      <c r="N627" s="6">
        <f>SalesData[[#This Row],[Total Sales]]*SalesData[[#This Row],[Discount %]]</f>
        <v>2.4466000000000001</v>
      </c>
      <c r="O627" s="2">
        <f>SalesData[[#This Row],[Total Sales]]-SalesData[[#This Row],[Discount Amount]]</f>
        <v>119.88339999999999</v>
      </c>
      <c r="P627" s="2">
        <f>SalesData[[#This Row],[price]]*60%</f>
        <v>73.397999999999996</v>
      </c>
      <c r="Q627" s="2">
        <f>SalesData[[#This Row],[Cost Price (Assumed)60%]]*SalesData[[#This Row],[quantity]]</f>
        <v>73.397999999999996</v>
      </c>
      <c r="R627" s="2">
        <f>SalesData[[#This Row],[Net Sales]]-SalesData[[#This Row],[Total Cost]]</f>
        <v>46.485399999999998</v>
      </c>
      <c r="S627" s="8">
        <f>SalesData[[#This Row],[Profit]]/SalesData[[#This Row],[Net Sales]]</f>
        <v>0.38775510204081631</v>
      </c>
    </row>
    <row r="628" spans="1:19" x14ac:dyDescent="0.25">
      <c r="A628">
        <v>100626</v>
      </c>
      <c r="B628" s="1">
        <v>45501</v>
      </c>
      <c r="C628" s="2">
        <f>MONTH(SalesData[[#This Row],[order_date]])</f>
        <v>7</v>
      </c>
      <c r="D628" s="2">
        <f>YEAR(SalesData[[#This Row],[order_date]])</f>
        <v>2024</v>
      </c>
      <c r="E628" t="s">
        <v>668</v>
      </c>
      <c r="F628" t="s">
        <v>14</v>
      </c>
      <c r="G628" t="s">
        <v>46</v>
      </c>
      <c r="H628">
        <v>1</v>
      </c>
      <c r="I628">
        <v>3613.53</v>
      </c>
      <c r="J628" t="s">
        <v>63</v>
      </c>
      <c r="K628" t="s">
        <v>64</v>
      </c>
      <c r="L628">
        <f>SalesData[[#This Row],[quantity]]*SalesData[[#This Row],[price]]</f>
        <v>3613.53</v>
      </c>
      <c r="M628" s="8">
        <f>IF(SalesData[[#This Row],[quantity]]&lt;=1,2%,IF(SalesData[[#This Row],[quantity]]&lt;=2,4%,IF(SalesData[[#This Row],[quantity]]&lt;=3,6%,IF(SalesData[[#This Row],[quantity]]&gt;=4,8%,0%))))</f>
        <v>0.02</v>
      </c>
      <c r="N628" s="6">
        <f>SalesData[[#This Row],[Total Sales]]*SalesData[[#This Row],[Discount %]]</f>
        <v>72.270600000000002</v>
      </c>
      <c r="O628" s="2">
        <f>SalesData[[#This Row],[Total Sales]]-SalesData[[#This Row],[Discount Amount]]</f>
        <v>3541.2594000000004</v>
      </c>
      <c r="P628" s="2">
        <f>SalesData[[#This Row],[price]]*60%</f>
        <v>2168.1179999999999</v>
      </c>
      <c r="Q628" s="2">
        <f>SalesData[[#This Row],[Cost Price (Assumed)60%]]*SalesData[[#This Row],[quantity]]</f>
        <v>2168.1179999999999</v>
      </c>
      <c r="R628" s="2">
        <f>SalesData[[#This Row],[Net Sales]]-SalesData[[#This Row],[Total Cost]]</f>
        <v>1373.1414000000004</v>
      </c>
      <c r="S628" s="8">
        <f>SalesData[[#This Row],[Profit]]/SalesData[[#This Row],[Net Sales]]</f>
        <v>0.38775510204081642</v>
      </c>
    </row>
    <row r="629" spans="1:19" x14ac:dyDescent="0.25">
      <c r="A629">
        <v>100627</v>
      </c>
      <c r="B629" s="1">
        <v>45196</v>
      </c>
      <c r="C629" s="2">
        <f>MONTH(SalesData[[#This Row],[order_date]])</f>
        <v>9</v>
      </c>
      <c r="D629" s="2">
        <f>YEAR(SalesData[[#This Row],[order_date]])</f>
        <v>2023</v>
      </c>
      <c r="E629" t="s">
        <v>669</v>
      </c>
      <c r="F629" t="s">
        <v>10</v>
      </c>
      <c r="G629" t="s">
        <v>27</v>
      </c>
      <c r="H629">
        <v>1</v>
      </c>
      <c r="I629">
        <v>58209.33</v>
      </c>
      <c r="J629" t="s">
        <v>94</v>
      </c>
      <c r="K629" t="s">
        <v>95</v>
      </c>
      <c r="L629">
        <f>SalesData[[#This Row],[quantity]]*SalesData[[#This Row],[price]]</f>
        <v>58209.33</v>
      </c>
      <c r="M629" s="8">
        <f>IF(SalesData[[#This Row],[quantity]]&lt;=1,2%,IF(SalesData[[#This Row],[quantity]]&lt;=2,4%,IF(SalesData[[#This Row],[quantity]]&lt;=3,6%,IF(SalesData[[#This Row],[quantity]]&gt;=4,8%,0%))))</f>
        <v>0.02</v>
      </c>
      <c r="N629" s="6">
        <f>SalesData[[#This Row],[Total Sales]]*SalesData[[#This Row],[Discount %]]</f>
        <v>1164.1866</v>
      </c>
      <c r="O629" s="2">
        <f>SalesData[[#This Row],[Total Sales]]-SalesData[[#This Row],[Discount Amount]]</f>
        <v>57045.143400000001</v>
      </c>
      <c r="P629" s="2">
        <f>SalesData[[#This Row],[price]]*60%</f>
        <v>34925.597999999998</v>
      </c>
      <c r="Q629" s="2">
        <f>SalesData[[#This Row],[Cost Price (Assumed)60%]]*SalesData[[#This Row],[quantity]]</f>
        <v>34925.597999999998</v>
      </c>
      <c r="R629" s="2">
        <f>SalesData[[#This Row],[Net Sales]]-SalesData[[#This Row],[Total Cost]]</f>
        <v>22119.545400000003</v>
      </c>
      <c r="S629" s="8">
        <f>SalesData[[#This Row],[Profit]]/SalesData[[#This Row],[Net Sales]]</f>
        <v>0.38775510204081637</v>
      </c>
    </row>
    <row r="630" spans="1:19" x14ac:dyDescent="0.25">
      <c r="A630">
        <v>100628</v>
      </c>
      <c r="B630" s="1">
        <v>45591</v>
      </c>
      <c r="C630" s="2">
        <f>MONTH(SalesData[[#This Row],[order_date]])</f>
        <v>10</v>
      </c>
      <c r="D630" s="2">
        <f>YEAR(SalesData[[#This Row],[order_date]])</f>
        <v>2024</v>
      </c>
      <c r="E630" t="s">
        <v>670</v>
      </c>
      <c r="F630" t="s">
        <v>38</v>
      </c>
      <c r="G630" t="s">
        <v>53</v>
      </c>
      <c r="H630">
        <v>1</v>
      </c>
      <c r="I630">
        <v>3101.01</v>
      </c>
      <c r="J630" t="s">
        <v>12</v>
      </c>
      <c r="K630" t="s">
        <v>12</v>
      </c>
      <c r="L630">
        <f>SalesData[[#This Row],[quantity]]*SalesData[[#This Row],[price]]</f>
        <v>3101.01</v>
      </c>
      <c r="M630" s="8">
        <f>IF(SalesData[[#This Row],[quantity]]&lt;=1,2%,IF(SalesData[[#This Row],[quantity]]&lt;=2,4%,IF(SalesData[[#This Row],[quantity]]&lt;=3,6%,IF(SalesData[[#This Row],[quantity]]&gt;=4,8%,0%))))</f>
        <v>0.02</v>
      </c>
      <c r="N630" s="6">
        <f>SalesData[[#This Row],[Total Sales]]*SalesData[[#This Row],[Discount %]]</f>
        <v>62.020200000000003</v>
      </c>
      <c r="O630" s="2">
        <f>SalesData[[#This Row],[Total Sales]]-SalesData[[#This Row],[Discount Amount]]</f>
        <v>3038.9898000000003</v>
      </c>
      <c r="P630" s="2">
        <f>SalesData[[#This Row],[price]]*60%</f>
        <v>1860.606</v>
      </c>
      <c r="Q630" s="2">
        <f>SalesData[[#This Row],[Cost Price (Assumed)60%]]*SalesData[[#This Row],[quantity]]</f>
        <v>1860.606</v>
      </c>
      <c r="R630" s="2">
        <f>SalesData[[#This Row],[Net Sales]]-SalesData[[#This Row],[Total Cost]]</f>
        <v>1178.3838000000003</v>
      </c>
      <c r="S630" s="8">
        <f>SalesData[[#This Row],[Profit]]/SalesData[[#This Row],[Net Sales]]</f>
        <v>0.38775510204081637</v>
      </c>
    </row>
    <row r="631" spans="1:19" x14ac:dyDescent="0.25">
      <c r="A631">
        <v>100629</v>
      </c>
      <c r="B631" s="1">
        <v>45579</v>
      </c>
      <c r="C631" s="2">
        <f>MONTH(SalesData[[#This Row],[order_date]])</f>
        <v>10</v>
      </c>
      <c r="D631" s="2">
        <f>YEAR(SalesData[[#This Row],[order_date]])</f>
        <v>2024</v>
      </c>
      <c r="E631" t="s">
        <v>671</v>
      </c>
      <c r="F631" t="s">
        <v>14</v>
      </c>
      <c r="G631" t="s">
        <v>170</v>
      </c>
      <c r="H631">
        <v>1</v>
      </c>
      <c r="I631">
        <v>2889.6</v>
      </c>
      <c r="J631" t="s">
        <v>57</v>
      </c>
      <c r="K631" t="s">
        <v>58</v>
      </c>
      <c r="L631">
        <f>SalesData[[#This Row],[quantity]]*SalesData[[#This Row],[price]]</f>
        <v>2889.6</v>
      </c>
      <c r="M631" s="8">
        <f>IF(SalesData[[#This Row],[quantity]]&lt;=1,2%,IF(SalesData[[#This Row],[quantity]]&lt;=2,4%,IF(SalesData[[#This Row],[quantity]]&lt;=3,6%,IF(SalesData[[#This Row],[quantity]]&gt;=4,8%,0%))))</f>
        <v>0.02</v>
      </c>
      <c r="N631" s="6">
        <f>SalesData[[#This Row],[Total Sales]]*SalesData[[#This Row],[Discount %]]</f>
        <v>57.792000000000002</v>
      </c>
      <c r="O631" s="2">
        <f>SalesData[[#This Row],[Total Sales]]-SalesData[[#This Row],[Discount Amount]]</f>
        <v>2831.808</v>
      </c>
      <c r="P631" s="2">
        <f>SalesData[[#This Row],[price]]*60%</f>
        <v>1733.76</v>
      </c>
      <c r="Q631" s="2">
        <f>SalesData[[#This Row],[Cost Price (Assumed)60%]]*SalesData[[#This Row],[quantity]]</f>
        <v>1733.76</v>
      </c>
      <c r="R631" s="2">
        <f>SalesData[[#This Row],[Net Sales]]-SalesData[[#This Row],[Total Cost]]</f>
        <v>1098.048</v>
      </c>
      <c r="S631" s="8">
        <f>SalesData[[#This Row],[Profit]]/SalesData[[#This Row],[Net Sales]]</f>
        <v>0.38775510204081631</v>
      </c>
    </row>
    <row r="632" spans="1:19" x14ac:dyDescent="0.25">
      <c r="A632">
        <v>100630</v>
      </c>
      <c r="B632" s="1">
        <v>44977</v>
      </c>
      <c r="C632" s="2">
        <f>MONTH(SalesData[[#This Row],[order_date]])</f>
        <v>2</v>
      </c>
      <c r="D632" s="2">
        <f>YEAR(SalesData[[#This Row],[order_date]])</f>
        <v>2023</v>
      </c>
      <c r="E632" t="s">
        <v>672</v>
      </c>
      <c r="F632" t="s">
        <v>41</v>
      </c>
      <c r="G632" t="s">
        <v>66</v>
      </c>
      <c r="H632">
        <v>1</v>
      </c>
      <c r="I632">
        <v>1677.62</v>
      </c>
      <c r="J632" t="s">
        <v>16</v>
      </c>
      <c r="K632" t="s">
        <v>17</v>
      </c>
      <c r="L632">
        <f>SalesData[[#This Row],[quantity]]*SalesData[[#This Row],[price]]</f>
        <v>1677.62</v>
      </c>
      <c r="M632" s="8">
        <f>IF(SalesData[[#This Row],[quantity]]&lt;=1,2%,IF(SalesData[[#This Row],[quantity]]&lt;=2,4%,IF(SalesData[[#This Row],[quantity]]&lt;=3,6%,IF(SalesData[[#This Row],[quantity]]&gt;=4,8%,0%))))</f>
        <v>0.02</v>
      </c>
      <c r="N632" s="6">
        <f>SalesData[[#This Row],[Total Sales]]*SalesData[[#This Row],[Discount %]]</f>
        <v>33.552399999999999</v>
      </c>
      <c r="O632" s="2">
        <f>SalesData[[#This Row],[Total Sales]]-SalesData[[#This Row],[Discount Amount]]</f>
        <v>1644.0675999999999</v>
      </c>
      <c r="P632" s="2">
        <f>SalesData[[#This Row],[price]]*60%</f>
        <v>1006.5719999999999</v>
      </c>
      <c r="Q632" s="2">
        <f>SalesData[[#This Row],[Cost Price (Assumed)60%]]*SalesData[[#This Row],[quantity]]</f>
        <v>1006.5719999999999</v>
      </c>
      <c r="R632" s="2">
        <f>SalesData[[#This Row],[Net Sales]]-SalesData[[#This Row],[Total Cost]]</f>
        <v>637.49559999999997</v>
      </c>
      <c r="S632" s="8">
        <f>SalesData[[#This Row],[Profit]]/SalesData[[#This Row],[Net Sales]]</f>
        <v>0.38775510204081631</v>
      </c>
    </row>
    <row r="633" spans="1:19" x14ac:dyDescent="0.25">
      <c r="A633">
        <v>100631</v>
      </c>
      <c r="B633" s="1">
        <v>44935</v>
      </c>
      <c r="C633" s="2">
        <f>MONTH(SalesData[[#This Row],[order_date]])</f>
        <v>1</v>
      </c>
      <c r="D633" s="2">
        <f>YEAR(SalesData[[#This Row],[order_date]])</f>
        <v>2023</v>
      </c>
      <c r="E633" t="s">
        <v>673</v>
      </c>
      <c r="F633" t="s">
        <v>10</v>
      </c>
      <c r="G633" t="s">
        <v>27</v>
      </c>
      <c r="H633">
        <v>1</v>
      </c>
      <c r="I633">
        <v>15985.52</v>
      </c>
      <c r="J633" t="s">
        <v>107</v>
      </c>
      <c r="K633" t="s">
        <v>108</v>
      </c>
      <c r="L633">
        <f>SalesData[[#This Row],[quantity]]*SalesData[[#This Row],[price]]</f>
        <v>15985.52</v>
      </c>
      <c r="M633" s="8">
        <f>IF(SalesData[[#This Row],[quantity]]&lt;=1,2%,IF(SalesData[[#This Row],[quantity]]&lt;=2,4%,IF(SalesData[[#This Row],[quantity]]&lt;=3,6%,IF(SalesData[[#This Row],[quantity]]&gt;=4,8%,0%))))</f>
        <v>0.02</v>
      </c>
      <c r="N633" s="6">
        <f>SalesData[[#This Row],[Total Sales]]*SalesData[[#This Row],[Discount %]]</f>
        <v>319.71039999999999</v>
      </c>
      <c r="O633" s="2">
        <f>SalesData[[#This Row],[Total Sales]]-SalesData[[#This Row],[Discount Amount]]</f>
        <v>15665.809600000001</v>
      </c>
      <c r="P633" s="2">
        <f>SalesData[[#This Row],[price]]*60%</f>
        <v>9591.3119999999999</v>
      </c>
      <c r="Q633" s="2">
        <f>SalesData[[#This Row],[Cost Price (Assumed)60%]]*SalesData[[#This Row],[quantity]]</f>
        <v>9591.3119999999999</v>
      </c>
      <c r="R633" s="2">
        <f>SalesData[[#This Row],[Net Sales]]-SalesData[[#This Row],[Total Cost]]</f>
        <v>6074.4976000000006</v>
      </c>
      <c r="S633" s="8">
        <f>SalesData[[#This Row],[Profit]]/SalesData[[#This Row],[Net Sales]]</f>
        <v>0.38775510204081637</v>
      </c>
    </row>
    <row r="634" spans="1:19" x14ac:dyDescent="0.25">
      <c r="A634">
        <v>100632</v>
      </c>
      <c r="B634" s="1">
        <v>45401</v>
      </c>
      <c r="C634" s="2">
        <f>MONTH(SalesData[[#This Row],[order_date]])</f>
        <v>4</v>
      </c>
      <c r="D634" s="2">
        <f>YEAR(SalesData[[#This Row],[order_date]])</f>
        <v>2024</v>
      </c>
      <c r="E634" t="s">
        <v>674</v>
      </c>
      <c r="F634" t="s">
        <v>19</v>
      </c>
      <c r="G634" t="s">
        <v>77</v>
      </c>
      <c r="H634">
        <v>1</v>
      </c>
      <c r="I634">
        <v>14419.78</v>
      </c>
      <c r="J634" t="s">
        <v>94</v>
      </c>
      <c r="K634" t="s">
        <v>95</v>
      </c>
      <c r="L634">
        <f>SalesData[[#This Row],[quantity]]*SalesData[[#This Row],[price]]</f>
        <v>14419.78</v>
      </c>
      <c r="M634" s="8">
        <f>IF(SalesData[[#This Row],[quantity]]&lt;=1,2%,IF(SalesData[[#This Row],[quantity]]&lt;=2,4%,IF(SalesData[[#This Row],[quantity]]&lt;=3,6%,IF(SalesData[[#This Row],[quantity]]&gt;=4,8%,0%))))</f>
        <v>0.02</v>
      </c>
      <c r="N634" s="6">
        <f>SalesData[[#This Row],[Total Sales]]*SalesData[[#This Row],[Discount %]]</f>
        <v>288.3956</v>
      </c>
      <c r="O634" s="2">
        <f>SalesData[[#This Row],[Total Sales]]-SalesData[[#This Row],[Discount Amount]]</f>
        <v>14131.384400000001</v>
      </c>
      <c r="P634" s="2">
        <f>SalesData[[#This Row],[price]]*60%</f>
        <v>8651.8680000000004</v>
      </c>
      <c r="Q634" s="2">
        <f>SalesData[[#This Row],[Cost Price (Assumed)60%]]*SalesData[[#This Row],[quantity]]</f>
        <v>8651.8680000000004</v>
      </c>
      <c r="R634" s="2">
        <f>SalesData[[#This Row],[Net Sales]]-SalesData[[#This Row],[Total Cost]]</f>
        <v>5479.5164000000004</v>
      </c>
      <c r="S634" s="8">
        <f>SalesData[[#This Row],[Profit]]/SalesData[[#This Row],[Net Sales]]</f>
        <v>0.38775510204081631</v>
      </c>
    </row>
    <row r="635" spans="1:19" x14ac:dyDescent="0.25">
      <c r="A635">
        <v>100633</v>
      </c>
      <c r="B635" s="1">
        <v>45328</v>
      </c>
      <c r="C635" s="2">
        <f>MONTH(SalesData[[#This Row],[order_date]])</f>
        <v>2</v>
      </c>
      <c r="D635" s="2">
        <f>YEAR(SalesData[[#This Row],[order_date]])</f>
        <v>2024</v>
      </c>
      <c r="E635" t="s">
        <v>675</v>
      </c>
      <c r="F635" t="s">
        <v>10</v>
      </c>
      <c r="G635" t="s">
        <v>68</v>
      </c>
      <c r="H635">
        <v>1</v>
      </c>
      <c r="I635">
        <v>58142.720000000001</v>
      </c>
      <c r="J635" t="s">
        <v>47</v>
      </c>
      <c r="K635" t="s">
        <v>48</v>
      </c>
      <c r="L635">
        <f>SalesData[[#This Row],[quantity]]*SalesData[[#This Row],[price]]</f>
        <v>58142.720000000001</v>
      </c>
      <c r="M635" s="8">
        <f>IF(SalesData[[#This Row],[quantity]]&lt;=1,2%,IF(SalesData[[#This Row],[quantity]]&lt;=2,4%,IF(SalesData[[#This Row],[quantity]]&lt;=3,6%,IF(SalesData[[#This Row],[quantity]]&gt;=4,8%,0%))))</f>
        <v>0.02</v>
      </c>
      <c r="N635" s="6">
        <f>SalesData[[#This Row],[Total Sales]]*SalesData[[#This Row],[Discount %]]</f>
        <v>1162.8543999999999</v>
      </c>
      <c r="O635" s="2">
        <f>SalesData[[#This Row],[Total Sales]]-SalesData[[#This Row],[Discount Amount]]</f>
        <v>56979.865600000005</v>
      </c>
      <c r="P635" s="2">
        <f>SalesData[[#This Row],[price]]*60%</f>
        <v>34885.631999999998</v>
      </c>
      <c r="Q635" s="2">
        <f>SalesData[[#This Row],[Cost Price (Assumed)60%]]*SalesData[[#This Row],[quantity]]</f>
        <v>34885.631999999998</v>
      </c>
      <c r="R635" s="2">
        <f>SalesData[[#This Row],[Net Sales]]-SalesData[[#This Row],[Total Cost]]</f>
        <v>22094.233600000007</v>
      </c>
      <c r="S635" s="8">
        <f>SalesData[[#This Row],[Profit]]/SalesData[[#This Row],[Net Sales]]</f>
        <v>0.38775510204081642</v>
      </c>
    </row>
    <row r="636" spans="1:19" x14ac:dyDescent="0.25">
      <c r="A636">
        <v>100634</v>
      </c>
      <c r="B636" s="1">
        <v>44939</v>
      </c>
      <c r="C636" s="2">
        <f>MONTH(SalesData[[#This Row],[order_date]])</f>
        <v>1</v>
      </c>
      <c r="D636" s="2">
        <f>YEAR(SalesData[[#This Row],[order_date]])</f>
        <v>2023</v>
      </c>
      <c r="E636" t="s">
        <v>676</v>
      </c>
      <c r="F636" t="s">
        <v>10</v>
      </c>
      <c r="G636" t="s">
        <v>27</v>
      </c>
      <c r="H636">
        <v>1</v>
      </c>
      <c r="I636">
        <v>63106.05</v>
      </c>
      <c r="J636" t="s">
        <v>63</v>
      </c>
      <c r="K636" t="s">
        <v>64</v>
      </c>
      <c r="L636">
        <f>SalesData[[#This Row],[quantity]]*SalesData[[#This Row],[price]]</f>
        <v>63106.05</v>
      </c>
      <c r="M636" s="8">
        <f>IF(SalesData[[#This Row],[quantity]]&lt;=1,2%,IF(SalesData[[#This Row],[quantity]]&lt;=2,4%,IF(SalesData[[#This Row],[quantity]]&lt;=3,6%,IF(SalesData[[#This Row],[quantity]]&gt;=4,8%,0%))))</f>
        <v>0.02</v>
      </c>
      <c r="N636" s="6">
        <f>SalesData[[#This Row],[Total Sales]]*SalesData[[#This Row],[Discount %]]</f>
        <v>1262.1210000000001</v>
      </c>
      <c r="O636" s="2">
        <f>SalesData[[#This Row],[Total Sales]]-SalesData[[#This Row],[Discount Amount]]</f>
        <v>61843.929000000004</v>
      </c>
      <c r="P636" s="2">
        <f>SalesData[[#This Row],[price]]*60%</f>
        <v>37863.629999999997</v>
      </c>
      <c r="Q636" s="2">
        <f>SalesData[[#This Row],[Cost Price (Assumed)60%]]*SalesData[[#This Row],[quantity]]</f>
        <v>37863.629999999997</v>
      </c>
      <c r="R636" s="2">
        <f>SalesData[[#This Row],[Net Sales]]-SalesData[[#This Row],[Total Cost]]</f>
        <v>23980.299000000006</v>
      </c>
      <c r="S636" s="8">
        <f>SalesData[[#This Row],[Profit]]/SalesData[[#This Row],[Net Sales]]</f>
        <v>0.38775510204081642</v>
      </c>
    </row>
    <row r="637" spans="1:19" x14ac:dyDescent="0.25">
      <c r="A637">
        <v>100635</v>
      </c>
      <c r="B637" s="1">
        <v>45398</v>
      </c>
      <c r="C637" s="2">
        <f>MONTH(SalesData[[#This Row],[order_date]])</f>
        <v>4</v>
      </c>
      <c r="D637" s="2">
        <f>YEAR(SalesData[[#This Row],[order_date]])</f>
        <v>2024</v>
      </c>
      <c r="E637" t="s">
        <v>677</v>
      </c>
      <c r="F637" t="s">
        <v>38</v>
      </c>
      <c r="G637" t="s">
        <v>39</v>
      </c>
      <c r="H637">
        <v>1</v>
      </c>
      <c r="I637">
        <v>3897.22</v>
      </c>
      <c r="J637" t="s">
        <v>43</v>
      </c>
      <c r="K637" t="s">
        <v>29</v>
      </c>
      <c r="L637">
        <f>SalesData[[#This Row],[quantity]]*SalesData[[#This Row],[price]]</f>
        <v>3897.22</v>
      </c>
      <c r="M637" s="8">
        <f>IF(SalesData[[#This Row],[quantity]]&lt;=1,2%,IF(SalesData[[#This Row],[quantity]]&lt;=2,4%,IF(SalesData[[#This Row],[quantity]]&lt;=3,6%,IF(SalesData[[#This Row],[quantity]]&gt;=4,8%,0%))))</f>
        <v>0.02</v>
      </c>
      <c r="N637" s="6">
        <f>SalesData[[#This Row],[Total Sales]]*SalesData[[#This Row],[Discount %]]</f>
        <v>77.944400000000002</v>
      </c>
      <c r="O637" s="2">
        <f>SalesData[[#This Row],[Total Sales]]-SalesData[[#This Row],[Discount Amount]]</f>
        <v>3819.2755999999999</v>
      </c>
      <c r="P637" s="2">
        <f>SalesData[[#This Row],[price]]*60%</f>
        <v>2338.3319999999999</v>
      </c>
      <c r="Q637" s="2">
        <f>SalesData[[#This Row],[Cost Price (Assumed)60%]]*SalesData[[#This Row],[quantity]]</f>
        <v>2338.3319999999999</v>
      </c>
      <c r="R637" s="2">
        <f>SalesData[[#This Row],[Net Sales]]-SalesData[[#This Row],[Total Cost]]</f>
        <v>1480.9436000000001</v>
      </c>
      <c r="S637" s="8">
        <f>SalesData[[#This Row],[Profit]]/SalesData[[#This Row],[Net Sales]]</f>
        <v>0.38775510204081637</v>
      </c>
    </row>
    <row r="638" spans="1:19" x14ac:dyDescent="0.25">
      <c r="A638">
        <v>100636</v>
      </c>
      <c r="B638" s="1">
        <v>45257</v>
      </c>
      <c r="C638" s="2">
        <f>MONTH(SalesData[[#This Row],[order_date]])</f>
        <v>11</v>
      </c>
      <c r="D638" s="2">
        <f>YEAR(SalesData[[#This Row],[order_date]])</f>
        <v>2023</v>
      </c>
      <c r="E638" t="s">
        <v>678</v>
      </c>
      <c r="F638" t="s">
        <v>10</v>
      </c>
      <c r="G638" t="s">
        <v>73</v>
      </c>
      <c r="H638">
        <v>2</v>
      </c>
      <c r="I638">
        <v>34708.71</v>
      </c>
      <c r="J638" t="s">
        <v>35</v>
      </c>
      <c r="K638" t="s">
        <v>36</v>
      </c>
      <c r="L638">
        <f>SalesData[[#This Row],[quantity]]*SalesData[[#This Row],[price]]</f>
        <v>69417.42</v>
      </c>
      <c r="M638" s="8">
        <f>IF(SalesData[[#This Row],[quantity]]&lt;=1,2%,IF(SalesData[[#This Row],[quantity]]&lt;=2,4%,IF(SalesData[[#This Row],[quantity]]&lt;=3,6%,IF(SalesData[[#This Row],[quantity]]&gt;=4,8%,0%))))</f>
        <v>0.04</v>
      </c>
      <c r="N638" s="6">
        <f>SalesData[[#This Row],[Total Sales]]*SalesData[[#This Row],[Discount %]]</f>
        <v>2776.6968000000002</v>
      </c>
      <c r="O638" s="2">
        <f>SalesData[[#This Row],[Total Sales]]-SalesData[[#This Row],[Discount Amount]]</f>
        <v>66640.723199999993</v>
      </c>
      <c r="P638" s="2">
        <f>SalesData[[#This Row],[price]]*60%</f>
        <v>20825.225999999999</v>
      </c>
      <c r="Q638" s="2">
        <f>SalesData[[#This Row],[Cost Price (Assumed)60%]]*SalesData[[#This Row],[quantity]]</f>
        <v>41650.451999999997</v>
      </c>
      <c r="R638" s="2">
        <f>SalesData[[#This Row],[Net Sales]]-SalesData[[#This Row],[Total Cost]]</f>
        <v>24990.271199999996</v>
      </c>
      <c r="S638" s="8">
        <f>SalesData[[#This Row],[Profit]]/SalesData[[#This Row],[Net Sales]]</f>
        <v>0.375</v>
      </c>
    </row>
    <row r="639" spans="1:19" x14ac:dyDescent="0.25">
      <c r="A639">
        <v>100637</v>
      </c>
      <c r="B639" s="1">
        <v>45232</v>
      </c>
      <c r="C639" s="2">
        <f>MONTH(SalesData[[#This Row],[order_date]])</f>
        <v>11</v>
      </c>
      <c r="D639" s="2">
        <f>YEAR(SalesData[[#This Row],[order_date]])</f>
        <v>2023</v>
      </c>
      <c r="E639" t="s">
        <v>483</v>
      </c>
      <c r="F639" t="s">
        <v>10</v>
      </c>
      <c r="G639" t="s">
        <v>73</v>
      </c>
      <c r="H639">
        <v>3</v>
      </c>
      <c r="I639">
        <v>14511.96</v>
      </c>
      <c r="J639" t="s">
        <v>107</v>
      </c>
      <c r="K639" t="s">
        <v>108</v>
      </c>
      <c r="L639">
        <f>SalesData[[#This Row],[quantity]]*SalesData[[#This Row],[price]]</f>
        <v>43535.88</v>
      </c>
      <c r="M639" s="8">
        <f>IF(SalesData[[#This Row],[quantity]]&lt;=1,2%,IF(SalesData[[#This Row],[quantity]]&lt;=2,4%,IF(SalesData[[#This Row],[quantity]]&lt;=3,6%,IF(SalesData[[#This Row],[quantity]]&gt;=4,8%,0%))))</f>
        <v>0.06</v>
      </c>
      <c r="N639" s="6">
        <f>SalesData[[#This Row],[Total Sales]]*SalesData[[#This Row],[Discount %]]</f>
        <v>2612.1527999999998</v>
      </c>
      <c r="O639" s="2">
        <f>SalesData[[#This Row],[Total Sales]]-SalesData[[#This Row],[Discount Amount]]</f>
        <v>40923.727199999994</v>
      </c>
      <c r="P639" s="2">
        <f>SalesData[[#This Row],[price]]*60%</f>
        <v>8707.1759999999995</v>
      </c>
      <c r="Q639" s="2">
        <f>SalesData[[#This Row],[Cost Price (Assumed)60%]]*SalesData[[#This Row],[quantity]]</f>
        <v>26121.527999999998</v>
      </c>
      <c r="R639" s="2">
        <f>SalesData[[#This Row],[Net Sales]]-SalesData[[#This Row],[Total Cost]]</f>
        <v>14802.199199999995</v>
      </c>
      <c r="S639" s="8">
        <f>SalesData[[#This Row],[Profit]]/SalesData[[#This Row],[Net Sales]]</f>
        <v>0.36170212765957444</v>
      </c>
    </row>
    <row r="640" spans="1:19" x14ac:dyDescent="0.25">
      <c r="A640">
        <v>100638</v>
      </c>
      <c r="B640" s="1">
        <v>44942</v>
      </c>
      <c r="C640" s="2">
        <f>MONTH(SalesData[[#This Row],[order_date]])</f>
        <v>1</v>
      </c>
      <c r="D640" s="2">
        <f>YEAR(SalesData[[#This Row],[order_date]])</f>
        <v>2023</v>
      </c>
      <c r="E640" t="s">
        <v>679</v>
      </c>
      <c r="F640" t="s">
        <v>10</v>
      </c>
      <c r="G640" t="s">
        <v>11</v>
      </c>
      <c r="H640">
        <v>1</v>
      </c>
      <c r="I640">
        <v>26407.58</v>
      </c>
      <c r="J640" t="s">
        <v>32</v>
      </c>
      <c r="K640" t="s">
        <v>33</v>
      </c>
      <c r="L640">
        <f>SalesData[[#This Row],[quantity]]*SalesData[[#This Row],[price]]</f>
        <v>26407.58</v>
      </c>
      <c r="M640" s="8">
        <f>IF(SalesData[[#This Row],[quantity]]&lt;=1,2%,IF(SalesData[[#This Row],[quantity]]&lt;=2,4%,IF(SalesData[[#This Row],[quantity]]&lt;=3,6%,IF(SalesData[[#This Row],[quantity]]&gt;=4,8%,0%))))</f>
        <v>0.02</v>
      </c>
      <c r="N640" s="6">
        <f>SalesData[[#This Row],[Total Sales]]*SalesData[[#This Row],[Discount %]]</f>
        <v>528.15160000000003</v>
      </c>
      <c r="O640" s="2">
        <f>SalesData[[#This Row],[Total Sales]]-SalesData[[#This Row],[Discount Amount]]</f>
        <v>25879.428400000001</v>
      </c>
      <c r="P640" s="2">
        <f>SalesData[[#This Row],[price]]*60%</f>
        <v>15844.548000000001</v>
      </c>
      <c r="Q640" s="2">
        <f>SalesData[[#This Row],[Cost Price (Assumed)60%]]*SalesData[[#This Row],[quantity]]</f>
        <v>15844.548000000001</v>
      </c>
      <c r="R640" s="2">
        <f>SalesData[[#This Row],[Net Sales]]-SalesData[[#This Row],[Total Cost]]</f>
        <v>10034.8804</v>
      </c>
      <c r="S640" s="8">
        <f>SalesData[[#This Row],[Profit]]/SalesData[[#This Row],[Net Sales]]</f>
        <v>0.38775510204081631</v>
      </c>
    </row>
    <row r="641" spans="1:19" x14ac:dyDescent="0.25">
      <c r="A641">
        <v>100639</v>
      </c>
      <c r="B641" s="1">
        <v>45634</v>
      </c>
      <c r="C641" s="2">
        <f>MONTH(SalesData[[#This Row],[order_date]])</f>
        <v>12</v>
      </c>
      <c r="D641" s="2">
        <f>YEAR(SalesData[[#This Row],[order_date]])</f>
        <v>2024</v>
      </c>
      <c r="E641" t="s">
        <v>680</v>
      </c>
      <c r="F641" t="s">
        <v>14</v>
      </c>
      <c r="G641" t="s">
        <v>51</v>
      </c>
      <c r="H641">
        <v>1</v>
      </c>
      <c r="I641">
        <v>3604.92</v>
      </c>
      <c r="J641" t="s">
        <v>12</v>
      </c>
      <c r="K641" t="s">
        <v>12</v>
      </c>
      <c r="L641">
        <f>SalesData[[#This Row],[quantity]]*SalesData[[#This Row],[price]]</f>
        <v>3604.92</v>
      </c>
      <c r="M641" s="8">
        <f>IF(SalesData[[#This Row],[quantity]]&lt;=1,2%,IF(SalesData[[#This Row],[quantity]]&lt;=2,4%,IF(SalesData[[#This Row],[quantity]]&lt;=3,6%,IF(SalesData[[#This Row],[quantity]]&gt;=4,8%,0%))))</f>
        <v>0.02</v>
      </c>
      <c r="N641" s="6">
        <f>SalesData[[#This Row],[Total Sales]]*SalesData[[#This Row],[Discount %]]</f>
        <v>72.098399999999998</v>
      </c>
      <c r="O641" s="2">
        <f>SalesData[[#This Row],[Total Sales]]-SalesData[[#This Row],[Discount Amount]]</f>
        <v>3532.8216000000002</v>
      </c>
      <c r="P641" s="2">
        <f>SalesData[[#This Row],[price]]*60%</f>
        <v>2162.9519999999998</v>
      </c>
      <c r="Q641" s="2">
        <f>SalesData[[#This Row],[Cost Price (Assumed)60%]]*SalesData[[#This Row],[quantity]]</f>
        <v>2162.9519999999998</v>
      </c>
      <c r="R641" s="2">
        <f>SalesData[[#This Row],[Net Sales]]-SalesData[[#This Row],[Total Cost]]</f>
        <v>1369.8696000000004</v>
      </c>
      <c r="S641" s="8">
        <f>SalesData[[#This Row],[Profit]]/SalesData[[#This Row],[Net Sales]]</f>
        <v>0.38775510204081642</v>
      </c>
    </row>
    <row r="642" spans="1:19" x14ac:dyDescent="0.25">
      <c r="A642">
        <v>100640</v>
      </c>
      <c r="B642" s="1">
        <v>45629</v>
      </c>
      <c r="C642" s="2">
        <f>MONTH(SalesData[[#This Row],[order_date]])</f>
        <v>12</v>
      </c>
      <c r="D642" s="2">
        <f>YEAR(SalesData[[#This Row],[order_date]])</f>
        <v>2024</v>
      </c>
      <c r="E642" t="s">
        <v>681</v>
      </c>
      <c r="F642" t="s">
        <v>19</v>
      </c>
      <c r="G642" t="s">
        <v>77</v>
      </c>
      <c r="H642">
        <v>1</v>
      </c>
      <c r="I642">
        <v>10364.6</v>
      </c>
      <c r="J642" t="s">
        <v>57</v>
      </c>
      <c r="K642" t="s">
        <v>58</v>
      </c>
      <c r="L642">
        <f>SalesData[[#This Row],[quantity]]*SalesData[[#This Row],[price]]</f>
        <v>10364.6</v>
      </c>
      <c r="M642" s="8">
        <f>IF(SalesData[[#This Row],[quantity]]&lt;=1,2%,IF(SalesData[[#This Row],[quantity]]&lt;=2,4%,IF(SalesData[[#This Row],[quantity]]&lt;=3,6%,IF(SalesData[[#This Row],[quantity]]&gt;=4,8%,0%))))</f>
        <v>0.02</v>
      </c>
      <c r="N642" s="6">
        <f>SalesData[[#This Row],[Total Sales]]*SalesData[[#This Row],[Discount %]]</f>
        <v>207.292</v>
      </c>
      <c r="O642" s="2">
        <f>SalesData[[#This Row],[Total Sales]]-SalesData[[#This Row],[Discount Amount]]</f>
        <v>10157.308000000001</v>
      </c>
      <c r="P642" s="2">
        <f>SalesData[[#This Row],[price]]*60%</f>
        <v>6218.76</v>
      </c>
      <c r="Q642" s="2">
        <f>SalesData[[#This Row],[Cost Price (Assumed)60%]]*SalesData[[#This Row],[quantity]]</f>
        <v>6218.76</v>
      </c>
      <c r="R642" s="2">
        <f>SalesData[[#This Row],[Net Sales]]-SalesData[[#This Row],[Total Cost]]</f>
        <v>3938.5480000000007</v>
      </c>
      <c r="S642" s="8">
        <f>SalesData[[#This Row],[Profit]]/SalesData[[#This Row],[Net Sales]]</f>
        <v>0.38775510204081637</v>
      </c>
    </row>
    <row r="643" spans="1:19" x14ac:dyDescent="0.25">
      <c r="A643">
        <v>100641</v>
      </c>
      <c r="B643" s="1">
        <v>45426</v>
      </c>
      <c r="C643" s="2">
        <f>MONTH(SalesData[[#This Row],[order_date]])</f>
        <v>5</v>
      </c>
      <c r="D643" s="2">
        <f>YEAR(SalesData[[#This Row],[order_date]])</f>
        <v>2024</v>
      </c>
      <c r="E643" t="s">
        <v>682</v>
      </c>
      <c r="F643" t="s">
        <v>10</v>
      </c>
      <c r="G643" t="s">
        <v>80</v>
      </c>
      <c r="H643">
        <v>2</v>
      </c>
      <c r="I643">
        <v>58222.23</v>
      </c>
      <c r="J643" t="s">
        <v>16</v>
      </c>
      <c r="K643" t="s">
        <v>17</v>
      </c>
      <c r="L643">
        <f>SalesData[[#This Row],[quantity]]*SalesData[[#This Row],[price]]</f>
        <v>116444.46</v>
      </c>
      <c r="M643" s="8">
        <f>IF(SalesData[[#This Row],[quantity]]&lt;=1,2%,IF(SalesData[[#This Row],[quantity]]&lt;=2,4%,IF(SalesData[[#This Row],[quantity]]&lt;=3,6%,IF(SalesData[[#This Row],[quantity]]&gt;=4,8%,0%))))</f>
        <v>0.04</v>
      </c>
      <c r="N643" s="6">
        <f>SalesData[[#This Row],[Total Sales]]*SalesData[[#This Row],[Discount %]]</f>
        <v>4657.7784000000001</v>
      </c>
      <c r="O643" s="2">
        <f>SalesData[[#This Row],[Total Sales]]-SalesData[[#This Row],[Discount Amount]]</f>
        <v>111786.68160000001</v>
      </c>
      <c r="P643" s="2">
        <f>SalesData[[#This Row],[price]]*60%</f>
        <v>34933.338000000003</v>
      </c>
      <c r="Q643" s="2">
        <f>SalesData[[#This Row],[Cost Price (Assumed)60%]]*SalesData[[#This Row],[quantity]]</f>
        <v>69866.676000000007</v>
      </c>
      <c r="R643" s="2">
        <f>SalesData[[#This Row],[Net Sales]]-SalesData[[#This Row],[Total Cost]]</f>
        <v>41920.005600000004</v>
      </c>
      <c r="S643" s="8">
        <f>SalesData[[#This Row],[Profit]]/SalesData[[#This Row],[Net Sales]]</f>
        <v>0.375</v>
      </c>
    </row>
    <row r="644" spans="1:19" x14ac:dyDescent="0.25">
      <c r="A644">
        <v>100642</v>
      </c>
      <c r="B644" s="1">
        <v>45124</v>
      </c>
      <c r="C644" s="2">
        <f>MONTH(SalesData[[#This Row],[order_date]])</f>
        <v>7</v>
      </c>
      <c r="D644" s="2">
        <f>YEAR(SalesData[[#This Row],[order_date]])</f>
        <v>2023</v>
      </c>
      <c r="E644" t="s">
        <v>418</v>
      </c>
      <c r="F644" t="s">
        <v>10</v>
      </c>
      <c r="G644" t="s">
        <v>68</v>
      </c>
      <c r="H644">
        <v>1</v>
      </c>
      <c r="I644">
        <v>12012.34</v>
      </c>
      <c r="J644" t="s">
        <v>16</v>
      </c>
      <c r="K644" t="s">
        <v>17</v>
      </c>
      <c r="L644">
        <f>SalesData[[#This Row],[quantity]]*SalesData[[#This Row],[price]]</f>
        <v>12012.34</v>
      </c>
      <c r="M644" s="8">
        <f>IF(SalesData[[#This Row],[quantity]]&lt;=1,2%,IF(SalesData[[#This Row],[quantity]]&lt;=2,4%,IF(SalesData[[#This Row],[quantity]]&lt;=3,6%,IF(SalesData[[#This Row],[quantity]]&gt;=4,8%,0%))))</f>
        <v>0.02</v>
      </c>
      <c r="N644" s="6">
        <f>SalesData[[#This Row],[Total Sales]]*SalesData[[#This Row],[Discount %]]</f>
        <v>240.24680000000001</v>
      </c>
      <c r="O644" s="2">
        <f>SalesData[[#This Row],[Total Sales]]-SalesData[[#This Row],[Discount Amount]]</f>
        <v>11772.093199999999</v>
      </c>
      <c r="P644" s="2">
        <f>SalesData[[#This Row],[price]]*60%</f>
        <v>7207.4039999999995</v>
      </c>
      <c r="Q644" s="2">
        <f>SalesData[[#This Row],[Cost Price (Assumed)60%]]*SalesData[[#This Row],[quantity]]</f>
        <v>7207.4039999999995</v>
      </c>
      <c r="R644" s="2">
        <f>SalesData[[#This Row],[Net Sales]]-SalesData[[#This Row],[Total Cost]]</f>
        <v>4564.6891999999998</v>
      </c>
      <c r="S644" s="8">
        <f>SalesData[[#This Row],[Profit]]/SalesData[[#This Row],[Net Sales]]</f>
        <v>0.38775510204081631</v>
      </c>
    </row>
    <row r="645" spans="1:19" x14ac:dyDescent="0.25">
      <c r="A645">
        <v>100643</v>
      </c>
      <c r="B645" s="1">
        <v>45375</v>
      </c>
      <c r="C645" s="2">
        <f>MONTH(SalesData[[#This Row],[order_date]])</f>
        <v>3</v>
      </c>
      <c r="D645" s="2">
        <f>YEAR(SalesData[[#This Row],[order_date]])</f>
        <v>2024</v>
      </c>
      <c r="E645" t="s">
        <v>683</v>
      </c>
      <c r="F645" t="s">
        <v>19</v>
      </c>
      <c r="G645" t="s">
        <v>123</v>
      </c>
      <c r="H645">
        <v>2</v>
      </c>
      <c r="I645">
        <v>2798.33</v>
      </c>
      <c r="J645" t="s">
        <v>107</v>
      </c>
      <c r="K645" t="s">
        <v>108</v>
      </c>
      <c r="L645">
        <f>SalesData[[#This Row],[quantity]]*SalesData[[#This Row],[price]]</f>
        <v>5596.66</v>
      </c>
      <c r="M645" s="8">
        <f>IF(SalesData[[#This Row],[quantity]]&lt;=1,2%,IF(SalesData[[#This Row],[quantity]]&lt;=2,4%,IF(SalesData[[#This Row],[quantity]]&lt;=3,6%,IF(SalesData[[#This Row],[quantity]]&gt;=4,8%,0%))))</f>
        <v>0.04</v>
      </c>
      <c r="N645" s="6">
        <f>SalesData[[#This Row],[Total Sales]]*SalesData[[#This Row],[Discount %]]</f>
        <v>223.8664</v>
      </c>
      <c r="O645" s="2">
        <f>SalesData[[#This Row],[Total Sales]]-SalesData[[#This Row],[Discount Amount]]</f>
        <v>5372.7936</v>
      </c>
      <c r="P645" s="2">
        <f>SalesData[[#This Row],[price]]*60%</f>
        <v>1678.9979999999998</v>
      </c>
      <c r="Q645" s="2">
        <f>SalesData[[#This Row],[Cost Price (Assumed)60%]]*SalesData[[#This Row],[quantity]]</f>
        <v>3357.9959999999996</v>
      </c>
      <c r="R645" s="2">
        <f>SalesData[[#This Row],[Net Sales]]-SalesData[[#This Row],[Total Cost]]</f>
        <v>2014.7976000000003</v>
      </c>
      <c r="S645" s="8">
        <f>SalesData[[#This Row],[Profit]]/SalesData[[#This Row],[Net Sales]]</f>
        <v>0.37500000000000006</v>
      </c>
    </row>
    <row r="646" spans="1:19" x14ac:dyDescent="0.25">
      <c r="A646">
        <v>100644</v>
      </c>
      <c r="B646" s="1">
        <v>45406</v>
      </c>
      <c r="C646" s="2">
        <f>MONTH(SalesData[[#This Row],[order_date]])</f>
        <v>4</v>
      </c>
      <c r="D646" s="2">
        <f>YEAR(SalesData[[#This Row],[order_date]])</f>
        <v>2024</v>
      </c>
      <c r="E646" t="s">
        <v>684</v>
      </c>
      <c r="F646" t="s">
        <v>10</v>
      </c>
      <c r="G646" t="s">
        <v>80</v>
      </c>
      <c r="H646">
        <v>4</v>
      </c>
      <c r="I646">
        <v>34377.81</v>
      </c>
      <c r="J646" t="s">
        <v>61</v>
      </c>
      <c r="K646" t="s">
        <v>36</v>
      </c>
      <c r="L646">
        <f>SalesData[[#This Row],[quantity]]*SalesData[[#This Row],[price]]</f>
        <v>137511.24</v>
      </c>
      <c r="M646" s="8">
        <f>IF(SalesData[[#This Row],[quantity]]&lt;=1,2%,IF(SalesData[[#This Row],[quantity]]&lt;=2,4%,IF(SalesData[[#This Row],[quantity]]&lt;=3,6%,IF(SalesData[[#This Row],[quantity]]&gt;=4,8%,0%))))</f>
        <v>0.08</v>
      </c>
      <c r="N646" s="6">
        <f>SalesData[[#This Row],[Total Sales]]*SalesData[[#This Row],[Discount %]]</f>
        <v>11000.8992</v>
      </c>
      <c r="O646" s="2">
        <f>SalesData[[#This Row],[Total Sales]]-SalesData[[#This Row],[Discount Amount]]</f>
        <v>126510.34079999999</v>
      </c>
      <c r="P646" s="2">
        <f>SalesData[[#This Row],[price]]*60%</f>
        <v>20626.685999999998</v>
      </c>
      <c r="Q646" s="2">
        <f>SalesData[[#This Row],[Cost Price (Assumed)60%]]*SalesData[[#This Row],[quantity]]</f>
        <v>82506.743999999992</v>
      </c>
      <c r="R646" s="2">
        <f>SalesData[[#This Row],[Net Sales]]-SalesData[[#This Row],[Total Cost]]</f>
        <v>44003.596799999999</v>
      </c>
      <c r="S646" s="8">
        <f>SalesData[[#This Row],[Profit]]/SalesData[[#This Row],[Net Sales]]</f>
        <v>0.34782608695652178</v>
      </c>
    </row>
    <row r="647" spans="1:19" x14ac:dyDescent="0.25">
      <c r="A647">
        <v>100645</v>
      </c>
      <c r="B647" s="1">
        <v>45229</v>
      </c>
      <c r="C647" s="2">
        <f>MONTH(SalesData[[#This Row],[order_date]])</f>
        <v>10</v>
      </c>
      <c r="D647" s="2">
        <f>YEAR(SalesData[[#This Row],[order_date]])</f>
        <v>2023</v>
      </c>
      <c r="E647" t="s">
        <v>685</v>
      </c>
      <c r="F647" t="s">
        <v>38</v>
      </c>
      <c r="G647" t="s">
        <v>60</v>
      </c>
      <c r="H647">
        <v>1</v>
      </c>
      <c r="I647">
        <v>106.03</v>
      </c>
      <c r="J647" t="s">
        <v>16</v>
      </c>
      <c r="K647" t="s">
        <v>17</v>
      </c>
      <c r="L647">
        <f>SalesData[[#This Row],[quantity]]*SalesData[[#This Row],[price]]</f>
        <v>106.03</v>
      </c>
      <c r="M647" s="8">
        <f>IF(SalesData[[#This Row],[quantity]]&lt;=1,2%,IF(SalesData[[#This Row],[quantity]]&lt;=2,4%,IF(SalesData[[#This Row],[quantity]]&lt;=3,6%,IF(SalesData[[#This Row],[quantity]]&gt;=4,8%,0%))))</f>
        <v>0.02</v>
      </c>
      <c r="N647" s="6">
        <f>SalesData[[#This Row],[Total Sales]]*SalesData[[#This Row],[Discount %]]</f>
        <v>2.1206</v>
      </c>
      <c r="O647" s="2">
        <f>SalesData[[#This Row],[Total Sales]]-SalesData[[#This Row],[Discount Amount]]</f>
        <v>103.90940000000001</v>
      </c>
      <c r="P647" s="2">
        <f>SalesData[[#This Row],[price]]*60%</f>
        <v>63.617999999999995</v>
      </c>
      <c r="Q647" s="2">
        <f>SalesData[[#This Row],[Cost Price (Assumed)60%]]*SalesData[[#This Row],[quantity]]</f>
        <v>63.617999999999995</v>
      </c>
      <c r="R647" s="2">
        <f>SalesData[[#This Row],[Net Sales]]-SalesData[[#This Row],[Total Cost]]</f>
        <v>40.29140000000001</v>
      </c>
      <c r="S647" s="8">
        <f>SalesData[[#This Row],[Profit]]/SalesData[[#This Row],[Net Sales]]</f>
        <v>0.38775510204081642</v>
      </c>
    </row>
    <row r="648" spans="1:19" x14ac:dyDescent="0.25">
      <c r="A648">
        <v>100646</v>
      </c>
      <c r="B648" s="1">
        <v>45116</v>
      </c>
      <c r="C648" s="2">
        <f>MONTH(SalesData[[#This Row],[order_date]])</f>
        <v>7</v>
      </c>
      <c r="D648" s="2">
        <f>YEAR(SalesData[[#This Row],[order_date]])</f>
        <v>2023</v>
      </c>
      <c r="E648" t="s">
        <v>686</v>
      </c>
      <c r="F648" t="s">
        <v>41</v>
      </c>
      <c r="G648" t="s">
        <v>42</v>
      </c>
      <c r="H648">
        <v>3</v>
      </c>
      <c r="I648">
        <v>10789.08</v>
      </c>
      <c r="J648" t="s">
        <v>35</v>
      </c>
      <c r="K648" t="s">
        <v>36</v>
      </c>
      <c r="L648">
        <f>SalesData[[#This Row],[quantity]]*SalesData[[#This Row],[price]]</f>
        <v>32367.239999999998</v>
      </c>
      <c r="M648" s="8">
        <f>IF(SalesData[[#This Row],[quantity]]&lt;=1,2%,IF(SalesData[[#This Row],[quantity]]&lt;=2,4%,IF(SalesData[[#This Row],[quantity]]&lt;=3,6%,IF(SalesData[[#This Row],[quantity]]&gt;=4,8%,0%))))</f>
        <v>0.06</v>
      </c>
      <c r="N648" s="6">
        <f>SalesData[[#This Row],[Total Sales]]*SalesData[[#This Row],[Discount %]]</f>
        <v>1942.0343999999998</v>
      </c>
      <c r="O648" s="2">
        <f>SalesData[[#This Row],[Total Sales]]-SalesData[[#This Row],[Discount Amount]]</f>
        <v>30425.205599999998</v>
      </c>
      <c r="P648" s="2">
        <f>SalesData[[#This Row],[price]]*60%</f>
        <v>6473.4479999999994</v>
      </c>
      <c r="Q648" s="2">
        <f>SalesData[[#This Row],[Cost Price (Assumed)60%]]*SalesData[[#This Row],[quantity]]</f>
        <v>19420.343999999997</v>
      </c>
      <c r="R648" s="2">
        <f>SalesData[[#This Row],[Net Sales]]-SalesData[[#This Row],[Total Cost]]</f>
        <v>11004.8616</v>
      </c>
      <c r="S648" s="8">
        <f>SalesData[[#This Row],[Profit]]/SalesData[[#This Row],[Net Sales]]</f>
        <v>0.36170212765957449</v>
      </c>
    </row>
    <row r="649" spans="1:19" x14ac:dyDescent="0.25">
      <c r="A649">
        <v>100647</v>
      </c>
      <c r="B649" s="1">
        <v>45478</v>
      </c>
      <c r="C649" s="2">
        <f>MONTH(SalesData[[#This Row],[order_date]])</f>
        <v>7</v>
      </c>
      <c r="D649" s="2">
        <f>YEAR(SalesData[[#This Row],[order_date]])</f>
        <v>2024</v>
      </c>
      <c r="E649" t="s">
        <v>687</v>
      </c>
      <c r="F649" t="s">
        <v>38</v>
      </c>
      <c r="G649" t="s">
        <v>70</v>
      </c>
      <c r="H649">
        <v>1</v>
      </c>
      <c r="I649">
        <v>2070.9299999999998</v>
      </c>
      <c r="J649" t="s">
        <v>107</v>
      </c>
      <c r="K649" t="s">
        <v>108</v>
      </c>
      <c r="L649">
        <f>SalesData[[#This Row],[quantity]]*SalesData[[#This Row],[price]]</f>
        <v>2070.9299999999998</v>
      </c>
      <c r="M649" s="8">
        <f>IF(SalesData[[#This Row],[quantity]]&lt;=1,2%,IF(SalesData[[#This Row],[quantity]]&lt;=2,4%,IF(SalesData[[#This Row],[quantity]]&lt;=3,6%,IF(SalesData[[#This Row],[quantity]]&gt;=4,8%,0%))))</f>
        <v>0.02</v>
      </c>
      <c r="N649" s="6">
        <f>SalesData[[#This Row],[Total Sales]]*SalesData[[#This Row],[Discount %]]</f>
        <v>41.418599999999998</v>
      </c>
      <c r="O649" s="2">
        <f>SalesData[[#This Row],[Total Sales]]-SalesData[[#This Row],[Discount Amount]]</f>
        <v>2029.5113999999999</v>
      </c>
      <c r="P649" s="2">
        <f>SalesData[[#This Row],[price]]*60%</f>
        <v>1242.5579999999998</v>
      </c>
      <c r="Q649" s="2">
        <f>SalesData[[#This Row],[Cost Price (Assumed)60%]]*SalesData[[#This Row],[quantity]]</f>
        <v>1242.5579999999998</v>
      </c>
      <c r="R649" s="2">
        <f>SalesData[[#This Row],[Net Sales]]-SalesData[[#This Row],[Total Cost]]</f>
        <v>786.9534000000001</v>
      </c>
      <c r="S649" s="8">
        <f>SalesData[[#This Row],[Profit]]/SalesData[[#This Row],[Net Sales]]</f>
        <v>0.38775510204081642</v>
      </c>
    </row>
    <row r="650" spans="1:19" x14ac:dyDescent="0.25">
      <c r="A650">
        <v>100648</v>
      </c>
      <c r="B650" s="1">
        <v>45346</v>
      </c>
      <c r="C650" s="2">
        <f>MONTH(SalesData[[#This Row],[order_date]])</f>
        <v>2</v>
      </c>
      <c r="D650" s="2">
        <f>YEAR(SalesData[[#This Row],[order_date]])</f>
        <v>2024</v>
      </c>
      <c r="E650" t="s">
        <v>688</v>
      </c>
      <c r="F650" t="s">
        <v>19</v>
      </c>
      <c r="G650" t="s">
        <v>77</v>
      </c>
      <c r="H650">
        <v>1</v>
      </c>
      <c r="I650">
        <v>8618.1299999999992</v>
      </c>
      <c r="J650" t="s">
        <v>57</v>
      </c>
      <c r="K650" t="s">
        <v>58</v>
      </c>
      <c r="L650">
        <f>SalesData[[#This Row],[quantity]]*SalesData[[#This Row],[price]]</f>
        <v>8618.1299999999992</v>
      </c>
      <c r="M650" s="8">
        <f>IF(SalesData[[#This Row],[quantity]]&lt;=1,2%,IF(SalesData[[#This Row],[quantity]]&lt;=2,4%,IF(SalesData[[#This Row],[quantity]]&lt;=3,6%,IF(SalesData[[#This Row],[quantity]]&gt;=4,8%,0%))))</f>
        <v>0.02</v>
      </c>
      <c r="N650" s="6">
        <f>SalesData[[#This Row],[Total Sales]]*SalesData[[#This Row],[Discount %]]</f>
        <v>172.36259999999999</v>
      </c>
      <c r="O650" s="2">
        <f>SalesData[[#This Row],[Total Sales]]-SalesData[[#This Row],[Discount Amount]]</f>
        <v>8445.7673999999988</v>
      </c>
      <c r="P650" s="2">
        <f>SalesData[[#This Row],[price]]*60%</f>
        <v>5170.8779999999997</v>
      </c>
      <c r="Q650" s="2">
        <f>SalesData[[#This Row],[Cost Price (Assumed)60%]]*SalesData[[#This Row],[quantity]]</f>
        <v>5170.8779999999997</v>
      </c>
      <c r="R650" s="2">
        <f>SalesData[[#This Row],[Net Sales]]-SalesData[[#This Row],[Total Cost]]</f>
        <v>3274.8893999999991</v>
      </c>
      <c r="S650" s="8">
        <f>SalesData[[#This Row],[Profit]]/SalesData[[#This Row],[Net Sales]]</f>
        <v>0.38775510204081626</v>
      </c>
    </row>
    <row r="651" spans="1:19" x14ac:dyDescent="0.25">
      <c r="A651">
        <v>100649</v>
      </c>
      <c r="B651" s="1">
        <v>44959</v>
      </c>
      <c r="C651" s="2">
        <f>MONTH(SalesData[[#This Row],[order_date]])</f>
        <v>2</v>
      </c>
      <c r="D651" s="2">
        <f>YEAR(SalesData[[#This Row],[order_date]])</f>
        <v>2023</v>
      </c>
      <c r="E651" t="s">
        <v>689</v>
      </c>
      <c r="F651" t="s">
        <v>10</v>
      </c>
      <c r="G651" t="s">
        <v>68</v>
      </c>
      <c r="H651">
        <v>1</v>
      </c>
      <c r="I651">
        <v>3835.94</v>
      </c>
      <c r="J651" t="s">
        <v>35</v>
      </c>
      <c r="K651" t="s">
        <v>36</v>
      </c>
      <c r="L651">
        <f>SalesData[[#This Row],[quantity]]*SalesData[[#This Row],[price]]</f>
        <v>3835.94</v>
      </c>
      <c r="M651" s="8">
        <f>IF(SalesData[[#This Row],[quantity]]&lt;=1,2%,IF(SalesData[[#This Row],[quantity]]&lt;=2,4%,IF(SalesData[[#This Row],[quantity]]&lt;=3,6%,IF(SalesData[[#This Row],[quantity]]&gt;=4,8%,0%))))</f>
        <v>0.02</v>
      </c>
      <c r="N651" s="6">
        <f>SalesData[[#This Row],[Total Sales]]*SalesData[[#This Row],[Discount %]]</f>
        <v>76.718800000000002</v>
      </c>
      <c r="O651" s="2">
        <f>SalesData[[#This Row],[Total Sales]]-SalesData[[#This Row],[Discount Amount]]</f>
        <v>3759.2212</v>
      </c>
      <c r="P651" s="2">
        <f>SalesData[[#This Row],[price]]*60%</f>
        <v>2301.5639999999999</v>
      </c>
      <c r="Q651" s="2">
        <f>SalesData[[#This Row],[Cost Price (Assumed)60%]]*SalesData[[#This Row],[quantity]]</f>
        <v>2301.5639999999999</v>
      </c>
      <c r="R651" s="2">
        <f>SalesData[[#This Row],[Net Sales]]-SalesData[[#This Row],[Total Cost]]</f>
        <v>1457.6572000000001</v>
      </c>
      <c r="S651" s="8">
        <f>SalesData[[#This Row],[Profit]]/SalesData[[#This Row],[Net Sales]]</f>
        <v>0.38775510204081637</v>
      </c>
    </row>
    <row r="652" spans="1:19" x14ac:dyDescent="0.25">
      <c r="A652">
        <v>100650</v>
      </c>
      <c r="B652" s="1">
        <v>45428</v>
      </c>
      <c r="C652" s="2">
        <f>MONTH(SalesData[[#This Row],[order_date]])</f>
        <v>5</v>
      </c>
      <c r="D652" s="2">
        <f>YEAR(SalesData[[#This Row],[order_date]])</f>
        <v>2024</v>
      </c>
      <c r="E652" t="s">
        <v>690</v>
      </c>
      <c r="F652" t="s">
        <v>14</v>
      </c>
      <c r="G652" t="s">
        <v>51</v>
      </c>
      <c r="H652">
        <v>1</v>
      </c>
      <c r="I652">
        <v>2019.72</v>
      </c>
      <c r="J652" t="s">
        <v>85</v>
      </c>
      <c r="K652" t="s">
        <v>29</v>
      </c>
      <c r="L652">
        <f>SalesData[[#This Row],[quantity]]*SalesData[[#This Row],[price]]</f>
        <v>2019.72</v>
      </c>
      <c r="M652" s="8">
        <f>IF(SalesData[[#This Row],[quantity]]&lt;=1,2%,IF(SalesData[[#This Row],[quantity]]&lt;=2,4%,IF(SalesData[[#This Row],[quantity]]&lt;=3,6%,IF(SalesData[[#This Row],[quantity]]&gt;=4,8%,0%))))</f>
        <v>0.02</v>
      </c>
      <c r="N652" s="6">
        <f>SalesData[[#This Row],[Total Sales]]*SalesData[[#This Row],[Discount %]]</f>
        <v>40.394400000000005</v>
      </c>
      <c r="O652" s="2">
        <f>SalesData[[#This Row],[Total Sales]]-SalesData[[#This Row],[Discount Amount]]</f>
        <v>1979.3256000000001</v>
      </c>
      <c r="P652" s="2">
        <f>SalesData[[#This Row],[price]]*60%</f>
        <v>1211.8319999999999</v>
      </c>
      <c r="Q652" s="2">
        <f>SalesData[[#This Row],[Cost Price (Assumed)60%]]*SalesData[[#This Row],[quantity]]</f>
        <v>1211.8319999999999</v>
      </c>
      <c r="R652" s="2">
        <f>SalesData[[#This Row],[Net Sales]]-SalesData[[#This Row],[Total Cost]]</f>
        <v>767.49360000000024</v>
      </c>
      <c r="S652" s="8">
        <f>SalesData[[#This Row],[Profit]]/SalesData[[#This Row],[Net Sales]]</f>
        <v>0.38775510204081642</v>
      </c>
    </row>
    <row r="653" spans="1:19" x14ac:dyDescent="0.25">
      <c r="A653">
        <v>100651</v>
      </c>
      <c r="B653" s="1">
        <v>45140</v>
      </c>
      <c r="C653" s="2">
        <f>MONTH(SalesData[[#This Row],[order_date]])</f>
        <v>8</v>
      </c>
      <c r="D653" s="2">
        <f>YEAR(SalesData[[#This Row],[order_date]])</f>
        <v>2023</v>
      </c>
      <c r="E653" t="s">
        <v>691</v>
      </c>
      <c r="F653" t="s">
        <v>19</v>
      </c>
      <c r="G653" t="s">
        <v>77</v>
      </c>
      <c r="H653">
        <v>1</v>
      </c>
      <c r="I653">
        <v>9286.75</v>
      </c>
      <c r="J653" t="s">
        <v>47</v>
      </c>
      <c r="K653" t="s">
        <v>48</v>
      </c>
      <c r="L653">
        <f>SalesData[[#This Row],[quantity]]*SalesData[[#This Row],[price]]</f>
        <v>9286.75</v>
      </c>
      <c r="M653" s="8">
        <f>IF(SalesData[[#This Row],[quantity]]&lt;=1,2%,IF(SalesData[[#This Row],[quantity]]&lt;=2,4%,IF(SalesData[[#This Row],[quantity]]&lt;=3,6%,IF(SalesData[[#This Row],[quantity]]&gt;=4,8%,0%))))</f>
        <v>0.02</v>
      </c>
      <c r="N653" s="6">
        <f>SalesData[[#This Row],[Total Sales]]*SalesData[[#This Row],[Discount %]]</f>
        <v>185.73500000000001</v>
      </c>
      <c r="O653" s="2">
        <f>SalesData[[#This Row],[Total Sales]]-SalesData[[#This Row],[Discount Amount]]</f>
        <v>9101.0149999999994</v>
      </c>
      <c r="P653" s="2">
        <f>SalesData[[#This Row],[price]]*60%</f>
        <v>5572.05</v>
      </c>
      <c r="Q653" s="2">
        <f>SalesData[[#This Row],[Cost Price (Assumed)60%]]*SalesData[[#This Row],[quantity]]</f>
        <v>5572.05</v>
      </c>
      <c r="R653" s="2">
        <f>SalesData[[#This Row],[Net Sales]]-SalesData[[#This Row],[Total Cost]]</f>
        <v>3528.9649999999992</v>
      </c>
      <c r="S653" s="8">
        <f>SalesData[[#This Row],[Profit]]/SalesData[[#This Row],[Net Sales]]</f>
        <v>0.38775510204081626</v>
      </c>
    </row>
    <row r="654" spans="1:19" x14ac:dyDescent="0.25">
      <c r="A654">
        <v>100652</v>
      </c>
      <c r="B654" s="1">
        <v>45304</v>
      </c>
      <c r="C654" s="2">
        <f>MONTH(SalesData[[#This Row],[order_date]])</f>
        <v>1</v>
      </c>
      <c r="D654" s="2">
        <f>YEAR(SalesData[[#This Row],[order_date]])</f>
        <v>2024</v>
      </c>
      <c r="E654" t="s">
        <v>692</v>
      </c>
      <c r="F654" t="s">
        <v>38</v>
      </c>
      <c r="G654" t="s">
        <v>39</v>
      </c>
      <c r="H654">
        <v>3</v>
      </c>
      <c r="I654">
        <v>979.18</v>
      </c>
      <c r="J654" t="s">
        <v>47</v>
      </c>
      <c r="K654" t="s">
        <v>48</v>
      </c>
      <c r="L654">
        <f>SalesData[[#This Row],[quantity]]*SalesData[[#This Row],[price]]</f>
        <v>2937.54</v>
      </c>
      <c r="M654" s="8">
        <f>IF(SalesData[[#This Row],[quantity]]&lt;=1,2%,IF(SalesData[[#This Row],[quantity]]&lt;=2,4%,IF(SalesData[[#This Row],[quantity]]&lt;=3,6%,IF(SalesData[[#This Row],[quantity]]&gt;=4,8%,0%))))</f>
        <v>0.06</v>
      </c>
      <c r="N654" s="6">
        <f>SalesData[[#This Row],[Total Sales]]*SalesData[[#This Row],[Discount %]]</f>
        <v>176.25239999999999</v>
      </c>
      <c r="O654" s="2">
        <f>SalesData[[#This Row],[Total Sales]]-SalesData[[#This Row],[Discount Amount]]</f>
        <v>2761.2876000000001</v>
      </c>
      <c r="P654" s="2">
        <f>SalesData[[#This Row],[price]]*60%</f>
        <v>587.50799999999992</v>
      </c>
      <c r="Q654" s="2">
        <f>SalesData[[#This Row],[Cost Price (Assumed)60%]]*SalesData[[#This Row],[quantity]]</f>
        <v>1762.5239999999999</v>
      </c>
      <c r="R654" s="2">
        <f>SalesData[[#This Row],[Net Sales]]-SalesData[[#This Row],[Total Cost]]</f>
        <v>998.76360000000022</v>
      </c>
      <c r="S654" s="8">
        <f>SalesData[[#This Row],[Profit]]/SalesData[[#This Row],[Net Sales]]</f>
        <v>0.36170212765957455</v>
      </c>
    </row>
    <row r="655" spans="1:19" x14ac:dyDescent="0.25">
      <c r="A655">
        <v>100653</v>
      </c>
      <c r="B655" s="1">
        <v>45238</v>
      </c>
      <c r="C655" s="2">
        <f>MONTH(SalesData[[#This Row],[order_date]])</f>
        <v>11</v>
      </c>
      <c r="D655" s="2">
        <f>YEAR(SalesData[[#This Row],[order_date]])</f>
        <v>2023</v>
      </c>
      <c r="E655" t="s">
        <v>693</v>
      </c>
      <c r="F655" t="s">
        <v>10</v>
      </c>
      <c r="G655" t="s">
        <v>27</v>
      </c>
      <c r="H655">
        <v>5</v>
      </c>
      <c r="I655">
        <v>8703.4</v>
      </c>
      <c r="J655" t="s">
        <v>28</v>
      </c>
      <c r="K655" t="s">
        <v>29</v>
      </c>
      <c r="L655">
        <f>SalesData[[#This Row],[quantity]]*SalesData[[#This Row],[price]]</f>
        <v>43517</v>
      </c>
      <c r="M655" s="8">
        <f>IF(SalesData[[#This Row],[quantity]]&lt;=1,2%,IF(SalesData[[#This Row],[quantity]]&lt;=2,4%,IF(SalesData[[#This Row],[quantity]]&lt;=3,6%,IF(SalesData[[#This Row],[quantity]]&gt;=4,8%,0%))))</f>
        <v>0.08</v>
      </c>
      <c r="N655" s="6">
        <f>SalesData[[#This Row],[Total Sales]]*SalesData[[#This Row],[Discount %]]</f>
        <v>3481.36</v>
      </c>
      <c r="O655" s="2">
        <f>SalesData[[#This Row],[Total Sales]]-SalesData[[#This Row],[Discount Amount]]</f>
        <v>40035.64</v>
      </c>
      <c r="P655" s="2">
        <f>SalesData[[#This Row],[price]]*60%</f>
        <v>5222.04</v>
      </c>
      <c r="Q655" s="2">
        <f>SalesData[[#This Row],[Cost Price (Assumed)60%]]*SalesData[[#This Row],[quantity]]</f>
        <v>26110.2</v>
      </c>
      <c r="R655" s="2">
        <f>SalesData[[#This Row],[Net Sales]]-SalesData[[#This Row],[Total Cost]]</f>
        <v>13925.439999999999</v>
      </c>
      <c r="S655" s="8">
        <f>SalesData[[#This Row],[Profit]]/SalesData[[#This Row],[Net Sales]]</f>
        <v>0.34782608695652173</v>
      </c>
    </row>
    <row r="656" spans="1:19" x14ac:dyDescent="0.25">
      <c r="A656">
        <v>100654</v>
      </c>
      <c r="B656" s="1">
        <v>45121</v>
      </c>
      <c r="C656" s="2">
        <f>MONTH(SalesData[[#This Row],[order_date]])</f>
        <v>7</v>
      </c>
      <c r="D656" s="2">
        <f>YEAR(SalesData[[#This Row],[order_date]])</f>
        <v>2023</v>
      </c>
      <c r="E656" t="s">
        <v>694</v>
      </c>
      <c r="F656" t="s">
        <v>10</v>
      </c>
      <c r="G656" t="s">
        <v>27</v>
      </c>
      <c r="H656">
        <v>1</v>
      </c>
      <c r="I656">
        <v>67567.850000000006</v>
      </c>
      <c r="J656" t="s">
        <v>16</v>
      </c>
      <c r="K656" t="s">
        <v>17</v>
      </c>
      <c r="L656">
        <f>SalesData[[#This Row],[quantity]]*SalesData[[#This Row],[price]]</f>
        <v>67567.850000000006</v>
      </c>
      <c r="M656" s="8">
        <f>IF(SalesData[[#This Row],[quantity]]&lt;=1,2%,IF(SalesData[[#This Row],[quantity]]&lt;=2,4%,IF(SalesData[[#This Row],[quantity]]&lt;=3,6%,IF(SalesData[[#This Row],[quantity]]&gt;=4,8%,0%))))</f>
        <v>0.02</v>
      </c>
      <c r="N656" s="6">
        <f>SalesData[[#This Row],[Total Sales]]*SalesData[[#This Row],[Discount %]]</f>
        <v>1351.3570000000002</v>
      </c>
      <c r="O656" s="2">
        <f>SalesData[[#This Row],[Total Sales]]-SalesData[[#This Row],[Discount Amount]]</f>
        <v>66216.493000000002</v>
      </c>
      <c r="P656" s="2">
        <f>SalesData[[#This Row],[price]]*60%</f>
        <v>40540.71</v>
      </c>
      <c r="Q656" s="2">
        <f>SalesData[[#This Row],[Cost Price (Assumed)60%]]*SalesData[[#This Row],[quantity]]</f>
        <v>40540.71</v>
      </c>
      <c r="R656" s="2">
        <f>SalesData[[#This Row],[Net Sales]]-SalesData[[#This Row],[Total Cost]]</f>
        <v>25675.783000000003</v>
      </c>
      <c r="S656" s="8">
        <f>SalesData[[#This Row],[Profit]]/SalesData[[#This Row],[Net Sales]]</f>
        <v>0.38775510204081637</v>
      </c>
    </row>
    <row r="657" spans="1:19" x14ac:dyDescent="0.25">
      <c r="A657">
        <v>100655</v>
      </c>
      <c r="B657" s="1">
        <v>45035</v>
      </c>
      <c r="C657" s="2">
        <f>MONTH(SalesData[[#This Row],[order_date]])</f>
        <v>4</v>
      </c>
      <c r="D657" s="2">
        <f>YEAR(SalesData[[#This Row],[order_date]])</f>
        <v>2023</v>
      </c>
      <c r="E657" t="s">
        <v>695</v>
      </c>
      <c r="F657" t="s">
        <v>38</v>
      </c>
      <c r="G657" t="s">
        <v>60</v>
      </c>
      <c r="H657">
        <v>1</v>
      </c>
      <c r="I657">
        <v>1981.6</v>
      </c>
      <c r="J657" t="s">
        <v>57</v>
      </c>
      <c r="K657" t="s">
        <v>58</v>
      </c>
      <c r="L657">
        <f>SalesData[[#This Row],[quantity]]*SalesData[[#This Row],[price]]</f>
        <v>1981.6</v>
      </c>
      <c r="M657" s="8">
        <f>IF(SalesData[[#This Row],[quantity]]&lt;=1,2%,IF(SalesData[[#This Row],[quantity]]&lt;=2,4%,IF(SalesData[[#This Row],[quantity]]&lt;=3,6%,IF(SalesData[[#This Row],[quantity]]&gt;=4,8%,0%))))</f>
        <v>0.02</v>
      </c>
      <c r="N657" s="6">
        <f>SalesData[[#This Row],[Total Sales]]*SalesData[[#This Row],[Discount %]]</f>
        <v>39.631999999999998</v>
      </c>
      <c r="O657" s="2">
        <f>SalesData[[#This Row],[Total Sales]]-SalesData[[#This Row],[Discount Amount]]</f>
        <v>1941.9679999999998</v>
      </c>
      <c r="P657" s="2">
        <f>SalesData[[#This Row],[price]]*60%</f>
        <v>1188.9599999999998</v>
      </c>
      <c r="Q657" s="2">
        <f>SalesData[[#This Row],[Cost Price (Assumed)60%]]*SalesData[[#This Row],[quantity]]</f>
        <v>1188.9599999999998</v>
      </c>
      <c r="R657" s="2">
        <f>SalesData[[#This Row],[Net Sales]]-SalesData[[#This Row],[Total Cost]]</f>
        <v>753.00800000000004</v>
      </c>
      <c r="S657" s="8">
        <f>SalesData[[#This Row],[Profit]]/SalesData[[#This Row],[Net Sales]]</f>
        <v>0.38775510204081637</v>
      </c>
    </row>
    <row r="658" spans="1:19" x14ac:dyDescent="0.25">
      <c r="A658">
        <v>100656</v>
      </c>
      <c r="B658" s="1">
        <v>45111</v>
      </c>
      <c r="C658" s="2">
        <f>MONTH(SalesData[[#This Row],[order_date]])</f>
        <v>7</v>
      </c>
      <c r="D658" s="2">
        <f>YEAR(SalesData[[#This Row],[order_date]])</f>
        <v>2023</v>
      </c>
      <c r="E658" t="s">
        <v>696</v>
      </c>
      <c r="F658" t="s">
        <v>14</v>
      </c>
      <c r="G658" t="s">
        <v>51</v>
      </c>
      <c r="H658">
        <v>1</v>
      </c>
      <c r="I658">
        <v>1101.54</v>
      </c>
      <c r="J658" t="s">
        <v>43</v>
      </c>
      <c r="K658" t="s">
        <v>29</v>
      </c>
      <c r="L658">
        <f>SalesData[[#This Row],[quantity]]*SalesData[[#This Row],[price]]</f>
        <v>1101.54</v>
      </c>
      <c r="M658" s="8">
        <f>IF(SalesData[[#This Row],[quantity]]&lt;=1,2%,IF(SalesData[[#This Row],[quantity]]&lt;=2,4%,IF(SalesData[[#This Row],[quantity]]&lt;=3,6%,IF(SalesData[[#This Row],[quantity]]&gt;=4,8%,0%))))</f>
        <v>0.02</v>
      </c>
      <c r="N658" s="6">
        <f>SalesData[[#This Row],[Total Sales]]*SalesData[[#This Row],[Discount %]]</f>
        <v>22.030799999999999</v>
      </c>
      <c r="O658" s="2">
        <f>SalesData[[#This Row],[Total Sales]]-SalesData[[#This Row],[Discount Amount]]</f>
        <v>1079.5092</v>
      </c>
      <c r="P658" s="2">
        <f>SalesData[[#This Row],[price]]*60%</f>
        <v>660.92399999999998</v>
      </c>
      <c r="Q658" s="2">
        <f>SalesData[[#This Row],[Cost Price (Assumed)60%]]*SalesData[[#This Row],[quantity]]</f>
        <v>660.92399999999998</v>
      </c>
      <c r="R658" s="2">
        <f>SalesData[[#This Row],[Net Sales]]-SalesData[[#This Row],[Total Cost]]</f>
        <v>418.58519999999999</v>
      </c>
      <c r="S658" s="8">
        <f>SalesData[[#This Row],[Profit]]/SalesData[[#This Row],[Net Sales]]</f>
        <v>0.38775510204081631</v>
      </c>
    </row>
    <row r="659" spans="1:19" x14ac:dyDescent="0.25">
      <c r="A659">
        <v>100657</v>
      </c>
      <c r="B659" s="1">
        <v>45287</v>
      </c>
      <c r="C659" s="2">
        <f>MONTH(SalesData[[#This Row],[order_date]])</f>
        <v>12</v>
      </c>
      <c r="D659" s="2">
        <f>YEAR(SalesData[[#This Row],[order_date]])</f>
        <v>2023</v>
      </c>
      <c r="E659" t="s">
        <v>697</v>
      </c>
      <c r="F659" t="s">
        <v>41</v>
      </c>
      <c r="G659" t="s">
        <v>42</v>
      </c>
      <c r="H659">
        <v>5</v>
      </c>
      <c r="I659">
        <v>4876.25</v>
      </c>
      <c r="J659" t="s">
        <v>47</v>
      </c>
      <c r="K659" t="s">
        <v>48</v>
      </c>
      <c r="L659">
        <f>SalesData[[#This Row],[quantity]]*SalesData[[#This Row],[price]]</f>
        <v>24381.25</v>
      </c>
      <c r="M659" s="8">
        <f>IF(SalesData[[#This Row],[quantity]]&lt;=1,2%,IF(SalesData[[#This Row],[quantity]]&lt;=2,4%,IF(SalesData[[#This Row],[quantity]]&lt;=3,6%,IF(SalesData[[#This Row],[quantity]]&gt;=4,8%,0%))))</f>
        <v>0.08</v>
      </c>
      <c r="N659" s="6">
        <f>SalesData[[#This Row],[Total Sales]]*SalesData[[#This Row],[Discount %]]</f>
        <v>1950.5</v>
      </c>
      <c r="O659" s="2">
        <f>SalesData[[#This Row],[Total Sales]]-SalesData[[#This Row],[Discount Amount]]</f>
        <v>22430.75</v>
      </c>
      <c r="P659" s="2">
        <f>SalesData[[#This Row],[price]]*60%</f>
        <v>2925.75</v>
      </c>
      <c r="Q659" s="2">
        <f>SalesData[[#This Row],[Cost Price (Assumed)60%]]*SalesData[[#This Row],[quantity]]</f>
        <v>14628.75</v>
      </c>
      <c r="R659" s="2">
        <f>SalesData[[#This Row],[Net Sales]]-SalesData[[#This Row],[Total Cost]]</f>
        <v>7802</v>
      </c>
      <c r="S659" s="8">
        <f>SalesData[[#This Row],[Profit]]/SalesData[[#This Row],[Net Sales]]</f>
        <v>0.34782608695652173</v>
      </c>
    </row>
    <row r="660" spans="1:19" x14ac:dyDescent="0.25">
      <c r="A660">
        <v>100658</v>
      </c>
      <c r="B660" s="1">
        <v>45258</v>
      </c>
      <c r="C660" s="2">
        <f>MONTH(SalesData[[#This Row],[order_date]])</f>
        <v>11</v>
      </c>
      <c r="D660" s="2">
        <f>YEAR(SalesData[[#This Row],[order_date]])</f>
        <v>2023</v>
      </c>
      <c r="E660" t="s">
        <v>698</v>
      </c>
      <c r="F660" t="s">
        <v>19</v>
      </c>
      <c r="G660" t="s">
        <v>123</v>
      </c>
      <c r="H660">
        <v>1</v>
      </c>
      <c r="I660">
        <v>5900.03</v>
      </c>
      <c r="J660" t="s">
        <v>107</v>
      </c>
      <c r="K660" t="s">
        <v>108</v>
      </c>
      <c r="L660">
        <f>SalesData[[#This Row],[quantity]]*SalesData[[#This Row],[price]]</f>
        <v>5900.03</v>
      </c>
      <c r="M660" s="8">
        <f>IF(SalesData[[#This Row],[quantity]]&lt;=1,2%,IF(SalesData[[#This Row],[quantity]]&lt;=2,4%,IF(SalesData[[#This Row],[quantity]]&lt;=3,6%,IF(SalesData[[#This Row],[quantity]]&gt;=4,8%,0%))))</f>
        <v>0.02</v>
      </c>
      <c r="N660" s="6">
        <f>SalesData[[#This Row],[Total Sales]]*SalesData[[#This Row],[Discount %]]</f>
        <v>118.00059999999999</v>
      </c>
      <c r="O660" s="2">
        <f>SalesData[[#This Row],[Total Sales]]-SalesData[[#This Row],[Discount Amount]]</f>
        <v>5782.0293999999994</v>
      </c>
      <c r="P660" s="2">
        <f>SalesData[[#This Row],[price]]*60%</f>
        <v>3540.0179999999996</v>
      </c>
      <c r="Q660" s="2">
        <f>SalesData[[#This Row],[Cost Price (Assumed)60%]]*SalesData[[#This Row],[quantity]]</f>
        <v>3540.0179999999996</v>
      </c>
      <c r="R660" s="2">
        <f>SalesData[[#This Row],[Net Sales]]-SalesData[[#This Row],[Total Cost]]</f>
        <v>2242.0113999999999</v>
      </c>
      <c r="S660" s="8">
        <f>SalesData[[#This Row],[Profit]]/SalesData[[#This Row],[Net Sales]]</f>
        <v>0.38775510204081637</v>
      </c>
    </row>
    <row r="661" spans="1:19" x14ac:dyDescent="0.25">
      <c r="A661">
        <v>100659</v>
      </c>
      <c r="B661" s="1">
        <v>45390</v>
      </c>
      <c r="C661" s="2">
        <f>MONTH(SalesData[[#This Row],[order_date]])</f>
        <v>4</v>
      </c>
      <c r="D661" s="2">
        <f>YEAR(SalesData[[#This Row],[order_date]])</f>
        <v>2024</v>
      </c>
      <c r="E661" t="s">
        <v>699</v>
      </c>
      <c r="F661" t="s">
        <v>14</v>
      </c>
      <c r="G661" t="s">
        <v>170</v>
      </c>
      <c r="H661">
        <v>1</v>
      </c>
      <c r="I661">
        <v>341.76</v>
      </c>
      <c r="J661" t="s">
        <v>54</v>
      </c>
      <c r="K661" t="s">
        <v>55</v>
      </c>
      <c r="L661">
        <f>SalesData[[#This Row],[quantity]]*SalesData[[#This Row],[price]]</f>
        <v>341.76</v>
      </c>
      <c r="M661" s="8">
        <f>IF(SalesData[[#This Row],[quantity]]&lt;=1,2%,IF(SalesData[[#This Row],[quantity]]&lt;=2,4%,IF(SalesData[[#This Row],[quantity]]&lt;=3,6%,IF(SalesData[[#This Row],[quantity]]&gt;=4,8%,0%))))</f>
        <v>0.02</v>
      </c>
      <c r="N661" s="6">
        <f>SalesData[[#This Row],[Total Sales]]*SalesData[[#This Row],[Discount %]]</f>
        <v>6.8352000000000004</v>
      </c>
      <c r="O661" s="2">
        <f>SalesData[[#This Row],[Total Sales]]-SalesData[[#This Row],[Discount Amount]]</f>
        <v>334.9248</v>
      </c>
      <c r="P661" s="2">
        <f>SalesData[[#This Row],[price]]*60%</f>
        <v>205.05599999999998</v>
      </c>
      <c r="Q661" s="2">
        <f>SalesData[[#This Row],[Cost Price (Assumed)60%]]*SalesData[[#This Row],[quantity]]</f>
        <v>205.05599999999998</v>
      </c>
      <c r="R661" s="2">
        <f>SalesData[[#This Row],[Net Sales]]-SalesData[[#This Row],[Total Cost]]</f>
        <v>129.86880000000002</v>
      </c>
      <c r="S661" s="8">
        <f>SalesData[[#This Row],[Profit]]/SalesData[[#This Row],[Net Sales]]</f>
        <v>0.38775510204081637</v>
      </c>
    </row>
    <row r="662" spans="1:19" x14ac:dyDescent="0.25">
      <c r="A662">
        <v>100660</v>
      </c>
      <c r="B662" s="1">
        <v>45065</v>
      </c>
      <c r="C662" s="2">
        <f>MONTH(SalesData[[#This Row],[order_date]])</f>
        <v>5</v>
      </c>
      <c r="D662" s="2">
        <f>YEAR(SalesData[[#This Row],[order_date]])</f>
        <v>2023</v>
      </c>
      <c r="E662" t="s">
        <v>700</v>
      </c>
      <c r="F662" t="s">
        <v>41</v>
      </c>
      <c r="G662" t="s">
        <v>92</v>
      </c>
      <c r="H662">
        <v>1</v>
      </c>
      <c r="I662">
        <v>13506.01</v>
      </c>
      <c r="J662" t="s">
        <v>85</v>
      </c>
      <c r="K662" t="s">
        <v>29</v>
      </c>
      <c r="L662">
        <f>SalesData[[#This Row],[quantity]]*SalesData[[#This Row],[price]]</f>
        <v>13506.01</v>
      </c>
      <c r="M662" s="8">
        <f>IF(SalesData[[#This Row],[quantity]]&lt;=1,2%,IF(SalesData[[#This Row],[quantity]]&lt;=2,4%,IF(SalesData[[#This Row],[quantity]]&lt;=3,6%,IF(SalesData[[#This Row],[quantity]]&gt;=4,8%,0%))))</f>
        <v>0.02</v>
      </c>
      <c r="N662" s="6">
        <f>SalesData[[#This Row],[Total Sales]]*SalesData[[#This Row],[Discount %]]</f>
        <v>270.12020000000001</v>
      </c>
      <c r="O662" s="2">
        <f>SalesData[[#This Row],[Total Sales]]-SalesData[[#This Row],[Discount Amount]]</f>
        <v>13235.889800000001</v>
      </c>
      <c r="P662" s="2">
        <f>SalesData[[#This Row],[price]]*60%</f>
        <v>8103.6059999999998</v>
      </c>
      <c r="Q662" s="2">
        <f>SalesData[[#This Row],[Cost Price (Assumed)60%]]*SalesData[[#This Row],[quantity]]</f>
        <v>8103.6059999999998</v>
      </c>
      <c r="R662" s="2">
        <f>SalesData[[#This Row],[Net Sales]]-SalesData[[#This Row],[Total Cost]]</f>
        <v>5132.2838000000011</v>
      </c>
      <c r="S662" s="8">
        <f>SalesData[[#This Row],[Profit]]/SalesData[[#This Row],[Net Sales]]</f>
        <v>0.38775510204081637</v>
      </c>
    </row>
    <row r="663" spans="1:19" x14ac:dyDescent="0.25">
      <c r="A663">
        <v>100661</v>
      </c>
      <c r="B663" s="1">
        <v>45633</v>
      </c>
      <c r="C663" s="2">
        <f>MONTH(SalesData[[#This Row],[order_date]])</f>
        <v>12</v>
      </c>
      <c r="D663" s="2">
        <f>YEAR(SalesData[[#This Row],[order_date]])</f>
        <v>2024</v>
      </c>
      <c r="E663" t="s">
        <v>701</v>
      </c>
      <c r="F663" t="s">
        <v>38</v>
      </c>
      <c r="G663" t="s">
        <v>60</v>
      </c>
      <c r="H663">
        <v>1</v>
      </c>
      <c r="I663">
        <v>2374.5500000000002</v>
      </c>
      <c r="J663" t="s">
        <v>85</v>
      </c>
      <c r="K663" t="s">
        <v>29</v>
      </c>
      <c r="L663">
        <f>SalesData[[#This Row],[quantity]]*SalesData[[#This Row],[price]]</f>
        <v>2374.5500000000002</v>
      </c>
      <c r="M663" s="8">
        <f>IF(SalesData[[#This Row],[quantity]]&lt;=1,2%,IF(SalesData[[#This Row],[quantity]]&lt;=2,4%,IF(SalesData[[#This Row],[quantity]]&lt;=3,6%,IF(SalesData[[#This Row],[quantity]]&gt;=4,8%,0%))))</f>
        <v>0.02</v>
      </c>
      <c r="N663" s="6">
        <f>SalesData[[#This Row],[Total Sales]]*SalesData[[#This Row],[Discount %]]</f>
        <v>47.491000000000007</v>
      </c>
      <c r="O663" s="2">
        <f>SalesData[[#This Row],[Total Sales]]-SalesData[[#This Row],[Discount Amount]]</f>
        <v>2327.0590000000002</v>
      </c>
      <c r="P663" s="2">
        <f>SalesData[[#This Row],[price]]*60%</f>
        <v>1424.73</v>
      </c>
      <c r="Q663" s="2">
        <f>SalesData[[#This Row],[Cost Price (Assumed)60%]]*SalesData[[#This Row],[quantity]]</f>
        <v>1424.73</v>
      </c>
      <c r="R663" s="2">
        <f>SalesData[[#This Row],[Net Sales]]-SalesData[[#This Row],[Total Cost]]</f>
        <v>902.32900000000018</v>
      </c>
      <c r="S663" s="8">
        <f>SalesData[[#This Row],[Profit]]/SalesData[[#This Row],[Net Sales]]</f>
        <v>0.38775510204081637</v>
      </c>
    </row>
    <row r="664" spans="1:19" x14ac:dyDescent="0.25">
      <c r="A664">
        <v>100662</v>
      </c>
      <c r="B664" s="1">
        <v>45398</v>
      </c>
      <c r="C664" s="2">
        <f>MONTH(SalesData[[#This Row],[order_date]])</f>
        <v>4</v>
      </c>
      <c r="D664" s="2">
        <f>YEAR(SalesData[[#This Row],[order_date]])</f>
        <v>2024</v>
      </c>
      <c r="E664" t="s">
        <v>135</v>
      </c>
      <c r="F664" t="s">
        <v>14</v>
      </c>
      <c r="G664" t="s">
        <v>46</v>
      </c>
      <c r="H664">
        <v>1</v>
      </c>
      <c r="I664">
        <v>4133.82</v>
      </c>
      <c r="J664" t="s">
        <v>21</v>
      </c>
      <c r="K664" t="s">
        <v>17</v>
      </c>
      <c r="L664">
        <f>SalesData[[#This Row],[quantity]]*SalesData[[#This Row],[price]]</f>
        <v>4133.82</v>
      </c>
      <c r="M664" s="8">
        <f>IF(SalesData[[#This Row],[quantity]]&lt;=1,2%,IF(SalesData[[#This Row],[quantity]]&lt;=2,4%,IF(SalesData[[#This Row],[quantity]]&lt;=3,6%,IF(SalesData[[#This Row],[quantity]]&gt;=4,8%,0%))))</f>
        <v>0.02</v>
      </c>
      <c r="N664" s="6">
        <f>SalesData[[#This Row],[Total Sales]]*SalesData[[#This Row],[Discount %]]</f>
        <v>82.676400000000001</v>
      </c>
      <c r="O664" s="2">
        <f>SalesData[[#This Row],[Total Sales]]-SalesData[[#This Row],[Discount Amount]]</f>
        <v>4051.1435999999999</v>
      </c>
      <c r="P664" s="2">
        <f>SalesData[[#This Row],[price]]*60%</f>
        <v>2480.2919999999999</v>
      </c>
      <c r="Q664" s="2">
        <f>SalesData[[#This Row],[Cost Price (Assumed)60%]]*SalesData[[#This Row],[quantity]]</f>
        <v>2480.2919999999999</v>
      </c>
      <c r="R664" s="2">
        <f>SalesData[[#This Row],[Net Sales]]-SalesData[[#This Row],[Total Cost]]</f>
        <v>1570.8516</v>
      </c>
      <c r="S664" s="8">
        <f>SalesData[[#This Row],[Profit]]/SalesData[[#This Row],[Net Sales]]</f>
        <v>0.38775510204081631</v>
      </c>
    </row>
    <row r="665" spans="1:19" x14ac:dyDescent="0.25">
      <c r="A665">
        <v>100663</v>
      </c>
      <c r="B665" s="1">
        <v>45234</v>
      </c>
      <c r="C665" s="2">
        <f>MONTH(SalesData[[#This Row],[order_date]])</f>
        <v>11</v>
      </c>
      <c r="D665" s="2">
        <f>YEAR(SalesData[[#This Row],[order_date]])</f>
        <v>2023</v>
      </c>
      <c r="E665" t="s">
        <v>702</v>
      </c>
      <c r="F665" t="s">
        <v>10</v>
      </c>
      <c r="G665" t="s">
        <v>68</v>
      </c>
      <c r="H665">
        <v>1</v>
      </c>
      <c r="I665">
        <v>14314.99</v>
      </c>
      <c r="J665" t="s">
        <v>21</v>
      </c>
      <c r="K665" t="s">
        <v>17</v>
      </c>
      <c r="L665">
        <f>SalesData[[#This Row],[quantity]]*SalesData[[#This Row],[price]]</f>
        <v>14314.99</v>
      </c>
      <c r="M665" s="8">
        <f>IF(SalesData[[#This Row],[quantity]]&lt;=1,2%,IF(SalesData[[#This Row],[quantity]]&lt;=2,4%,IF(SalesData[[#This Row],[quantity]]&lt;=3,6%,IF(SalesData[[#This Row],[quantity]]&gt;=4,8%,0%))))</f>
        <v>0.02</v>
      </c>
      <c r="N665" s="6">
        <f>SalesData[[#This Row],[Total Sales]]*SalesData[[#This Row],[Discount %]]</f>
        <v>286.2998</v>
      </c>
      <c r="O665" s="2">
        <f>SalesData[[#This Row],[Total Sales]]-SalesData[[#This Row],[Discount Amount]]</f>
        <v>14028.690199999999</v>
      </c>
      <c r="P665" s="2">
        <f>SalesData[[#This Row],[price]]*60%</f>
        <v>8588.9939999999988</v>
      </c>
      <c r="Q665" s="2">
        <f>SalesData[[#This Row],[Cost Price (Assumed)60%]]*SalesData[[#This Row],[quantity]]</f>
        <v>8588.9939999999988</v>
      </c>
      <c r="R665" s="2">
        <f>SalesData[[#This Row],[Net Sales]]-SalesData[[#This Row],[Total Cost]]</f>
        <v>5439.6962000000003</v>
      </c>
      <c r="S665" s="8">
        <f>SalesData[[#This Row],[Profit]]/SalesData[[#This Row],[Net Sales]]</f>
        <v>0.38775510204081637</v>
      </c>
    </row>
    <row r="666" spans="1:19" x14ac:dyDescent="0.25">
      <c r="A666">
        <v>100664</v>
      </c>
      <c r="B666" s="1">
        <v>45421</v>
      </c>
      <c r="C666" s="2">
        <f>MONTH(SalesData[[#This Row],[order_date]])</f>
        <v>5</v>
      </c>
      <c r="D666" s="2">
        <f>YEAR(SalesData[[#This Row],[order_date]])</f>
        <v>2024</v>
      </c>
      <c r="E666" t="s">
        <v>703</v>
      </c>
      <c r="F666" t="s">
        <v>10</v>
      </c>
      <c r="G666" t="s">
        <v>80</v>
      </c>
      <c r="H666">
        <v>3</v>
      </c>
      <c r="I666">
        <v>8375.24</v>
      </c>
      <c r="J666" t="s">
        <v>16</v>
      </c>
      <c r="K666" t="s">
        <v>17</v>
      </c>
      <c r="L666">
        <f>SalesData[[#This Row],[quantity]]*SalesData[[#This Row],[price]]</f>
        <v>25125.72</v>
      </c>
      <c r="M666" s="8">
        <f>IF(SalesData[[#This Row],[quantity]]&lt;=1,2%,IF(SalesData[[#This Row],[quantity]]&lt;=2,4%,IF(SalesData[[#This Row],[quantity]]&lt;=3,6%,IF(SalesData[[#This Row],[quantity]]&gt;=4,8%,0%))))</f>
        <v>0.06</v>
      </c>
      <c r="N666" s="6">
        <f>SalesData[[#This Row],[Total Sales]]*SalesData[[#This Row],[Discount %]]</f>
        <v>1507.5432000000001</v>
      </c>
      <c r="O666" s="2">
        <f>SalesData[[#This Row],[Total Sales]]-SalesData[[#This Row],[Discount Amount]]</f>
        <v>23618.176800000001</v>
      </c>
      <c r="P666" s="2">
        <f>SalesData[[#This Row],[price]]*60%</f>
        <v>5025.1439999999993</v>
      </c>
      <c r="Q666" s="2">
        <f>SalesData[[#This Row],[Cost Price (Assumed)60%]]*SalesData[[#This Row],[quantity]]</f>
        <v>15075.431999999997</v>
      </c>
      <c r="R666" s="2">
        <f>SalesData[[#This Row],[Net Sales]]-SalesData[[#This Row],[Total Cost]]</f>
        <v>8542.744800000004</v>
      </c>
      <c r="S666" s="8">
        <f>SalesData[[#This Row],[Profit]]/SalesData[[#This Row],[Net Sales]]</f>
        <v>0.3617021276595746</v>
      </c>
    </row>
    <row r="667" spans="1:19" x14ac:dyDescent="0.25">
      <c r="A667">
        <v>100665</v>
      </c>
      <c r="B667" s="1">
        <v>45517</v>
      </c>
      <c r="C667" s="2">
        <f>MONTH(SalesData[[#This Row],[order_date]])</f>
        <v>8</v>
      </c>
      <c r="D667" s="2">
        <f>YEAR(SalesData[[#This Row],[order_date]])</f>
        <v>2024</v>
      </c>
      <c r="E667" t="s">
        <v>704</v>
      </c>
      <c r="F667" t="s">
        <v>14</v>
      </c>
      <c r="G667" t="s">
        <v>15</v>
      </c>
      <c r="H667">
        <v>4</v>
      </c>
      <c r="I667">
        <v>2009.62</v>
      </c>
      <c r="J667" t="s">
        <v>28</v>
      </c>
      <c r="K667" t="s">
        <v>29</v>
      </c>
      <c r="L667">
        <f>SalesData[[#This Row],[quantity]]*SalesData[[#This Row],[price]]</f>
        <v>8038.48</v>
      </c>
      <c r="M667" s="8">
        <f>IF(SalesData[[#This Row],[quantity]]&lt;=1,2%,IF(SalesData[[#This Row],[quantity]]&lt;=2,4%,IF(SalesData[[#This Row],[quantity]]&lt;=3,6%,IF(SalesData[[#This Row],[quantity]]&gt;=4,8%,0%))))</f>
        <v>0.08</v>
      </c>
      <c r="N667" s="6">
        <f>SalesData[[#This Row],[Total Sales]]*SalesData[[#This Row],[Discount %]]</f>
        <v>643.07839999999999</v>
      </c>
      <c r="O667" s="2">
        <f>SalesData[[#This Row],[Total Sales]]-SalesData[[#This Row],[Discount Amount]]</f>
        <v>7395.4015999999992</v>
      </c>
      <c r="P667" s="2">
        <f>SalesData[[#This Row],[price]]*60%</f>
        <v>1205.7719999999999</v>
      </c>
      <c r="Q667" s="2">
        <f>SalesData[[#This Row],[Cost Price (Assumed)60%]]*SalesData[[#This Row],[quantity]]</f>
        <v>4823.0879999999997</v>
      </c>
      <c r="R667" s="2">
        <f>SalesData[[#This Row],[Net Sales]]-SalesData[[#This Row],[Total Cost]]</f>
        <v>2572.3135999999995</v>
      </c>
      <c r="S667" s="8">
        <f>SalesData[[#This Row],[Profit]]/SalesData[[#This Row],[Net Sales]]</f>
        <v>0.34782608695652173</v>
      </c>
    </row>
    <row r="668" spans="1:19" x14ac:dyDescent="0.25">
      <c r="A668">
        <v>100666</v>
      </c>
      <c r="B668" s="1">
        <v>45050</v>
      </c>
      <c r="C668" s="2">
        <f>MONTH(SalesData[[#This Row],[order_date]])</f>
        <v>5</v>
      </c>
      <c r="D668" s="2">
        <f>YEAR(SalesData[[#This Row],[order_date]])</f>
        <v>2023</v>
      </c>
      <c r="E668" t="s">
        <v>705</v>
      </c>
      <c r="F668" t="s">
        <v>41</v>
      </c>
      <c r="G668" t="s">
        <v>102</v>
      </c>
      <c r="H668">
        <v>2</v>
      </c>
      <c r="I668">
        <v>14430.6</v>
      </c>
      <c r="J668" t="s">
        <v>85</v>
      </c>
      <c r="K668" t="s">
        <v>29</v>
      </c>
      <c r="L668">
        <f>SalesData[[#This Row],[quantity]]*SalesData[[#This Row],[price]]</f>
        <v>28861.200000000001</v>
      </c>
      <c r="M668" s="8">
        <f>IF(SalesData[[#This Row],[quantity]]&lt;=1,2%,IF(SalesData[[#This Row],[quantity]]&lt;=2,4%,IF(SalesData[[#This Row],[quantity]]&lt;=3,6%,IF(SalesData[[#This Row],[quantity]]&gt;=4,8%,0%))))</f>
        <v>0.04</v>
      </c>
      <c r="N668" s="6">
        <f>SalesData[[#This Row],[Total Sales]]*SalesData[[#This Row],[Discount %]]</f>
        <v>1154.4480000000001</v>
      </c>
      <c r="O668" s="2">
        <f>SalesData[[#This Row],[Total Sales]]-SalesData[[#This Row],[Discount Amount]]</f>
        <v>27706.752</v>
      </c>
      <c r="P668" s="2">
        <f>SalesData[[#This Row],[price]]*60%</f>
        <v>8658.36</v>
      </c>
      <c r="Q668" s="2">
        <f>SalesData[[#This Row],[Cost Price (Assumed)60%]]*SalesData[[#This Row],[quantity]]</f>
        <v>17316.72</v>
      </c>
      <c r="R668" s="2">
        <f>SalesData[[#This Row],[Net Sales]]-SalesData[[#This Row],[Total Cost]]</f>
        <v>10390.031999999999</v>
      </c>
      <c r="S668" s="8">
        <f>SalesData[[#This Row],[Profit]]/SalesData[[#This Row],[Net Sales]]</f>
        <v>0.37499999999999994</v>
      </c>
    </row>
    <row r="669" spans="1:19" x14ac:dyDescent="0.25">
      <c r="A669">
        <v>100667</v>
      </c>
      <c r="B669" s="1">
        <v>45239</v>
      </c>
      <c r="C669" s="2">
        <f>MONTH(SalesData[[#This Row],[order_date]])</f>
        <v>11</v>
      </c>
      <c r="D669" s="2">
        <f>YEAR(SalesData[[#This Row],[order_date]])</f>
        <v>2023</v>
      </c>
      <c r="E669" t="s">
        <v>706</v>
      </c>
      <c r="F669" t="s">
        <v>14</v>
      </c>
      <c r="G669" t="s">
        <v>31</v>
      </c>
      <c r="H669">
        <v>1</v>
      </c>
      <c r="I669">
        <v>917.64</v>
      </c>
      <c r="J669" t="s">
        <v>57</v>
      </c>
      <c r="K669" t="s">
        <v>58</v>
      </c>
      <c r="L669">
        <f>SalesData[[#This Row],[quantity]]*SalesData[[#This Row],[price]]</f>
        <v>917.64</v>
      </c>
      <c r="M669" s="8">
        <f>IF(SalesData[[#This Row],[quantity]]&lt;=1,2%,IF(SalesData[[#This Row],[quantity]]&lt;=2,4%,IF(SalesData[[#This Row],[quantity]]&lt;=3,6%,IF(SalesData[[#This Row],[quantity]]&gt;=4,8%,0%))))</f>
        <v>0.02</v>
      </c>
      <c r="N669" s="6">
        <f>SalesData[[#This Row],[Total Sales]]*SalesData[[#This Row],[Discount %]]</f>
        <v>18.352799999999998</v>
      </c>
      <c r="O669" s="2">
        <f>SalesData[[#This Row],[Total Sales]]-SalesData[[#This Row],[Discount Amount]]</f>
        <v>899.28719999999998</v>
      </c>
      <c r="P669" s="2">
        <f>SalesData[[#This Row],[price]]*60%</f>
        <v>550.58399999999995</v>
      </c>
      <c r="Q669" s="2">
        <f>SalesData[[#This Row],[Cost Price (Assumed)60%]]*SalesData[[#This Row],[quantity]]</f>
        <v>550.58399999999995</v>
      </c>
      <c r="R669" s="2">
        <f>SalesData[[#This Row],[Net Sales]]-SalesData[[#This Row],[Total Cost]]</f>
        <v>348.70320000000004</v>
      </c>
      <c r="S669" s="8">
        <f>SalesData[[#This Row],[Profit]]/SalesData[[#This Row],[Net Sales]]</f>
        <v>0.38775510204081637</v>
      </c>
    </row>
    <row r="670" spans="1:19" x14ac:dyDescent="0.25">
      <c r="A670">
        <v>100668</v>
      </c>
      <c r="B670" s="1">
        <v>44978</v>
      </c>
      <c r="C670" s="2">
        <f>MONTH(SalesData[[#This Row],[order_date]])</f>
        <v>2</v>
      </c>
      <c r="D670" s="2">
        <f>YEAR(SalesData[[#This Row],[order_date]])</f>
        <v>2023</v>
      </c>
      <c r="E670" t="s">
        <v>295</v>
      </c>
      <c r="F670" t="s">
        <v>19</v>
      </c>
      <c r="G670" t="s">
        <v>20</v>
      </c>
      <c r="H670">
        <v>5</v>
      </c>
      <c r="I670">
        <v>11622.35</v>
      </c>
      <c r="J670" t="s">
        <v>63</v>
      </c>
      <c r="K670" t="s">
        <v>64</v>
      </c>
      <c r="L670">
        <f>SalesData[[#This Row],[quantity]]*SalesData[[#This Row],[price]]</f>
        <v>58111.75</v>
      </c>
      <c r="M670" s="8">
        <f>IF(SalesData[[#This Row],[quantity]]&lt;=1,2%,IF(SalesData[[#This Row],[quantity]]&lt;=2,4%,IF(SalesData[[#This Row],[quantity]]&lt;=3,6%,IF(SalesData[[#This Row],[quantity]]&gt;=4,8%,0%))))</f>
        <v>0.08</v>
      </c>
      <c r="N670" s="6">
        <f>SalesData[[#This Row],[Total Sales]]*SalesData[[#This Row],[Discount %]]</f>
        <v>4648.9400000000005</v>
      </c>
      <c r="O670" s="2">
        <f>SalesData[[#This Row],[Total Sales]]-SalesData[[#This Row],[Discount Amount]]</f>
        <v>53462.81</v>
      </c>
      <c r="P670" s="2">
        <f>SalesData[[#This Row],[price]]*60%</f>
        <v>6973.41</v>
      </c>
      <c r="Q670" s="2">
        <f>SalesData[[#This Row],[Cost Price (Assumed)60%]]*SalesData[[#This Row],[quantity]]</f>
        <v>34867.050000000003</v>
      </c>
      <c r="R670" s="2">
        <f>SalesData[[#This Row],[Net Sales]]-SalesData[[#This Row],[Total Cost]]</f>
        <v>18595.759999999995</v>
      </c>
      <c r="S670" s="8">
        <f>SalesData[[#This Row],[Profit]]/SalesData[[#This Row],[Net Sales]]</f>
        <v>0.34782608695652167</v>
      </c>
    </row>
    <row r="671" spans="1:19" x14ac:dyDescent="0.25">
      <c r="A671">
        <v>100669</v>
      </c>
      <c r="B671" s="1">
        <v>45369</v>
      </c>
      <c r="C671" s="2">
        <f>MONTH(SalesData[[#This Row],[order_date]])</f>
        <v>3</v>
      </c>
      <c r="D671" s="2">
        <f>YEAR(SalesData[[#This Row],[order_date]])</f>
        <v>2024</v>
      </c>
      <c r="E671" t="s">
        <v>707</v>
      </c>
      <c r="F671" t="s">
        <v>10</v>
      </c>
      <c r="G671" t="s">
        <v>68</v>
      </c>
      <c r="H671">
        <v>1</v>
      </c>
      <c r="I671">
        <v>24349.85</v>
      </c>
      <c r="J671" t="s">
        <v>54</v>
      </c>
      <c r="K671" t="s">
        <v>55</v>
      </c>
      <c r="L671">
        <f>SalesData[[#This Row],[quantity]]*SalesData[[#This Row],[price]]</f>
        <v>24349.85</v>
      </c>
      <c r="M671" s="8">
        <f>IF(SalesData[[#This Row],[quantity]]&lt;=1,2%,IF(SalesData[[#This Row],[quantity]]&lt;=2,4%,IF(SalesData[[#This Row],[quantity]]&lt;=3,6%,IF(SalesData[[#This Row],[quantity]]&gt;=4,8%,0%))))</f>
        <v>0.02</v>
      </c>
      <c r="N671" s="6">
        <f>SalesData[[#This Row],[Total Sales]]*SalesData[[#This Row],[Discount %]]</f>
        <v>486.99699999999996</v>
      </c>
      <c r="O671" s="2">
        <f>SalesData[[#This Row],[Total Sales]]-SalesData[[#This Row],[Discount Amount]]</f>
        <v>23862.852999999999</v>
      </c>
      <c r="P671" s="2">
        <f>SalesData[[#This Row],[price]]*60%</f>
        <v>14609.909999999998</v>
      </c>
      <c r="Q671" s="2">
        <f>SalesData[[#This Row],[Cost Price (Assumed)60%]]*SalesData[[#This Row],[quantity]]</f>
        <v>14609.909999999998</v>
      </c>
      <c r="R671" s="2">
        <f>SalesData[[#This Row],[Net Sales]]-SalesData[[#This Row],[Total Cost]]</f>
        <v>9252.9430000000011</v>
      </c>
      <c r="S671" s="8">
        <f>SalesData[[#This Row],[Profit]]/SalesData[[#This Row],[Net Sales]]</f>
        <v>0.38775510204081637</v>
      </c>
    </row>
    <row r="672" spans="1:19" x14ac:dyDescent="0.25">
      <c r="A672">
        <v>100670</v>
      </c>
      <c r="B672" s="1">
        <v>45335</v>
      </c>
      <c r="C672" s="2">
        <f>MONTH(SalesData[[#This Row],[order_date]])</f>
        <v>2</v>
      </c>
      <c r="D672" s="2">
        <f>YEAR(SalesData[[#This Row],[order_date]])</f>
        <v>2024</v>
      </c>
      <c r="E672" t="s">
        <v>708</v>
      </c>
      <c r="F672" t="s">
        <v>10</v>
      </c>
      <c r="G672" t="s">
        <v>68</v>
      </c>
      <c r="H672">
        <v>1</v>
      </c>
      <c r="I672">
        <v>48462.879999999997</v>
      </c>
      <c r="J672" t="s">
        <v>61</v>
      </c>
      <c r="K672" t="s">
        <v>36</v>
      </c>
      <c r="L672">
        <f>SalesData[[#This Row],[quantity]]*SalesData[[#This Row],[price]]</f>
        <v>48462.879999999997</v>
      </c>
      <c r="M672" s="8">
        <f>IF(SalesData[[#This Row],[quantity]]&lt;=1,2%,IF(SalesData[[#This Row],[quantity]]&lt;=2,4%,IF(SalesData[[#This Row],[quantity]]&lt;=3,6%,IF(SalesData[[#This Row],[quantity]]&gt;=4,8%,0%))))</f>
        <v>0.02</v>
      </c>
      <c r="N672" s="6">
        <f>SalesData[[#This Row],[Total Sales]]*SalesData[[#This Row],[Discount %]]</f>
        <v>969.25759999999991</v>
      </c>
      <c r="O672" s="2">
        <f>SalesData[[#This Row],[Total Sales]]-SalesData[[#This Row],[Discount Amount]]</f>
        <v>47493.6224</v>
      </c>
      <c r="P672" s="2">
        <f>SalesData[[#This Row],[price]]*60%</f>
        <v>29077.727999999999</v>
      </c>
      <c r="Q672" s="2">
        <f>SalesData[[#This Row],[Cost Price (Assumed)60%]]*SalesData[[#This Row],[quantity]]</f>
        <v>29077.727999999999</v>
      </c>
      <c r="R672" s="2">
        <f>SalesData[[#This Row],[Net Sales]]-SalesData[[#This Row],[Total Cost]]</f>
        <v>18415.894400000001</v>
      </c>
      <c r="S672" s="8">
        <f>SalesData[[#This Row],[Profit]]/SalesData[[#This Row],[Net Sales]]</f>
        <v>0.38775510204081637</v>
      </c>
    </row>
    <row r="673" spans="1:19" x14ac:dyDescent="0.25">
      <c r="A673">
        <v>100671</v>
      </c>
      <c r="B673" s="1">
        <v>45499</v>
      </c>
      <c r="C673" s="2">
        <f>MONTH(SalesData[[#This Row],[order_date]])</f>
        <v>7</v>
      </c>
      <c r="D673" s="2">
        <f>YEAR(SalesData[[#This Row],[order_date]])</f>
        <v>2024</v>
      </c>
      <c r="E673" t="s">
        <v>709</v>
      </c>
      <c r="F673" t="s">
        <v>10</v>
      </c>
      <c r="G673" t="s">
        <v>68</v>
      </c>
      <c r="H673">
        <v>2</v>
      </c>
      <c r="I673">
        <v>15452.45</v>
      </c>
      <c r="J673" t="s">
        <v>63</v>
      </c>
      <c r="K673" t="s">
        <v>64</v>
      </c>
      <c r="L673">
        <f>SalesData[[#This Row],[quantity]]*SalesData[[#This Row],[price]]</f>
        <v>30904.9</v>
      </c>
      <c r="M673" s="8">
        <f>IF(SalesData[[#This Row],[quantity]]&lt;=1,2%,IF(SalesData[[#This Row],[quantity]]&lt;=2,4%,IF(SalesData[[#This Row],[quantity]]&lt;=3,6%,IF(SalesData[[#This Row],[quantity]]&gt;=4,8%,0%))))</f>
        <v>0.04</v>
      </c>
      <c r="N673" s="6">
        <f>SalesData[[#This Row],[Total Sales]]*SalesData[[#This Row],[Discount %]]</f>
        <v>1236.1960000000001</v>
      </c>
      <c r="O673" s="2">
        <f>SalesData[[#This Row],[Total Sales]]-SalesData[[#This Row],[Discount Amount]]</f>
        <v>29668.704000000002</v>
      </c>
      <c r="P673" s="2">
        <f>SalesData[[#This Row],[price]]*60%</f>
        <v>9271.4699999999993</v>
      </c>
      <c r="Q673" s="2">
        <f>SalesData[[#This Row],[Cost Price (Assumed)60%]]*SalesData[[#This Row],[quantity]]</f>
        <v>18542.939999999999</v>
      </c>
      <c r="R673" s="2">
        <f>SalesData[[#This Row],[Net Sales]]-SalesData[[#This Row],[Total Cost]]</f>
        <v>11125.764000000003</v>
      </c>
      <c r="S673" s="8">
        <f>SalesData[[#This Row],[Profit]]/SalesData[[#This Row],[Net Sales]]</f>
        <v>0.37500000000000006</v>
      </c>
    </row>
    <row r="674" spans="1:19" x14ac:dyDescent="0.25">
      <c r="A674">
        <v>100672</v>
      </c>
      <c r="B674" s="1">
        <v>45175</v>
      </c>
      <c r="C674" s="2">
        <f>MONTH(SalesData[[#This Row],[order_date]])</f>
        <v>9</v>
      </c>
      <c r="D674" s="2">
        <f>YEAR(SalesData[[#This Row],[order_date]])</f>
        <v>2023</v>
      </c>
      <c r="E674" t="s">
        <v>710</v>
      </c>
      <c r="F674" t="s">
        <v>10</v>
      </c>
      <c r="G674" t="s">
        <v>68</v>
      </c>
      <c r="H674">
        <v>1</v>
      </c>
      <c r="I674">
        <v>56824.75</v>
      </c>
      <c r="J674" t="s">
        <v>28</v>
      </c>
      <c r="K674" t="s">
        <v>29</v>
      </c>
      <c r="L674">
        <f>SalesData[[#This Row],[quantity]]*SalesData[[#This Row],[price]]</f>
        <v>56824.75</v>
      </c>
      <c r="M674" s="8">
        <f>IF(SalesData[[#This Row],[quantity]]&lt;=1,2%,IF(SalesData[[#This Row],[quantity]]&lt;=2,4%,IF(SalesData[[#This Row],[quantity]]&lt;=3,6%,IF(SalesData[[#This Row],[quantity]]&gt;=4,8%,0%))))</f>
        <v>0.02</v>
      </c>
      <c r="N674" s="6">
        <f>SalesData[[#This Row],[Total Sales]]*SalesData[[#This Row],[Discount %]]</f>
        <v>1136.4950000000001</v>
      </c>
      <c r="O674" s="2">
        <f>SalesData[[#This Row],[Total Sales]]-SalesData[[#This Row],[Discount Amount]]</f>
        <v>55688.254999999997</v>
      </c>
      <c r="P674" s="2">
        <f>SalesData[[#This Row],[price]]*60%</f>
        <v>34094.85</v>
      </c>
      <c r="Q674" s="2">
        <f>SalesData[[#This Row],[Cost Price (Assumed)60%]]*SalesData[[#This Row],[quantity]]</f>
        <v>34094.85</v>
      </c>
      <c r="R674" s="2">
        <f>SalesData[[#This Row],[Net Sales]]-SalesData[[#This Row],[Total Cost]]</f>
        <v>21593.404999999999</v>
      </c>
      <c r="S674" s="8">
        <f>SalesData[[#This Row],[Profit]]/SalesData[[#This Row],[Net Sales]]</f>
        <v>0.38775510204081631</v>
      </c>
    </row>
    <row r="675" spans="1:19" x14ac:dyDescent="0.25">
      <c r="A675">
        <v>100673</v>
      </c>
      <c r="B675" s="1">
        <v>45301</v>
      </c>
      <c r="C675" s="2">
        <f>MONTH(SalesData[[#This Row],[order_date]])</f>
        <v>1</v>
      </c>
      <c r="D675" s="2">
        <f>YEAR(SalesData[[#This Row],[order_date]])</f>
        <v>2024</v>
      </c>
      <c r="E675" t="s">
        <v>711</v>
      </c>
      <c r="F675" t="s">
        <v>14</v>
      </c>
      <c r="G675" t="s">
        <v>31</v>
      </c>
      <c r="H675">
        <v>1</v>
      </c>
      <c r="I675">
        <v>3615.59</v>
      </c>
      <c r="J675" t="s">
        <v>107</v>
      </c>
      <c r="K675" t="s">
        <v>108</v>
      </c>
      <c r="L675">
        <f>SalesData[[#This Row],[quantity]]*SalesData[[#This Row],[price]]</f>
        <v>3615.59</v>
      </c>
      <c r="M675" s="8">
        <f>IF(SalesData[[#This Row],[quantity]]&lt;=1,2%,IF(SalesData[[#This Row],[quantity]]&lt;=2,4%,IF(SalesData[[#This Row],[quantity]]&lt;=3,6%,IF(SalesData[[#This Row],[quantity]]&gt;=4,8%,0%))))</f>
        <v>0.02</v>
      </c>
      <c r="N675" s="6">
        <f>SalesData[[#This Row],[Total Sales]]*SalesData[[#This Row],[Discount %]]</f>
        <v>72.311800000000005</v>
      </c>
      <c r="O675" s="2">
        <f>SalesData[[#This Row],[Total Sales]]-SalesData[[#This Row],[Discount Amount]]</f>
        <v>3543.2782000000002</v>
      </c>
      <c r="P675" s="2">
        <f>SalesData[[#This Row],[price]]*60%</f>
        <v>2169.3539999999998</v>
      </c>
      <c r="Q675" s="2">
        <f>SalesData[[#This Row],[Cost Price (Assumed)60%]]*SalesData[[#This Row],[quantity]]</f>
        <v>2169.3539999999998</v>
      </c>
      <c r="R675" s="2">
        <f>SalesData[[#This Row],[Net Sales]]-SalesData[[#This Row],[Total Cost]]</f>
        <v>1373.9242000000004</v>
      </c>
      <c r="S675" s="8">
        <f>SalesData[[#This Row],[Profit]]/SalesData[[#This Row],[Net Sales]]</f>
        <v>0.38775510204081642</v>
      </c>
    </row>
    <row r="676" spans="1:19" x14ac:dyDescent="0.25">
      <c r="A676">
        <v>100674</v>
      </c>
      <c r="B676" s="1">
        <v>45558</v>
      </c>
      <c r="C676" s="2">
        <f>MONTH(SalesData[[#This Row],[order_date]])</f>
        <v>9</v>
      </c>
      <c r="D676" s="2">
        <f>YEAR(SalesData[[#This Row],[order_date]])</f>
        <v>2024</v>
      </c>
      <c r="E676" t="s">
        <v>712</v>
      </c>
      <c r="F676" t="s">
        <v>38</v>
      </c>
      <c r="G676" t="s">
        <v>261</v>
      </c>
      <c r="H676">
        <v>2</v>
      </c>
      <c r="I676">
        <v>2048.02</v>
      </c>
      <c r="J676" t="s">
        <v>63</v>
      </c>
      <c r="K676" t="s">
        <v>64</v>
      </c>
      <c r="L676">
        <f>SalesData[[#This Row],[quantity]]*SalesData[[#This Row],[price]]</f>
        <v>4096.04</v>
      </c>
      <c r="M676" s="8">
        <f>IF(SalesData[[#This Row],[quantity]]&lt;=1,2%,IF(SalesData[[#This Row],[quantity]]&lt;=2,4%,IF(SalesData[[#This Row],[quantity]]&lt;=3,6%,IF(SalesData[[#This Row],[quantity]]&gt;=4,8%,0%))))</f>
        <v>0.04</v>
      </c>
      <c r="N676" s="6">
        <f>SalesData[[#This Row],[Total Sales]]*SalesData[[#This Row],[Discount %]]</f>
        <v>163.8416</v>
      </c>
      <c r="O676" s="2">
        <f>SalesData[[#This Row],[Total Sales]]-SalesData[[#This Row],[Discount Amount]]</f>
        <v>3932.1983999999998</v>
      </c>
      <c r="P676" s="2">
        <f>SalesData[[#This Row],[price]]*60%</f>
        <v>1228.8119999999999</v>
      </c>
      <c r="Q676" s="2">
        <f>SalesData[[#This Row],[Cost Price (Assumed)60%]]*SalesData[[#This Row],[quantity]]</f>
        <v>2457.6239999999998</v>
      </c>
      <c r="R676" s="2">
        <f>SalesData[[#This Row],[Net Sales]]-SalesData[[#This Row],[Total Cost]]</f>
        <v>1474.5744</v>
      </c>
      <c r="S676" s="8">
        <f>SalesData[[#This Row],[Profit]]/SalesData[[#This Row],[Net Sales]]</f>
        <v>0.375</v>
      </c>
    </row>
    <row r="677" spans="1:19" x14ac:dyDescent="0.25">
      <c r="A677">
        <v>100675</v>
      </c>
      <c r="B677" s="1">
        <v>45628</v>
      </c>
      <c r="C677" s="2">
        <f>MONTH(SalesData[[#This Row],[order_date]])</f>
        <v>12</v>
      </c>
      <c r="D677" s="2">
        <f>YEAR(SalesData[[#This Row],[order_date]])</f>
        <v>2024</v>
      </c>
      <c r="E677" t="s">
        <v>713</v>
      </c>
      <c r="F677" t="s">
        <v>14</v>
      </c>
      <c r="G677" t="s">
        <v>15</v>
      </c>
      <c r="H677">
        <v>1</v>
      </c>
      <c r="I677">
        <v>522.84</v>
      </c>
      <c r="J677" t="s">
        <v>47</v>
      </c>
      <c r="K677" t="s">
        <v>48</v>
      </c>
      <c r="L677">
        <f>SalesData[[#This Row],[quantity]]*SalesData[[#This Row],[price]]</f>
        <v>522.84</v>
      </c>
      <c r="M677" s="8">
        <f>IF(SalesData[[#This Row],[quantity]]&lt;=1,2%,IF(SalesData[[#This Row],[quantity]]&lt;=2,4%,IF(SalesData[[#This Row],[quantity]]&lt;=3,6%,IF(SalesData[[#This Row],[quantity]]&gt;=4,8%,0%))))</f>
        <v>0.02</v>
      </c>
      <c r="N677" s="6">
        <f>SalesData[[#This Row],[Total Sales]]*SalesData[[#This Row],[Discount %]]</f>
        <v>10.456800000000001</v>
      </c>
      <c r="O677" s="2">
        <f>SalesData[[#This Row],[Total Sales]]-SalesData[[#This Row],[Discount Amount]]</f>
        <v>512.38319999999999</v>
      </c>
      <c r="P677" s="2">
        <f>SalesData[[#This Row],[price]]*60%</f>
        <v>313.70400000000001</v>
      </c>
      <c r="Q677" s="2">
        <f>SalesData[[#This Row],[Cost Price (Assumed)60%]]*SalesData[[#This Row],[quantity]]</f>
        <v>313.70400000000001</v>
      </c>
      <c r="R677" s="2">
        <f>SalesData[[#This Row],[Net Sales]]-SalesData[[#This Row],[Total Cost]]</f>
        <v>198.67919999999998</v>
      </c>
      <c r="S677" s="8">
        <f>SalesData[[#This Row],[Profit]]/SalesData[[#This Row],[Net Sales]]</f>
        <v>0.38775510204081631</v>
      </c>
    </row>
    <row r="678" spans="1:19" x14ac:dyDescent="0.25">
      <c r="A678">
        <v>100676</v>
      </c>
      <c r="B678" s="1">
        <v>45221</v>
      </c>
      <c r="C678" s="2">
        <f>MONTH(SalesData[[#This Row],[order_date]])</f>
        <v>10</v>
      </c>
      <c r="D678" s="2">
        <f>YEAR(SalesData[[#This Row],[order_date]])</f>
        <v>2023</v>
      </c>
      <c r="E678" t="s">
        <v>580</v>
      </c>
      <c r="F678" t="s">
        <v>10</v>
      </c>
      <c r="G678" t="s">
        <v>73</v>
      </c>
      <c r="H678">
        <v>1</v>
      </c>
      <c r="I678">
        <v>32072.95</v>
      </c>
      <c r="J678" t="s">
        <v>63</v>
      </c>
      <c r="K678" t="s">
        <v>64</v>
      </c>
      <c r="L678">
        <f>SalesData[[#This Row],[quantity]]*SalesData[[#This Row],[price]]</f>
        <v>32072.95</v>
      </c>
      <c r="M678" s="8">
        <f>IF(SalesData[[#This Row],[quantity]]&lt;=1,2%,IF(SalesData[[#This Row],[quantity]]&lt;=2,4%,IF(SalesData[[#This Row],[quantity]]&lt;=3,6%,IF(SalesData[[#This Row],[quantity]]&gt;=4,8%,0%))))</f>
        <v>0.02</v>
      </c>
      <c r="N678" s="6">
        <f>SalesData[[#This Row],[Total Sales]]*SalesData[[#This Row],[Discount %]]</f>
        <v>641.45900000000006</v>
      </c>
      <c r="O678" s="2">
        <f>SalesData[[#This Row],[Total Sales]]-SalesData[[#This Row],[Discount Amount]]</f>
        <v>31431.491000000002</v>
      </c>
      <c r="P678" s="2">
        <f>SalesData[[#This Row],[price]]*60%</f>
        <v>19243.77</v>
      </c>
      <c r="Q678" s="2">
        <f>SalesData[[#This Row],[Cost Price (Assumed)60%]]*SalesData[[#This Row],[quantity]]</f>
        <v>19243.77</v>
      </c>
      <c r="R678" s="2">
        <f>SalesData[[#This Row],[Net Sales]]-SalesData[[#This Row],[Total Cost]]</f>
        <v>12187.721000000001</v>
      </c>
      <c r="S678" s="8">
        <f>SalesData[[#This Row],[Profit]]/SalesData[[#This Row],[Net Sales]]</f>
        <v>0.38775510204081637</v>
      </c>
    </row>
    <row r="679" spans="1:19" x14ac:dyDescent="0.25">
      <c r="A679">
        <v>100677</v>
      </c>
      <c r="B679" s="1">
        <v>45135</v>
      </c>
      <c r="C679" s="2">
        <f>MONTH(SalesData[[#This Row],[order_date]])</f>
        <v>7</v>
      </c>
      <c r="D679" s="2">
        <f>YEAR(SalesData[[#This Row],[order_date]])</f>
        <v>2023</v>
      </c>
      <c r="E679" t="s">
        <v>714</v>
      </c>
      <c r="F679" t="s">
        <v>14</v>
      </c>
      <c r="G679" t="s">
        <v>31</v>
      </c>
      <c r="H679">
        <v>1</v>
      </c>
      <c r="I679">
        <v>3660.67</v>
      </c>
      <c r="J679" t="s">
        <v>28</v>
      </c>
      <c r="K679" t="s">
        <v>29</v>
      </c>
      <c r="L679">
        <f>SalesData[[#This Row],[quantity]]*SalesData[[#This Row],[price]]</f>
        <v>3660.67</v>
      </c>
      <c r="M679" s="8">
        <f>IF(SalesData[[#This Row],[quantity]]&lt;=1,2%,IF(SalesData[[#This Row],[quantity]]&lt;=2,4%,IF(SalesData[[#This Row],[quantity]]&lt;=3,6%,IF(SalesData[[#This Row],[quantity]]&gt;=4,8%,0%))))</f>
        <v>0.02</v>
      </c>
      <c r="N679" s="6">
        <f>SalesData[[#This Row],[Total Sales]]*SalesData[[#This Row],[Discount %]]</f>
        <v>73.213400000000007</v>
      </c>
      <c r="O679" s="2">
        <f>SalesData[[#This Row],[Total Sales]]-SalesData[[#This Row],[Discount Amount]]</f>
        <v>3587.4566</v>
      </c>
      <c r="P679" s="2">
        <f>SalesData[[#This Row],[price]]*60%</f>
        <v>2196.402</v>
      </c>
      <c r="Q679" s="2">
        <f>SalesData[[#This Row],[Cost Price (Assumed)60%]]*SalesData[[#This Row],[quantity]]</f>
        <v>2196.402</v>
      </c>
      <c r="R679" s="2">
        <f>SalesData[[#This Row],[Net Sales]]-SalesData[[#This Row],[Total Cost]]</f>
        <v>1391.0545999999999</v>
      </c>
      <c r="S679" s="8">
        <f>SalesData[[#This Row],[Profit]]/SalesData[[#This Row],[Net Sales]]</f>
        <v>0.38775510204081631</v>
      </c>
    </row>
    <row r="680" spans="1:19" x14ac:dyDescent="0.25">
      <c r="A680">
        <v>100678</v>
      </c>
      <c r="B680" s="1">
        <v>45523</v>
      </c>
      <c r="C680" s="2">
        <f>MONTH(SalesData[[#This Row],[order_date]])</f>
        <v>8</v>
      </c>
      <c r="D680" s="2">
        <f>YEAR(SalesData[[#This Row],[order_date]])</f>
        <v>2024</v>
      </c>
      <c r="E680" t="s">
        <v>715</v>
      </c>
      <c r="F680" t="s">
        <v>41</v>
      </c>
      <c r="G680" t="s">
        <v>42</v>
      </c>
      <c r="H680">
        <v>1</v>
      </c>
      <c r="I680">
        <v>2621.1</v>
      </c>
      <c r="J680" t="s">
        <v>85</v>
      </c>
      <c r="K680" t="s">
        <v>29</v>
      </c>
      <c r="L680">
        <f>SalesData[[#This Row],[quantity]]*SalesData[[#This Row],[price]]</f>
        <v>2621.1</v>
      </c>
      <c r="M680" s="8">
        <f>IF(SalesData[[#This Row],[quantity]]&lt;=1,2%,IF(SalesData[[#This Row],[quantity]]&lt;=2,4%,IF(SalesData[[#This Row],[quantity]]&lt;=3,6%,IF(SalesData[[#This Row],[quantity]]&gt;=4,8%,0%))))</f>
        <v>0.02</v>
      </c>
      <c r="N680" s="6">
        <f>SalesData[[#This Row],[Total Sales]]*SalesData[[#This Row],[Discount %]]</f>
        <v>52.421999999999997</v>
      </c>
      <c r="O680" s="2">
        <f>SalesData[[#This Row],[Total Sales]]-SalesData[[#This Row],[Discount Amount]]</f>
        <v>2568.6779999999999</v>
      </c>
      <c r="P680" s="2">
        <f>SalesData[[#This Row],[price]]*60%</f>
        <v>1572.6599999999999</v>
      </c>
      <c r="Q680" s="2">
        <f>SalesData[[#This Row],[Cost Price (Assumed)60%]]*SalesData[[#This Row],[quantity]]</f>
        <v>1572.6599999999999</v>
      </c>
      <c r="R680" s="2">
        <f>SalesData[[#This Row],[Net Sales]]-SalesData[[#This Row],[Total Cost]]</f>
        <v>996.01800000000003</v>
      </c>
      <c r="S680" s="8">
        <f>SalesData[[#This Row],[Profit]]/SalesData[[#This Row],[Net Sales]]</f>
        <v>0.38775510204081637</v>
      </c>
    </row>
    <row r="681" spans="1:19" x14ac:dyDescent="0.25">
      <c r="A681">
        <v>100679</v>
      </c>
      <c r="B681" s="1">
        <v>45403</v>
      </c>
      <c r="C681" s="2">
        <f>MONTH(SalesData[[#This Row],[order_date]])</f>
        <v>4</v>
      </c>
      <c r="D681" s="2">
        <f>YEAR(SalesData[[#This Row],[order_date]])</f>
        <v>2024</v>
      </c>
      <c r="E681" t="s">
        <v>716</v>
      </c>
      <c r="F681" t="s">
        <v>19</v>
      </c>
      <c r="G681" t="s">
        <v>77</v>
      </c>
      <c r="H681">
        <v>1</v>
      </c>
      <c r="I681">
        <v>10495.74</v>
      </c>
      <c r="J681" t="s">
        <v>47</v>
      </c>
      <c r="K681" t="s">
        <v>48</v>
      </c>
      <c r="L681">
        <f>SalesData[[#This Row],[quantity]]*SalesData[[#This Row],[price]]</f>
        <v>10495.74</v>
      </c>
      <c r="M681" s="8">
        <f>IF(SalesData[[#This Row],[quantity]]&lt;=1,2%,IF(SalesData[[#This Row],[quantity]]&lt;=2,4%,IF(SalesData[[#This Row],[quantity]]&lt;=3,6%,IF(SalesData[[#This Row],[quantity]]&gt;=4,8%,0%))))</f>
        <v>0.02</v>
      </c>
      <c r="N681" s="6">
        <f>SalesData[[#This Row],[Total Sales]]*SalesData[[#This Row],[Discount %]]</f>
        <v>209.91480000000001</v>
      </c>
      <c r="O681" s="2">
        <f>SalesData[[#This Row],[Total Sales]]-SalesData[[#This Row],[Discount Amount]]</f>
        <v>10285.825199999999</v>
      </c>
      <c r="P681" s="2">
        <f>SalesData[[#This Row],[price]]*60%</f>
        <v>6297.4439999999995</v>
      </c>
      <c r="Q681" s="2">
        <f>SalesData[[#This Row],[Cost Price (Assumed)60%]]*SalesData[[#This Row],[quantity]]</f>
        <v>6297.4439999999995</v>
      </c>
      <c r="R681" s="2">
        <f>SalesData[[#This Row],[Net Sales]]-SalesData[[#This Row],[Total Cost]]</f>
        <v>3988.3811999999998</v>
      </c>
      <c r="S681" s="8">
        <f>SalesData[[#This Row],[Profit]]/SalesData[[#This Row],[Net Sales]]</f>
        <v>0.38775510204081631</v>
      </c>
    </row>
    <row r="682" spans="1:19" x14ac:dyDescent="0.25">
      <c r="A682">
        <v>100680</v>
      </c>
      <c r="B682" s="1">
        <v>45037</v>
      </c>
      <c r="C682" s="2">
        <f>MONTH(SalesData[[#This Row],[order_date]])</f>
        <v>4</v>
      </c>
      <c r="D682" s="2">
        <f>YEAR(SalesData[[#This Row],[order_date]])</f>
        <v>2023</v>
      </c>
      <c r="E682" t="s">
        <v>717</v>
      </c>
      <c r="F682" t="s">
        <v>10</v>
      </c>
      <c r="G682" t="s">
        <v>68</v>
      </c>
      <c r="H682">
        <v>1</v>
      </c>
      <c r="I682">
        <v>31521.24</v>
      </c>
      <c r="J682" t="s">
        <v>43</v>
      </c>
      <c r="K682" t="s">
        <v>29</v>
      </c>
      <c r="L682">
        <f>SalesData[[#This Row],[quantity]]*SalesData[[#This Row],[price]]</f>
        <v>31521.24</v>
      </c>
      <c r="M682" s="8">
        <f>IF(SalesData[[#This Row],[quantity]]&lt;=1,2%,IF(SalesData[[#This Row],[quantity]]&lt;=2,4%,IF(SalesData[[#This Row],[quantity]]&lt;=3,6%,IF(SalesData[[#This Row],[quantity]]&gt;=4,8%,0%))))</f>
        <v>0.02</v>
      </c>
      <c r="N682" s="6">
        <f>SalesData[[#This Row],[Total Sales]]*SalesData[[#This Row],[Discount %]]</f>
        <v>630.4248</v>
      </c>
      <c r="O682" s="2">
        <f>SalesData[[#This Row],[Total Sales]]-SalesData[[#This Row],[Discount Amount]]</f>
        <v>30890.815200000001</v>
      </c>
      <c r="P682" s="2">
        <f>SalesData[[#This Row],[price]]*60%</f>
        <v>18912.743999999999</v>
      </c>
      <c r="Q682" s="2">
        <f>SalesData[[#This Row],[Cost Price (Assumed)60%]]*SalesData[[#This Row],[quantity]]</f>
        <v>18912.743999999999</v>
      </c>
      <c r="R682" s="2">
        <f>SalesData[[#This Row],[Net Sales]]-SalesData[[#This Row],[Total Cost]]</f>
        <v>11978.071200000002</v>
      </c>
      <c r="S682" s="8">
        <f>SalesData[[#This Row],[Profit]]/SalesData[[#This Row],[Net Sales]]</f>
        <v>0.38775510204081637</v>
      </c>
    </row>
    <row r="683" spans="1:19" x14ac:dyDescent="0.25">
      <c r="A683">
        <v>100681</v>
      </c>
      <c r="B683" s="1">
        <v>45250</v>
      </c>
      <c r="C683" s="2">
        <f>MONTH(SalesData[[#This Row],[order_date]])</f>
        <v>11</v>
      </c>
      <c r="D683" s="2">
        <f>YEAR(SalesData[[#This Row],[order_date]])</f>
        <v>2023</v>
      </c>
      <c r="E683" t="s">
        <v>718</v>
      </c>
      <c r="F683" t="s">
        <v>14</v>
      </c>
      <c r="G683" t="s">
        <v>51</v>
      </c>
      <c r="H683">
        <v>1</v>
      </c>
      <c r="I683">
        <v>1094.01</v>
      </c>
      <c r="J683" t="s">
        <v>54</v>
      </c>
      <c r="K683" t="s">
        <v>55</v>
      </c>
      <c r="L683">
        <f>SalesData[[#This Row],[quantity]]*SalesData[[#This Row],[price]]</f>
        <v>1094.01</v>
      </c>
      <c r="M683" s="8">
        <f>IF(SalesData[[#This Row],[quantity]]&lt;=1,2%,IF(SalesData[[#This Row],[quantity]]&lt;=2,4%,IF(SalesData[[#This Row],[quantity]]&lt;=3,6%,IF(SalesData[[#This Row],[quantity]]&gt;=4,8%,0%))))</f>
        <v>0.02</v>
      </c>
      <c r="N683" s="6">
        <f>SalesData[[#This Row],[Total Sales]]*SalesData[[#This Row],[Discount %]]</f>
        <v>21.880199999999999</v>
      </c>
      <c r="O683" s="2">
        <f>SalesData[[#This Row],[Total Sales]]-SalesData[[#This Row],[Discount Amount]]</f>
        <v>1072.1297999999999</v>
      </c>
      <c r="P683" s="2">
        <f>SalesData[[#This Row],[price]]*60%</f>
        <v>656.40599999999995</v>
      </c>
      <c r="Q683" s="2">
        <f>SalesData[[#This Row],[Cost Price (Assumed)60%]]*SalesData[[#This Row],[quantity]]</f>
        <v>656.40599999999995</v>
      </c>
      <c r="R683" s="2">
        <f>SalesData[[#This Row],[Net Sales]]-SalesData[[#This Row],[Total Cost]]</f>
        <v>415.72379999999998</v>
      </c>
      <c r="S683" s="8">
        <f>SalesData[[#This Row],[Profit]]/SalesData[[#This Row],[Net Sales]]</f>
        <v>0.38775510204081631</v>
      </c>
    </row>
    <row r="684" spans="1:19" x14ac:dyDescent="0.25">
      <c r="A684">
        <v>100682</v>
      </c>
      <c r="B684" s="1">
        <v>45656</v>
      </c>
      <c r="C684" s="2">
        <f>MONTH(SalesData[[#This Row],[order_date]])</f>
        <v>12</v>
      </c>
      <c r="D684" s="2">
        <f>YEAR(SalesData[[#This Row],[order_date]])</f>
        <v>2024</v>
      </c>
      <c r="E684" t="s">
        <v>719</v>
      </c>
      <c r="F684" t="s">
        <v>10</v>
      </c>
      <c r="G684" t="s">
        <v>27</v>
      </c>
      <c r="H684">
        <v>4</v>
      </c>
      <c r="I684">
        <v>22319.93</v>
      </c>
      <c r="J684" t="s">
        <v>85</v>
      </c>
      <c r="K684" t="s">
        <v>29</v>
      </c>
      <c r="L684">
        <f>SalesData[[#This Row],[quantity]]*SalesData[[#This Row],[price]]</f>
        <v>89279.72</v>
      </c>
      <c r="M684" s="8">
        <f>IF(SalesData[[#This Row],[quantity]]&lt;=1,2%,IF(SalesData[[#This Row],[quantity]]&lt;=2,4%,IF(SalesData[[#This Row],[quantity]]&lt;=3,6%,IF(SalesData[[#This Row],[quantity]]&gt;=4,8%,0%))))</f>
        <v>0.08</v>
      </c>
      <c r="N684" s="6">
        <f>SalesData[[#This Row],[Total Sales]]*SalesData[[#This Row],[Discount %]]</f>
        <v>7142.3775999999998</v>
      </c>
      <c r="O684" s="2">
        <f>SalesData[[#This Row],[Total Sales]]-SalesData[[#This Row],[Discount Amount]]</f>
        <v>82137.342399999994</v>
      </c>
      <c r="P684" s="2">
        <f>SalesData[[#This Row],[price]]*60%</f>
        <v>13391.958000000001</v>
      </c>
      <c r="Q684" s="2">
        <f>SalesData[[#This Row],[Cost Price (Assumed)60%]]*SalesData[[#This Row],[quantity]]</f>
        <v>53567.832000000002</v>
      </c>
      <c r="R684" s="2">
        <f>SalesData[[#This Row],[Net Sales]]-SalesData[[#This Row],[Total Cost]]</f>
        <v>28569.510399999992</v>
      </c>
      <c r="S684" s="8">
        <f>SalesData[[#This Row],[Profit]]/SalesData[[#This Row],[Net Sales]]</f>
        <v>0.34782608695652167</v>
      </c>
    </row>
    <row r="685" spans="1:19" x14ac:dyDescent="0.25">
      <c r="A685">
        <v>100683</v>
      </c>
      <c r="B685" s="1">
        <v>45282</v>
      </c>
      <c r="C685" s="2">
        <f>MONTH(SalesData[[#This Row],[order_date]])</f>
        <v>12</v>
      </c>
      <c r="D685" s="2">
        <f>YEAR(SalesData[[#This Row],[order_date]])</f>
        <v>2023</v>
      </c>
      <c r="E685" t="s">
        <v>720</v>
      </c>
      <c r="F685" t="s">
        <v>19</v>
      </c>
      <c r="G685" t="s">
        <v>23</v>
      </c>
      <c r="H685">
        <v>2</v>
      </c>
      <c r="I685">
        <v>4312.28</v>
      </c>
      <c r="J685" t="s">
        <v>94</v>
      </c>
      <c r="K685" t="s">
        <v>95</v>
      </c>
      <c r="L685">
        <f>SalesData[[#This Row],[quantity]]*SalesData[[#This Row],[price]]</f>
        <v>8624.56</v>
      </c>
      <c r="M685" s="8">
        <f>IF(SalesData[[#This Row],[quantity]]&lt;=1,2%,IF(SalesData[[#This Row],[quantity]]&lt;=2,4%,IF(SalesData[[#This Row],[quantity]]&lt;=3,6%,IF(SalesData[[#This Row],[quantity]]&gt;=4,8%,0%))))</f>
        <v>0.04</v>
      </c>
      <c r="N685" s="6">
        <f>SalesData[[#This Row],[Total Sales]]*SalesData[[#This Row],[Discount %]]</f>
        <v>344.98239999999998</v>
      </c>
      <c r="O685" s="2">
        <f>SalesData[[#This Row],[Total Sales]]-SalesData[[#This Row],[Discount Amount]]</f>
        <v>8279.5775999999987</v>
      </c>
      <c r="P685" s="2">
        <f>SalesData[[#This Row],[price]]*60%</f>
        <v>2587.3679999999999</v>
      </c>
      <c r="Q685" s="2">
        <f>SalesData[[#This Row],[Cost Price (Assumed)60%]]*SalesData[[#This Row],[quantity]]</f>
        <v>5174.7359999999999</v>
      </c>
      <c r="R685" s="2">
        <f>SalesData[[#This Row],[Net Sales]]-SalesData[[#This Row],[Total Cost]]</f>
        <v>3104.8415999999988</v>
      </c>
      <c r="S685" s="8">
        <f>SalesData[[#This Row],[Profit]]/SalesData[[#This Row],[Net Sales]]</f>
        <v>0.37499999999999994</v>
      </c>
    </row>
    <row r="686" spans="1:19" x14ac:dyDescent="0.25">
      <c r="A686">
        <v>100684</v>
      </c>
      <c r="B686" s="1">
        <v>44990</v>
      </c>
      <c r="C686" s="2">
        <f>MONTH(SalesData[[#This Row],[order_date]])</f>
        <v>3</v>
      </c>
      <c r="D686" s="2">
        <f>YEAR(SalesData[[#This Row],[order_date]])</f>
        <v>2023</v>
      </c>
      <c r="E686" t="s">
        <v>721</v>
      </c>
      <c r="F686" t="s">
        <v>19</v>
      </c>
      <c r="G686" t="s">
        <v>20</v>
      </c>
      <c r="H686">
        <v>3</v>
      </c>
      <c r="I686">
        <v>10544.34</v>
      </c>
      <c r="J686" t="s">
        <v>63</v>
      </c>
      <c r="K686" t="s">
        <v>64</v>
      </c>
      <c r="L686">
        <f>SalesData[[#This Row],[quantity]]*SalesData[[#This Row],[price]]</f>
        <v>31633.02</v>
      </c>
      <c r="M686" s="8">
        <f>IF(SalesData[[#This Row],[quantity]]&lt;=1,2%,IF(SalesData[[#This Row],[quantity]]&lt;=2,4%,IF(SalesData[[#This Row],[quantity]]&lt;=3,6%,IF(SalesData[[#This Row],[quantity]]&gt;=4,8%,0%))))</f>
        <v>0.06</v>
      </c>
      <c r="N686" s="6">
        <f>SalesData[[#This Row],[Total Sales]]*SalesData[[#This Row],[Discount %]]</f>
        <v>1897.9811999999999</v>
      </c>
      <c r="O686" s="2">
        <f>SalesData[[#This Row],[Total Sales]]-SalesData[[#This Row],[Discount Amount]]</f>
        <v>29735.038800000002</v>
      </c>
      <c r="P686" s="2">
        <f>SalesData[[#This Row],[price]]*60%</f>
        <v>6326.6040000000003</v>
      </c>
      <c r="Q686" s="2">
        <f>SalesData[[#This Row],[Cost Price (Assumed)60%]]*SalesData[[#This Row],[quantity]]</f>
        <v>18979.812000000002</v>
      </c>
      <c r="R686" s="2">
        <f>SalesData[[#This Row],[Net Sales]]-SalesData[[#This Row],[Total Cost]]</f>
        <v>10755.2268</v>
      </c>
      <c r="S686" s="8">
        <f>SalesData[[#This Row],[Profit]]/SalesData[[#This Row],[Net Sales]]</f>
        <v>0.36170212765957444</v>
      </c>
    </row>
    <row r="687" spans="1:19" x14ac:dyDescent="0.25">
      <c r="A687">
        <v>100685</v>
      </c>
      <c r="B687" s="1">
        <v>45082</v>
      </c>
      <c r="C687" s="2">
        <f>MONTH(SalesData[[#This Row],[order_date]])</f>
        <v>6</v>
      </c>
      <c r="D687" s="2">
        <f>YEAR(SalesData[[#This Row],[order_date]])</f>
        <v>2023</v>
      </c>
      <c r="E687" t="s">
        <v>722</v>
      </c>
      <c r="F687" t="s">
        <v>14</v>
      </c>
      <c r="G687" t="s">
        <v>170</v>
      </c>
      <c r="H687">
        <v>2</v>
      </c>
      <c r="I687">
        <v>598.5</v>
      </c>
      <c r="J687" t="s">
        <v>28</v>
      </c>
      <c r="K687" t="s">
        <v>29</v>
      </c>
      <c r="L687">
        <f>SalesData[[#This Row],[quantity]]*SalesData[[#This Row],[price]]</f>
        <v>1197</v>
      </c>
      <c r="M687" s="8">
        <f>IF(SalesData[[#This Row],[quantity]]&lt;=1,2%,IF(SalesData[[#This Row],[quantity]]&lt;=2,4%,IF(SalesData[[#This Row],[quantity]]&lt;=3,6%,IF(SalesData[[#This Row],[quantity]]&gt;=4,8%,0%))))</f>
        <v>0.04</v>
      </c>
      <c r="N687" s="6">
        <f>SalesData[[#This Row],[Total Sales]]*SalesData[[#This Row],[Discount %]]</f>
        <v>47.88</v>
      </c>
      <c r="O687" s="2">
        <f>SalesData[[#This Row],[Total Sales]]-SalesData[[#This Row],[Discount Amount]]</f>
        <v>1149.1199999999999</v>
      </c>
      <c r="P687" s="2">
        <f>SalesData[[#This Row],[price]]*60%</f>
        <v>359.09999999999997</v>
      </c>
      <c r="Q687" s="2">
        <f>SalesData[[#This Row],[Cost Price (Assumed)60%]]*SalesData[[#This Row],[quantity]]</f>
        <v>718.19999999999993</v>
      </c>
      <c r="R687" s="2">
        <f>SalesData[[#This Row],[Net Sales]]-SalesData[[#This Row],[Total Cost]]</f>
        <v>430.91999999999996</v>
      </c>
      <c r="S687" s="8">
        <f>SalesData[[#This Row],[Profit]]/SalesData[[#This Row],[Net Sales]]</f>
        <v>0.375</v>
      </c>
    </row>
    <row r="688" spans="1:19" x14ac:dyDescent="0.25">
      <c r="A688">
        <v>100686</v>
      </c>
      <c r="B688" s="1">
        <v>45173</v>
      </c>
      <c r="C688" s="2">
        <f>MONTH(SalesData[[#This Row],[order_date]])</f>
        <v>9</v>
      </c>
      <c r="D688" s="2">
        <f>YEAR(SalesData[[#This Row],[order_date]])</f>
        <v>2023</v>
      </c>
      <c r="E688" t="s">
        <v>723</v>
      </c>
      <c r="F688" t="s">
        <v>19</v>
      </c>
      <c r="G688" t="s">
        <v>20</v>
      </c>
      <c r="H688">
        <v>5</v>
      </c>
      <c r="I688">
        <v>12971.9</v>
      </c>
      <c r="J688" t="s">
        <v>57</v>
      </c>
      <c r="K688" t="s">
        <v>58</v>
      </c>
      <c r="L688">
        <f>SalesData[[#This Row],[quantity]]*SalesData[[#This Row],[price]]</f>
        <v>64859.5</v>
      </c>
      <c r="M688" s="8">
        <f>IF(SalesData[[#This Row],[quantity]]&lt;=1,2%,IF(SalesData[[#This Row],[quantity]]&lt;=2,4%,IF(SalesData[[#This Row],[quantity]]&lt;=3,6%,IF(SalesData[[#This Row],[quantity]]&gt;=4,8%,0%))))</f>
        <v>0.08</v>
      </c>
      <c r="N688" s="6">
        <f>SalesData[[#This Row],[Total Sales]]*SalesData[[#This Row],[Discount %]]</f>
        <v>5188.76</v>
      </c>
      <c r="O688" s="2">
        <f>SalesData[[#This Row],[Total Sales]]-SalesData[[#This Row],[Discount Amount]]</f>
        <v>59670.74</v>
      </c>
      <c r="P688" s="2">
        <f>SalesData[[#This Row],[price]]*60%</f>
        <v>7783.1399999999994</v>
      </c>
      <c r="Q688" s="2">
        <f>SalesData[[#This Row],[Cost Price (Assumed)60%]]*SalesData[[#This Row],[quantity]]</f>
        <v>38915.699999999997</v>
      </c>
      <c r="R688" s="2">
        <f>SalesData[[#This Row],[Net Sales]]-SalesData[[#This Row],[Total Cost]]</f>
        <v>20755.04</v>
      </c>
      <c r="S688" s="8">
        <f>SalesData[[#This Row],[Profit]]/SalesData[[#This Row],[Net Sales]]</f>
        <v>0.34782608695652178</v>
      </c>
    </row>
    <row r="689" spans="1:19" x14ac:dyDescent="0.25">
      <c r="A689">
        <v>100687</v>
      </c>
      <c r="B689" s="1">
        <v>45138</v>
      </c>
      <c r="C689" s="2">
        <f>MONTH(SalesData[[#This Row],[order_date]])</f>
        <v>7</v>
      </c>
      <c r="D689" s="2">
        <f>YEAR(SalesData[[#This Row],[order_date]])</f>
        <v>2023</v>
      </c>
      <c r="E689" t="s">
        <v>724</v>
      </c>
      <c r="F689" t="s">
        <v>19</v>
      </c>
      <c r="G689" t="s">
        <v>123</v>
      </c>
      <c r="H689">
        <v>1</v>
      </c>
      <c r="I689">
        <v>13372.44</v>
      </c>
      <c r="J689" t="s">
        <v>16</v>
      </c>
      <c r="K689" t="s">
        <v>17</v>
      </c>
      <c r="L689">
        <f>SalesData[[#This Row],[quantity]]*SalesData[[#This Row],[price]]</f>
        <v>13372.44</v>
      </c>
      <c r="M689" s="8">
        <f>IF(SalesData[[#This Row],[quantity]]&lt;=1,2%,IF(SalesData[[#This Row],[quantity]]&lt;=2,4%,IF(SalesData[[#This Row],[quantity]]&lt;=3,6%,IF(SalesData[[#This Row],[quantity]]&gt;=4,8%,0%))))</f>
        <v>0.02</v>
      </c>
      <c r="N689" s="6">
        <f>SalesData[[#This Row],[Total Sales]]*SalesData[[#This Row],[Discount %]]</f>
        <v>267.44880000000001</v>
      </c>
      <c r="O689" s="2">
        <f>SalesData[[#This Row],[Total Sales]]-SalesData[[#This Row],[Discount Amount]]</f>
        <v>13104.9912</v>
      </c>
      <c r="P689" s="2">
        <f>SalesData[[#This Row],[price]]*60%</f>
        <v>8023.4639999999999</v>
      </c>
      <c r="Q689" s="2">
        <f>SalesData[[#This Row],[Cost Price (Assumed)60%]]*SalesData[[#This Row],[quantity]]</f>
        <v>8023.4639999999999</v>
      </c>
      <c r="R689" s="2">
        <f>SalesData[[#This Row],[Net Sales]]-SalesData[[#This Row],[Total Cost]]</f>
        <v>5081.5272000000004</v>
      </c>
      <c r="S689" s="8">
        <f>SalesData[[#This Row],[Profit]]/SalesData[[#This Row],[Net Sales]]</f>
        <v>0.38775510204081637</v>
      </c>
    </row>
    <row r="690" spans="1:19" x14ac:dyDescent="0.25">
      <c r="A690">
        <v>100688</v>
      </c>
      <c r="B690" s="1">
        <v>45649</v>
      </c>
      <c r="C690" s="2">
        <f>MONTH(SalesData[[#This Row],[order_date]])</f>
        <v>12</v>
      </c>
      <c r="D690" s="2">
        <f>YEAR(SalesData[[#This Row],[order_date]])</f>
        <v>2024</v>
      </c>
      <c r="E690" t="s">
        <v>725</v>
      </c>
      <c r="F690" t="s">
        <v>41</v>
      </c>
      <c r="G690" t="s">
        <v>102</v>
      </c>
      <c r="H690">
        <v>1</v>
      </c>
      <c r="I690">
        <v>14768.1</v>
      </c>
      <c r="J690" t="s">
        <v>107</v>
      </c>
      <c r="K690" t="s">
        <v>108</v>
      </c>
      <c r="L690">
        <f>SalesData[[#This Row],[quantity]]*SalesData[[#This Row],[price]]</f>
        <v>14768.1</v>
      </c>
      <c r="M690" s="8">
        <f>IF(SalesData[[#This Row],[quantity]]&lt;=1,2%,IF(SalesData[[#This Row],[quantity]]&lt;=2,4%,IF(SalesData[[#This Row],[quantity]]&lt;=3,6%,IF(SalesData[[#This Row],[quantity]]&gt;=4,8%,0%))))</f>
        <v>0.02</v>
      </c>
      <c r="N690" s="6">
        <f>SalesData[[#This Row],[Total Sales]]*SalesData[[#This Row],[Discount %]]</f>
        <v>295.36200000000002</v>
      </c>
      <c r="O690" s="2">
        <f>SalesData[[#This Row],[Total Sales]]-SalesData[[#This Row],[Discount Amount]]</f>
        <v>14472.738000000001</v>
      </c>
      <c r="P690" s="2">
        <f>SalesData[[#This Row],[price]]*60%</f>
        <v>8860.86</v>
      </c>
      <c r="Q690" s="2">
        <f>SalesData[[#This Row],[Cost Price (Assumed)60%]]*SalesData[[#This Row],[quantity]]</f>
        <v>8860.86</v>
      </c>
      <c r="R690" s="2">
        <f>SalesData[[#This Row],[Net Sales]]-SalesData[[#This Row],[Total Cost]]</f>
        <v>5611.8780000000006</v>
      </c>
      <c r="S690" s="8">
        <f>SalesData[[#This Row],[Profit]]/SalesData[[#This Row],[Net Sales]]</f>
        <v>0.38775510204081631</v>
      </c>
    </row>
    <row r="691" spans="1:19" x14ac:dyDescent="0.25">
      <c r="A691">
        <v>100689</v>
      </c>
      <c r="B691" s="1">
        <v>44996</v>
      </c>
      <c r="C691" s="2">
        <f>MONTH(SalesData[[#This Row],[order_date]])</f>
        <v>3</v>
      </c>
      <c r="D691" s="2">
        <f>YEAR(SalesData[[#This Row],[order_date]])</f>
        <v>2023</v>
      </c>
      <c r="E691" t="s">
        <v>726</v>
      </c>
      <c r="F691" t="s">
        <v>19</v>
      </c>
      <c r="G691" t="s">
        <v>77</v>
      </c>
      <c r="H691">
        <v>1</v>
      </c>
      <c r="I691">
        <v>11295.8</v>
      </c>
      <c r="J691" t="s">
        <v>21</v>
      </c>
      <c r="K691" t="s">
        <v>17</v>
      </c>
      <c r="L691">
        <f>SalesData[[#This Row],[quantity]]*SalesData[[#This Row],[price]]</f>
        <v>11295.8</v>
      </c>
      <c r="M691" s="8">
        <f>IF(SalesData[[#This Row],[quantity]]&lt;=1,2%,IF(SalesData[[#This Row],[quantity]]&lt;=2,4%,IF(SalesData[[#This Row],[quantity]]&lt;=3,6%,IF(SalesData[[#This Row],[quantity]]&gt;=4,8%,0%))))</f>
        <v>0.02</v>
      </c>
      <c r="N691" s="6">
        <f>SalesData[[#This Row],[Total Sales]]*SalesData[[#This Row],[Discount %]]</f>
        <v>225.916</v>
      </c>
      <c r="O691" s="2">
        <f>SalesData[[#This Row],[Total Sales]]-SalesData[[#This Row],[Discount Amount]]</f>
        <v>11069.884</v>
      </c>
      <c r="P691" s="2">
        <f>SalesData[[#This Row],[price]]*60%</f>
        <v>6777.48</v>
      </c>
      <c r="Q691" s="2">
        <f>SalesData[[#This Row],[Cost Price (Assumed)60%]]*SalesData[[#This Row],[quantity]]</f>
        <v>6777.48</v>
      </c>
      <c r="R691" s="2">
        <f>SalesData[[#This Row],[Net Sales]]-SalesData[[#This Row],[Total Cost]]</f>
        <v>4292.4040000000005</v>
      </c>
      <c r="S691" s="8">
        <f>SalesData[[#This Row],[Profit]]/SalesData[[#This Row],[Net Sales]]</f>
        <v>0.38775510204081637</v>
      </c>
    </row>
    <row r="692" spans="1:19" x14ac:dyDescent="0.25">
      <c r="A692">
        <v>100690</v>
      </c>
      <c r="B692" s="1">
        <v>45253</v>
      </c>
      <c r="C692" s="2">
        <f>MONTH(SalesData[[#This Row],[order_date]])</f>
        <v>11</v>
      </c>
      <c r="D692" s="2">
        <f>YEAR(SalesData[[#This Row],[order_date]])</f>
        <v>2023</v>
      </c>
      <c r="E692" t="s">
        <v>727</v>
      </c>
      <c r="F692" t="s">
        <v>41</v>
      </c>
      <c r="G692" t="s">
        <v>83</v>
      </c>
      <c r="H692">
        <v>5</v>
      </c>
      <c r="I692">
        <v>5108.82</v>
      </c>
      <c r="J692" t="s">
        <v>57</v>
      </c>
      <c r="K692" t="s">
        <v>58</v>
      </c>
      <c r="L692">
        <f>SalesData[[#This Row],[quantity]]*SalesData[[#This Row],[price]]</f>
        <v>25544.1</v>
      </c>
      <c r="M692" s="8">
        <f>IF(SalesData[[#This Row],[quantity]]&lt;=1,2%,IF(SalesData[[#This Row],[quantity]]&lt;=2,4%,IF(SalesData[[#This Row],[quantity]]&lt;=3,6%,IF(SalesData[[#This Row],[quantity]]&gt;=4,8%,0%))))</f>
        <v>0.08</v>
      </c>
      <c r="N692" s="6">
        <f>SalesData[[#This Row],[Total Sales]]*SalesData[[#This Row],[Discount %]]</f>
        <v>2043.528</v>
      </c>
      <c r="O692" s="2">
        <f>SalesData[[#This Row],[Total Sales]]-SalesData[[#This Row],[Discount Amount]]</f>
        <v>23500.572</v>
      </c>
      <c r="P692" s="2">
        <f>SalesData[[#This Row],[price]]*60%</f>
        <v>3065.2919999999999</v>
      </c>
      <c r="Q692" s="2">
        <f>SalesData[[#This Row],[Cost Price (Assumed)60%]]*SalesData[[#This Row],[quantity]]</f>
        <v>15326.46</v>
      </c>
      <c r="R692" s="2">
        <f>SalesData[[#This Row],[Net Sales]]-SalesData[[#This Row],[Total Cost]]</f>
        <v>8174.112000000001</v>
      </c>
      <c r="S692" s="8">
        <f>SalesData[[#This Row],[Profit]]/SalesData[[#This Row],[Net Sales]]</f>
        <v>0.34782608695652178</v>
      </c>
    </row>
    <row r="693" spans="1:19" x14ac:dyDescent="0.25">
      <c r="A693">
        <v>100691</v>
      </c>
      <c r="B693" s="1">
        <v>45119</v>
      </c>
      <c r="C693" s="2">
        <f>MONTH(SalesData[[#This Row],[order_date]])</f>
        <v>7</v>
      </c>
      <c r="D693" s="2">
        <f>YEAR(SalesData[[#This Row],[order_date]])</f>
        <v>2023</v>
      </c>
      <c r="E693" t="s">
        <v>728</v>
      </c>
      <c r="F693" t="s">
        <v>10</v>
      </c>
      <c r="G693" t="s">
        <v>27</v>
      </c>
      <c r="H693">
        <v>1</v>
      </c>
      <c r="I693">
        <v>71460.08</v>
      </c>
      <c r="J693" t="s">
        <v>32</v>
      </c>
      <c r="K693" t="s">
        <v>33</v>
      </c>
      <c r="L693">
        <f>SalesData[[#This Row],[quantity]]*SalesData[[#This Row],[price]]</f>
        <v>71460.08</v>
      </c>
      <c r="M693" s="8">
        <f>IF(SalesData[[#This Row],[quantity]]&lt;=1,2%,IF(SalesData[[#This Row],[quantity]]&lt;=2,4%,IF(SalesData[[#This Row],[quantity]]&lt;=3,6%,IF(SalesData[[#This Row],[quantity]]&gt;=4,8%,0%))))</f>
        <v>0.02</v>
      </c>
      <c r="N693" s="6">
        <f>SalesData[[#This Row],[Total Sales]]*SalesData[[#This Row],[Discount %]]</f>
        <v>1429.2016000000001</v>
      </c>
      <c r="O693" s="2">
        <f>SalesData[[#This Row],[Total Sales]]-SalesData[[#This Row],[Discount Amount]]</f>
        <v>70030.878400000001</v>
      </c>
      <c r="P693" s="2">
        <f>SalesData[[#This Row],[price]]*60%</f>
        <v>42876.048000000003</v>
      </c>
      <c r="Q693" s="2">
        <f>SalesData[[#This Row],[Cost Price (Assumed)60%]]*SalesData[[#This Row],[quantity]]</f>
        <v>42876.048000000003</v>
      </c>
      <c r="R693" s="2">
        <f>SalesData[[#This Row],[Net Sales]]-SalesData[[#This Row],[Total Cost]]</f>
        <v>27154.830399999999</v>
      </c>
      <c r="S693" s="8">
        <f>SalesData[[#This Row],[Profit]]/SalesData[[#This Row],[Net Sales]]</f>
        <v>0.38775510204081631</v>
      </c>
    </row>
    <row r="694" spans="1:19" x14ac:dyDescent="0.25">
      <c r="A694">
        <v>100692</v>
      </c>
      <c r="B694" s="1">
        <v>45164</v>
      </c>
      <c r="C694" s="2">
        <f>MONTH(SalesData[[#This Row],[order_date]])</f>
        <v>8</v>
      </c>
      <c r="D694" s="2">
        <f>YEAR(SalesData[[#This Row],[order_date]])</f>
        <v>2023</v>
      </c>
      <c r="E694" t="s">
        <v>729</v>
      </c>
      <c r="F694" t="s">
        <v>10</v>
      </c>
      <c r="G694" t="s">
        <v>73</v>
      </c>
      <c r="H694">
        <v>1</v>
      </c>
      <c r="I694">
        <v>48296.28</v>
      </c>
      <c r="J694" t="s">
        <v>47</v>
      </c>
      <c r="K694" t="s">
        <v>48</v>
      </c>
      <c r="L694">
        <f>SalesData[[#This Row],[quantity]]*SalesData[[#This Row],[price]]</f>
        <v>48296.28</v>
      </c>
      <c r="M694" s="8">
        <f>IF(SalesData[[#This Row],[quantity]]&lt;=1,2%,IF(SalesData[[#This Row],[quantity]]&lt;=2,4%,IF(SalesData[[#This Row],[quantity]]&lt;=3,6%,IF(SalesData[[#This Row],[quantity]]&gt;=4,8%,0%))))</f>
        <v>0.02</v>
      </c>
      <c r="N694" s="6">
        <f>SalesData[[#This Row],[Total Sales]]*SalesData[[#This Row],[Discount %]]</f>
        <v>965.92560000000003</v>
      </c>
      <c r="O694" s="2">
        <f>SalesData[[#This Row],[Total Sales]]-SalesData[[#This Row],[Discount Amount]]</f>
        <v>47330.354399999997</v>
      </c>
      <c r="P694" s="2">
        <f>SalesData[[#This Row],[price]]*60%</f>
        <v>28977.768</v>
      </c>
      <c r="Q694" s="2">
        <f>SalesData[[#This Row],[Cost Price (Assumed)60%]]*SalesData[[#This Row],[quantity]]</f>
        <v>28977.768</v>
      </c>
      <c r="R694" s="2">
        <f>SalesData[[#This Row],[Net Sales]]-SalesData[[#This Row],[Total Cost]]</f>
        <v>18352.586399999997</v>
      </c>
      <c r="S694" s="8">
        <f>SalesData[[#This Row],[Profit]]/SalesData[[#This Row],[Net Sales]]</f>
        <v>0.38775510204081626</v>
      </c>
    </row>
    <row r="695" spans="1:19" x14ac:dyDescent="0.25">
      <c r="A695">
        <v>100693</v>
      </c>
      <c r="B695" s="1">
        <v>45546</v>
      </c>
      <c r="C695" s="2">
        <f>MONTH(SalesData[[#This Row],[order_date]])</f>
        <v>9</v>
      </c>
      <c r="D695" s="2">
        <f>YEAR(SalesData[[#This Row],[order_date]])</f>
        <v>2024</v>
      </c>
      <c r="E695" t="s">
        <v>136</v>
      </c>
      <c r="F695" t="s">
        <v>14</v>
      </c>
      <c r="G695" t="s">
        <v>31</v>
      </c>
      <c r="H695">
        <v>1</v>
      </c>
      <c r="I695">
        <v>2042.66</v>
      </c>
      <c r="J695" t="s">
        <v>63</v>
      </c>
      <c r="K695" t="s">
        <v>64</v>
      </c>
      <c r="L695">
        <f>SalesData[[#This Row],[quantity]]*SalesData[[#This Row],[price]]</f>
        <v>2042.66</v>
      </c>
      <c r="M695" s="8">
        <f>IF(SalesData[[#This Row],[quantity]]&lt;=1,2%,IF(SalesData[[#This Row],[quantity]]&lt;=2,4%,IF(SalesData[[#This Row],[quantity]]&lt;=3,6%,IF(SalesData[[#This Row],[quantity]]&gt;=4,8%,0%))))</f>
        <v>0.02</v>
      </c>
      <c r="N695" s="6">
        <f>SalesData[[#This Row],[Total Sales]]*SalesData[[#This Row],[Discount %]]</f>
        <v>40.853200000000001</v>
      </c>
      <c r="O695" s="2">
        <f>SalesData[[#This Row],[Total Sales]]-SalesData[[#This Row],[Discount Amount]]</f>
        <v>2001.8068000000001</v>
      </c>
      <c r="P695" s="2">
        <f>SalesData[[#This Row],[price]]*60%</f>
        <v>1225.596</v>
      </c>
      <c r="Q695" s="2">
        <f>SalesData[[#This Row],[Cost Price (Assumed)60%]]*SalesData[[#This Row],[quantity]]</f>
        <v>1225.596</v>
      </c>
      <c r="R695" s="2">
        <f>SalesData[[#This Row],[Net Sales]]-SalesData[[#This Row],[Total Cost]]</f>
        <v>776.21080000000006</v>
      </c>
      <c r="S695" s="8">
        <f>SalesData[[#This Row],[Profit]]/SalesData[[#This Row],[Net Sales]]</f>
        <v>0.38775510204081637</v>
      </c>
    </row>
    <row r="696" spans="1:19" x14ac:dyDescent="0.25">
      <c r="A696">
        <v>100694</v>
      </c>
      <c r="B696" s="1">
        <v>45158</v>
      </c>
      <c r="C696" s="2">
        <f>MONTH(SalesData[[#This Row],[order_date]])</f>
        <v>8</v>
      </c>
      <c r="D696" s="2">
        <f>YEAR(SalesData[[#This Row],[order_date]])</f>
        <v>2023</v>
      </c>
      <c r="E696" t="s">
        <v>730</v>
      </c>
      <c r="F696" t="s">
        <v>10</v>
      </c>
      <c r="G696" t="s">
        <v>73</v>
      </c>
      <c r="H696">
        <v>4</v>
      </c>
      <c r="I696">
        <v>61046.15</v>
      </c>
      <c r="J696" t="s">
        <v>21</v>
      </c>
      <c r="K696" t="s">
        <v>17</v>
      </c>
      <c r="L696">
        <f>SalesData[[#This Row],[quantity]]*SalesData[[#This Row],[price]]</f>
        <v>244184.6</v>
      </c>
      <c r="M696" s="8">
        <f>IF(SalesData[[#This Row],[quantity]]&lt;=1,2%,IF(SalesData[[#This Row],[quantity]]&lt;=2,4%,IF(SalesData[[#This Row],[quantity]]&lt;=3,6%,IF(SalesData[[#This Row],[quantity]]&gt;=4,8%,0%))))</f>
        <v>0.08</v>
      </c>
      <c r="N696" s="6">
        <f>SalesData[[#This Row],[Total Sales]]*SalesData[[#This Row],[Discount %]]</f>
        <v>19534.768</v>
      </c>
      <c r="O696" s="2">
        <f>SalesData[[#This Row],[Total Sales]]-SalesData[[#This Row],[Discount Amount]]</f>
        <v>224649.83199999999</v>
      </c>
      <c r="P696" s="2">
        <f>SalesData[[#This Row],[price]]*60%</f>
        <v>36627.69</v>
      </c>
      <c r="Q696" s="2">
        <f>SalesData[[#This Row],[Cost Price (Assumed)60%]]*SalesData[[#This Row],[quantity]]</f>
        <v>146510.76</v>
      </c>
      <c r="R696" s="2">
        <f>SalesData[[#This Row],[Net Sales]]-SalesData[[#This Row],[Total Cost]]</f>
        <v>78139.071999999986</v>
      </c>
      <c r="S696" s="8">
        <f>SalesData[[#This Row],[Profit]]/SalesData[[#This Row],[Net Sales]]</f>
        <v>0.34782608695652167</v>
      </c>
    </row>
    <row r="697" spans="1:19" x14ac:dyDescent="0.25">
      <c r="A697">
        <v>100695</v>
      </c>
      <c r="B697" s="1">
        <v>45136</v>
      </c>
      <c r="C697" s="2">
        <f>MONTH(SalesData[[#This Row],[order_date]])</f>
        <v>7</v>
      </c>
      <c r="D697" s="2">
        <f>YEAR(SalesData[[#This Row],[order_date]])</f>
        <v>2023</v>
      </c>
      <c r="E697" t="s">
        <v>731</v>
      </c>
      <c r="F697" t="s">
        <v>10</v>
      </c>
      <c r="G697" t="s">
        <v>68</v>
      </c>
      <c r="H697">
        <v>3</v>
      </c>
      <c r="I697">
        <v>33219.279999999999</v>
      </c>
      <c r="J697" t="s">
        <v>43</v>
      </c>
      <c r="K697" t="s">
        <v>29</v>
      </c>
      <c r="L697">
        <f>SalesData[[#This Row],[quantity]]*SalesData[[#This Row],[price]]</f>
        <v>99657.84</v>
      </c>
      <c r="M697" s="8">
        <f>IF(SalesData[[#This Row],[quantity]]&lt;=1,2%,IF(SalesData[[#This Row],[quantity]]&lt;=2,4%,IF(SalesData[[#This Row],[quantity]]&lt;=3,6%,IF(SalesData[[#This Row],[quantity]]&gt;=4,8%,0%))))</f>
        <v>0.06</v>
      </c>
      <c r="N697" s="6">
        <f>SalesData[[#This Row],[Total Sales]]*SalesData[[#This Row],[Discount %]]</f>
        <v>5979.4703999999992</v>
      </c>
      <c r="O697" s="2">
        <f>SalesData[[#This Row],[Total Sales]]-SalesData[[#This Row],[Discount Amount]]</f>
        <v>93678.369599999991</v>
      </c>
      <c r="P697" s="2">
        <f>SalesData[[#This Row],[price]]*60%</f>
        <v>19931.567999999999</v>
      </c>
      <c r="Q697" s="2">
        <f>SalesData[[#This Row],[Cost Price (Assumed)60%]]*SalesData[[#This Row],[quantity]]</f>
        <v>59794.703999999998</v>
      </c>
      <c r="R697" s="2">
        <f>SalesData[[#This Row],[Net Sales]]-SalesData[[#This Row],[Total Cost]]</f>
        <v>33883.665599999993</v>
      </c>
      <c r="S697" s="8">
        <f>SalesData[[#This Row],[Profit]]/SalesData[[#This Row],[Net Sales]]</f>
        <v>0.36170212765957444</v>
      </c>
    </row>
    <row r="698" spans="1:19" x14ac:dyDescent="0.25">
      <c r="A698">
        <v>100696</v>
      </c>
      <c r="B698" s="1">
        <v>45179</v>
      </c>
      <c r="C698" s="2">
        <f>MONTH(SalesData[[#This Row],[order_date]])</f>
        <v>9</v>
      </c>
      <c r="D698" s="2">
        <f>YEAR(SalesData[[#This Row],[order_date]])</f>
        <v>2023</v>
      </c>
      <c r="E698" t="s">
        <v>732</v>
      </c>
      <c r="F698" t="s">
        <v>14</v>
      </c>
      <c r="G698" t="s">
        <v>15</v>
      </c>
      <c r="H698">
        <v>2</v>
      </c>
      <c r="I698">
        <v>4430.3100000000004</v>
      </c>
      <c r="J698" t="s">
        <v>32</v>
      </c>
      <c r="K698" t="s">
        <v>33</v>
      </c>
      <c r="L698">
        <f>SalesData[[#This Row],[quantity]]*SalesData[[#This Row],[price]]</f>
        <v>8860.6200000000008</v>
      </c>
      <c r="M698" s="8">
        <f>IF(SalesData[[#This Row],[quantity]]&lt;=1,2%,IF(SalesData[[#This Row],[quantity]]&lt;=2,4%,IF(SalesData[[#This Row],[quantity]]&lt;=3,6%,IF(SalesData[[#This Row],[quantity]]&gt;=4,8%,0%))))</f>
        <v>0.04</v>
      </c>
      <c r="N698" s="6">
        <f>SalesData[[#This Row],[Total Sales]]*SalesData[[#This Row],[Discount %]]</f>
        <v>354.42480000000006</v>
      </c>
      <c r="O698" s="2">
        <f>SalesData[[#This Row],[Total Sales]]-SalesData[[#This Row],[Discount Amount]]</f>
        <v>8506.1952000000001</v>
      </c>
      <c r="P698" s="2">
        <f>SalesData[[#This Row],[price]]*60%</f>
        <v>2658.1860000000001</v>
      </c>
      <c r="Q698" s="2">
        <f>SalesData[[#This Row],[Cost Price (Assumed)60%]]*SalesData[[#This Row],[quantity]]</f>
        <v>5316.3720000000003</v>
      </c>
      <c r="R698" s="2">
        <f>SalesData[[#This Row],[Net Sales]]-SalesData[[#This Row],[Total Cost]]</f>
        <v>3189.8231999999998</v>
      </c>
      <c r="S698" s="8">
        <f>SalesData[[#This Row],[Profit]]/SalesData[[#This Row],[Net Sales]]</f>
        <v>0.375</v>
      </c>
    </row>
    <row r="699" spans="1:19" x14ac:dyDescent="0.25">
      <c r="A699">
        <v>100697</v>
      </c>
      <c r="B699" s="1">
        <v>45512</v>
      </c>
      <c r="C699" s="2">
        <f>MONTH(SalesData[[#This Row],[order_date]])</f>
        <v>8</v>
      </c>
      <c r="D699" s="2">
        <f>YEAR(SalesData[[#This Row],[order_date]])</f>
        <v>2024</v>
      </c>
      <c r="E699" t="s">
        <v>733</v>
      </c>
      <c r="F699" t="s">
        <v>19</v>
      </c>
      <c r="G699" t="s">
        <v>123</v>
      </c>
      <c r="H699">
        <v>2</v>
      </c>
      <c r="I699">
        <v>9175.07</v>
      </c>
      <c r="J699" t="s">
        <v>61</v>
      </c>
      <c r="K699" t="s">
        <v>36</v>
      </c>
      <c r="L699">
        <f>SalesData[[#This Row],[quantity]]*SalesData[[#This Row],[price]]</f>
        <v>18350.14</v>
      </c>
      <c r="M699" s="8">
        <f>IF(SalesData[[#This Row],[quantity]]&lt;=1,2%,IF(SalesData[[#This Row],[quantity]]&lt;=2,4%,IF(SalesData[[#This Row],[quantity]]&lt;=3,6%,IF(SalesData[[#This Row],[quantity]]&gt;=4,8%,0%))))</f>
        <v>0.04</v>
      </c>
      <c r="N699" s="6">
        <f>SalesData[[#This Row],[Total Sales]]*SalesData[[#This Row],[Discount %]]</f>
        <v>734.00559999999996</v>
      </c>
      <c r="O699" s="2">
        <f>SalesData[[#This Row],[Total Sales]]-SalesData[[#This Row],[Discount Amount]]</f>
        <v>17616.134399999999</v>
      </c>
      <c r="P699" s="2">
        <f>SalesData[[#This Row],[price]]*60%</f>
        <v>5505.0419999999995</v>
      </c>
      <c r="Q699" s="2">
        <f>SalesData[[#This Row],[Cost Price (Assumed)60%]]*SalesData[[#This Row],[quantity]]</f>
        <v>11010.083999999999</v>
      </c>
      <c r="R699" s="2">
        <f>SalesData[[#This Row],[Net Sales]]-SalesData[[#This Row],[Total Cost]]</f>
        <v>6606.0504000000001</v>
      </c>
      <c r="S699" s="8">
        <f>SalesData[[#This Row],[Profit]]/SalesData[[#This Row],[Net Sales]]</f>
        <v>0.375</v>
      </c>
    </row>
    <row r="700" spans="1:19" x14ac:dyDescent="0.25">
      <c r="A700">
        <v>100698</v>
      </c>
      <c r="B700" s="1">
        <v>45394</v>
      </c>
      <c r="C700" s="2">
        <f>MONTH(SalesData[[#This Row],[order_date]])</f>
        <v>4</v>
      </c>
      <c r="D700" s="2">
        <f>YEAR(SalesData[[#This Row],[order_date]])</f>
        <v>2024</v>
      </c>
      <c r="E700" t="s">
        <v>734</v>
      </c>
      <c r="F700" t="s">
        <v>38</v>
      </c>
      <c r="G700" t="s">
        <v>39</v>
      </c>
      <c r="H700">
        <v>3</v>
      </c>
      <c r="I700">
        <v>1069.32</v>
      </c>
      <c r="J700" t="s">
        <v>54</v>
      </c>
      <c r="K700" t="s">
        <v>55</v>
      </c>
      <c r="L700">
        <f>SalesData[[#This Row],[quantity]]*SalesData[[#This Row],[price]]</f>
        <v>3207.96</v>
      </c>
      <c r="M700" s="8">
        <f>IF(SalesData[[#This Row],[quantity]]&lt;=1,2%,IF(SalesData[[#This Row],[quantity]]&lt;=2,4%,IF(SalesData[[#This Row],[quantity]]&lt;=3,6%,IF(SalesData[[#This Row],[quantity]]&gt;=4,8%,0%))))</f>
        <v>0.06</v>
      </c>
      <c r="N700" s="6">
        <f>SalesData[[#This Row],[Total Sales]]*SalesData[[#This Row],[Discount %]]</f>
        <v>192.4776</v>
      </c>
      <c r="O700" s="2">
        <f>SalesData[[#This Row],[Total Sales]]-SalesData[[#This Row],[Discount Amount]]</f>
        <v>3015.4823999999999</v>
      </c>
      <c r="P700" s="2">
        <f>SalesData[[#This Row],[price]]*60%</f>
        <v>641.59199999999998</v>
      </c>
      <c r="Q700" s="2">
        <f>SalesData[[#This Row],[Cost Price (Assumed)60%]]*SalesData[[#This Row],[quantity]]</f>
        <v>1924.7759999999998</v>
      </c>
      <c r="R700" s="2">
        <f>SalesData[[#This Row],[Net Sales]]-SalesData[[#This Row],[Total Cost]]</f>
        <v>1090.7064</v>
      </c>
      <c r="S700" s="8">
        <f>SalesData[[#This Row],[Profit]]/SalesData[[#This Row],[Net Sales]]</f>
        <v>0.36170212765957449</v>
      </c>
    </row>
    <row r="701" spans="1:19" x14ac:dyDescent="0.25">
      <c r="A701">
        <v>100699</v>
      </c>
      <c r="B701" s="1">
        <v>45323</v>
      </c>
      <c r="C701" s="2">
        <f>MONTH(SalesData[[#This Row],[order_date]])</f>
        <v>2</v>
      </c>
      <c r="D701" s="2">
        <f>YEAR(SalesData[[#This Row],[order_date]])</f>
        <v>2024</v>
      </c>
      <c r="E701" t="s">
        <v>735</v>
      </c>
      <c r="F701" t="s">
        <v>14</v>
      </c>
      <c r="G701" t="s">
        <v>15</v>
      </c>
      <c r="H701">
        <v>1</v>
      </c>
      <c r="I701">
        <v>2575.12</v>
      </c>
      <c r="J701" t="s">
        <v>61</v>
      </c>
      <c r="K701" t="s">
        <v>36</v>
      </c>
      <c r="L701">
        <f>SalesData[[#This Row],[quantity]]*SalesData[[#This Row],[price]]</f>
        <v>2575.12</v>
      </c>
      <c r="M701" s="8">
        <f>IF(SalesData[[#This Row],[quantity]]&lt;=1,2%,IF(SalesData[[#This Row],[quantity]]&lt;=2,4%,IF(SalesData[[#This Row],[quantity]]&lt;=3,6%,IF(SalesData[[#This Row],[quantity]]&gt;=4,8%,0%))))</f>
        <v>0.02</v>
      </c>
      <c r="N701" s="6">
        <f>SalesData[[#This Row],[Total Sales]]*SalesData[[#This Row],[Discount %]]</f>
        <v>51.502400000000002</v>
      </c>
      <c r="O701" s="2">
        <f>SalesData[[#This Row],[Total Sales]]-SalesData[[#This Row],[Discount Amount]]</f>
        <v>2523.6176</v>
      </c>
      <c r="P701" s="2">
        <f>SalesData[[#This Row],[price]]*60%</f>
        <v>1545.0719999999999</v>
      </c>
      <c r="Q701" s="2">
        <f>SalesData[[#This Row],[Cost Price (Assumed)60%]]*SalesData[[#This Row],[quantity]]</f>
        <v>1545.0719999999999</v>
      </c>
      <c r="R701" s="2">
        <f>SalesData[[#This Row],[Net Sales]]-SalesData[[#This Row],[Total Cost]]</f>
        <v>978.54560000000015</v>
      </c>
      <c r="S701" s="8">
        <f>SalesData[[#This Row],[Profit]]/SalesData[[#This Row],[Net Sales]]</f>
        <v>0.38775510204081637</v>
      </c>
    </row>
    <row r="702" spans="1:19" x14ac:dyDescent="0.25">
      <c r="A702">
        <v>100700</v>
      </c>
      <c r="B702" s="1">
        <v>45097</v>
      </c>
      <c r="C702" s="2">
        <f>MONTH(SalesData[[#This Row],[order_date]])</f>
        <v>6</v>
      </c>
      <c r="D702" s="2">
        <f>YEAR(SalesData[[#This Row],[order_date]])</f>
        <v>2023</v>
      </c>
      <c r="E702" t="s">
        <v>736</v>
      </c>
      <c r="F702" t="s">
        <v>14</v>
      </c>
      <c r="G702" t="s">
        <v>51</v>
      </c>
      <c r="H702">
        <v>4</v>
      </c>
      <c r="I702">
        <v>3935.93</v>
      </c>
      <c r="J702" t="s">
        <v>47</v>
      </c>
      <c r="K702" t="s">
        <v>48</v>
      </c>
      <c r="L702">
        <f>SalesData[[#This Row],[quantity]]*SalesData[[#This Row],[price]]</f>
        <v>15743.72</v>
      </c>
      <c r="M702" s="8">
        <f>IF(SalesData[[#This Row],[quantity]]&lt;=1,2%,IF(SalesData[[#This Row],[quantity]]&lt;=2,4%,IF(SalesData[[#This Row],[quantity]]&lt;=3,6%,IF(SalesData[[#This Row],[quantity]]&gt;=4,8%,0%))))</f>
        <v>0.08</v>
      </c>
      <c r="N702" s="6">
        <f>SalesData[[#This Row],[Total Sales]]*SalesData[[#This Row],[Discount %]]</f>
        <v>1259.4975999999999</v>
      </c>
      <c r="O702" s="2">
        <f>SalesData[[#This Row],[Total Sales]]-SalesData[[#This Row],[Discount Amount]]</f>
        <v>14484.222399999999</v>
      </c>
      <c r="P702" s="2">
        <f>SalesData[[#This Row],[price]]*60%</f>
        <v>2361.558</v>
      </c>
      <c r="Q702" s="2">
        <f>SalesData[[#This Row],[Cost Price (Assumed)60%]]*SalesData[[#This Row],[quantity]]</f>
        <v>9446.232</v>
      </c>
      <c r="R702" s="2">
        <f>SalesData[[#This Row],[Net Sales]]-SalesData[[#This Row],[Total Cost]]</f>
        <v>5037.9903999999988</v>
      </c>
      <c r="S702" s="8">
        <f>SalesData[[#This Row],[Profit]]/SalesData[[#This Row],[Net Sales]]</f>
        <v>0.34782608695652167</v>
      </c>
    </row>
    <row r="703" spans="1:19" x14ac:dyDescent="0.25">
      <c r="A703">
        <v>100701</v>
      </c>
      <c r="B703" s="1">
        <v>45588</v>
      </c>
      <c r="C703" s="2">
        <f>MONTH(SalesData[[#This Row],[order_date]])</f>
        <v>10</v>
      </c>
      <c r="D703" s="2">
        <f>YEAR(SalesData[[#This Row],[order_date]])</f>
        <v>2024</v>
      </c>
      <c r="E703" t="s">
        <v>737</v>
      </c>
      <c r="F703" t="s">
        <v>14</v>
      </c>
      <c r="G703" t="s">
        <v>51</v>
      </c>
      <c r="H703">
        <v>1</v>
      </c>
      <c r="I703">
        <v>4454.03</v>
      </c>
      <c r="J703" t="s">
        <v>57</v>
      </c>
      <c r="K703" t="s">
        <v>58</v>
      </c>
      <c r="L703">
        <f>SalesData[[#This Row],[quantity]]*SalesData[[#This Row],[price]]</f>
        <v>4454.03</v>
      </c>
      <c r="M703" s="8">
        <f>IF(SalesData[[#This Row],[quantity]]&lt;=1,2%,IF(SalesData[[#This Row],[quantity]]&lt;=2,4%,IF(SalesData[[#This Row],[quantity]]&lt;=3,6%,IF(SalesData[[#This Row],[quantity]]&gt;=4,8%,0%))))</f>
        <v>0.02</v>
      </c>
      <c r="N703" s="6">
        <f>SalesData[[#This Row],[Total Sales]]*SalesData[[#This Row],[Discount %]]</f>
        <v>89.08059999999999</v>
      </c>
      <c r="O703" s="2">
        <f>SalesData[[#This Row],[Total Sales]]-SalesData[[#This Row],[Discount Amount]]</f>
        <v>4364.9493999999995</v>
      </c>
      <c r="P703" s="2">
        <f>SalesData[[#This Row],[price]]*60%</f>
        <v>2672.4179999999997</v>
      </c>
      <c r="Q703" s="2">
        <f>SalesData[[#This Row],[Cost Price (Assumed)60%]]*SalesData[[#This Row],[quantity]]</f>
        <v>2672.4179999999997</v>
      </c>
      <c r="R703" s="2">
        <f>SalesData[[#This Row],[Net Sales]]-SalesData[[#This Row],[Total Cost]]</f>
        <v>1692.5313999999998</v>
      </c>
      <c r="S703" s="8">
        <f>SalesData[[#This Row],[Profit]]/SalesData[[#This Row],[Net Sales]]</f>
        <v>0.38775510204081631</v>
      </c>
    </row>
    <row r="704" spans="1:19" x14ac:dyDescent="0.25">
      <c r="A704">
        <v>100702</v>
      </c>
      <c r="B704" s="1">
        <v>45329</v>
      </c>
      <c r="C704" s="2">
        <f>MONTH(SalesData[[#This Row],[order_date]])</f>
        <v>2</v>
      </c>
      <c r="D704" s="2">
        <f>YEAR(SalesData[[#This Row],[order_date]])</f>
        <v>2024</v>
      </c>
      <c r="E704" t="s">
        <v>738</v>
      </c>
      <c r="F704" t="s">
        <v>14</v>
      </c>
      <c r="G704" t="s">
        <v>170</v>
      </c>
      <c r="H704">
        <v>1</v>
      </c>
      <c r="I704">
        <v>2659.46</v>
      </c>
      <c r="J704" t="s">
        <v>43</v>
      </c>
      <c r="K704" t="s">
        <v>29</v>
      </c>
      <c r="L704">
        <f>SalesData[[#This Row],[quantity]]*SalesData[[#This Row],[price]]</f>
        <v>2659.46</v>
      </c>
      <c r="M704" s="8">
        <f>IF(SalesData[[#This Row],[quantity]]&lt;=1,2%,IF(SalesData[[#This Row],[quantity]]&lt;=2,4%,IF(SalesData[[#This Row],[quantity]]&lt;=3,6%,IF(SalesData[[#This Row],[quantity]]&gt;=4,8%,0%))))</f>
        <v>0.02</v>
      </c>
      <c r="N704" s="6">
        <f>SalesData[[#This Row],[Total Sales]]*SalesData[[#This Row],[Discount %]]</f>
        <v>53.1892</v>
      </c>
      <c r="O704" s="2">
        <f>SalesData[[#This Row],[Total Sales]]-SalesData[[#This Row],[Discount Amount]]</f>
        <v>2606.2708000000002</v>
      </c>
      <c r="P704" s="2">
        <f>SalesData[[#This Row],[price]]*60%</f>
        <v>1595.6759999999999</v>
      </c>
      <c r="Q704" s="2">
        <f>SalesData[[#This Row],[Cost Price (Assumed)60%]]*SalesData[[#This Row],[quantity]]</f>
        <v>1595.6759999999999</v>
      </c>
      <c r="R704" s="2">
        <f>SalesData[[#This Row],[Net Sales]]-SalesData[[#This Row],[Total Cost]]</f>
        <v>1010.5948000000003</v>
      </c>
      <c r="S704" s="8">
        <f>SalesData[[#This Row],[Profit]]/SalesData[[#This Row],[Net Sales]]</f>
        <v>0.38775510204081642</v>
      </c>
    </row>
    <row r="705" spans="1:19" x14ac:dyDescent="0.25">
      <c r="A705">
        <v>100703</v>
      </c>
      <c r="B705" s="1">
        <v>45392</v>
      </c>
      <c r="C705" s="2">
        <f>MONTH(SalesData[[#This Row],[order_date]])</f>
        <v>4</v>
      </c>
      <c r="D705" s="2">
        <f>YEAR(SalesData[[#This Row],[order_date]])</f>
        <v>2024</v>
      </c>
      <c r="E705" t="s">
        <v>531</v>
      </c>
      <c r="F705" t="s">
        <v>10</v>
      </c>
      <c r="G705" t="s">
        <v>11</v>
      </c>
      <c r="H705">
        <v>2</v>
      </c>
      <c r="I705">
        <v>69301.2</v>
      </c>
      <c r="J705" t="s">
        <v>12</v>
      </c>
      <c r="K705" t="s">
        <v>12</v>
      </c>
      <c r="L705">
        <f>SalesData[[#This Row],[quantity]]*SalesData[[#This Row],[price]]</f>
        <v>138602.4</v>
      </c>
      <c r="M705" s="8">
        <f>IF(SalesData[[#This Row],[quantity]]&lt;=1,2%,IF(SalesData[[#This Row],[quantity]]&lt;=2,4%,IF(SalesData[[#This Row],[quantity]]&lt;=3,6%,IF(SalesData[[#This Row],[quantity]]&gt;=4,8%,0%))))</f>
        <v>0.04</v>
      </c>
      <c r="N705" s="6">
        <f>SalesData[[#This Row],[Total Sales]]*SalesData[[#This Row],[Discount %]]</f>
        <v>5544.0959999999995</v>
      </c>
      <c r="O705" s="2">
        <f>SalesData[[#This Row],[Total Sales]]-SalesData[[#This Row],[Discount Amount]]</f>
        <v>133058.304</v>
      </c>
      <c r="P705" s="2">
        <f>SalesData[[#This Row],[price]]*60%</f>
        <v>41580.719999999994</v>
      </c>
      <c r="Q705" s="2">
        <f>SalesData[[#This Row],[Cost Price (Assumed)60%]]*SalesData[[#This Row],[quantity]]</f>
        <v>83161.439999999988</v>
      </c>
      <c r="R705" s="2">
        <f>SalesData[[#This Row],[Net Sales]]-SalesData[[#This Row],[Total Cost]]</f>
        <v>49896.864000000016</v>
      </c>
      <c r="S705" s="8">
        <f>SalesData[[#This Row],[Profit]]/SalesData[[#This Row],[Net Sales]]</f>
        <v>0.37500000000000011</v>
      </c>
    </row>
    <row r="706" spans="1:19" x14ac:dyDescent="0.25">
      <c r="A706">
        <v>100704</v>
      </c>
      <c r="B706" s="1">
        <v>45043</v>
      </c>
      <c r="C706" s="2">
        <f>MONTH(SalesData[[#This Row],[order_date]])</f>
        <v>4</v>
      </c>
      <c r="D706" s="2">
        <f>YEAR(SalesData[[#This Row],[order_date]])</f>
        <v>2023</v>
      </c>
      <c r="E706" t="s">
        <v>739</v>
      </c>
      <c r="F706" t="s">
        <v>19</v>
      </c>
      <c r="G706" t="s">
        <v>23</v>
      </c>
      <c r="H706">
        <v>1</v>
      </c>
      <c r="I706">
        <v>11423.99</v>
      </c>
      <c r="J706" t="s">
        <v>32</v>
      </c>
      <c r="K706" t="s">
        <v>33</v>
      </c>
      <c r="L706">
        <f>SalesData[[#This Row],[quantity]]*SalesData[[#This Row],[price]]</f>
        <v>11423.99</v>
      </c>
      <c r="M706" s="8">
        <f>IF(SalesData[[#This Row],[quantity]]&lt;=1,2%,IF(SalesData[[#This Row],[quantity]]&lt;=2,4%,IF(SalesData[[#This Row],[quantity]]&lt;=3,6%,IF(SalesData[[#This Row],[quantity]]&gt;=4,8%,0%))))</f>
        <v>0.02</v>
      </c>
      <c r="N706" s="6">
        <f>SalesData[[#This Row],[Total Sales]]*SalesData[[#This Row],[Discount %]]</f>
        <v>228.47980000000001</v>
      </c>
      <c r="O706" s="2">
        <f>SalesData[[#This Row],[Total Sales]]-SalesData[[#This Row],[Discount Amount]]</f>
        <v>11195.510200000001</v>
      </c>
      <c r="P706" s="2">
        <f>SalesData[[#This Row],[price]]*60%</f>
        <v>6854.3939999999993</v>
      </c>
      <c r="Q706" s="2">
        <f>SalesData[[#This Row],[Cost Price (Assumed)60%]]*SalesData[[#This Row],[quantity]]</f>
        <v>6854.3939999999993</v>
      </c>
      <c r="R706" s="2">
        <f>SalesData[[#This Row],[Net Sales]]-SalesData[[#This Row],[Total Cost]]</f>
        <v>4341.1162000000013</v>
      </c>
      <c r="S706" s="8">
        <f>SalesData[[#This Row],[Profit]]/SalesData[[#This Row],[Net Sales]]</f>
        <v>0.38775510204081642</v>
      </c>
    </row>
    <row r="707" spans="1:19" x14ac:dyDescent="0.25">
      <c r="A707">
        <v>100705</v>
      </c>
      <c r="B707" s="1">
        <v>45090</v>
      </c>
      <c r="C707" s="2">
        <f>MONTH(SalesData[[#This Row],[order_date]])</f>
        <v>6</v>
      </c>
      <c r="D707" s="2">
        <f>YEAR(SalesData[[#This Row],[order_date]])</f>
        <v>2023</v>
      </c>
      <c r="E707" t="s">
        <v>740</v>
      </c>
      <c r="F707" t="s">
        <v>14</v>
      </c>
      <c r="G707" t="s">
        <v>170</v>
      </c>
      <c r="H707">
        <v>1</v>
      </c>
      <c r="I707">
        <v>968.86</v>
      </c>
      <c r="J707" t="s">
        <v>57</v>
      </c>
      <c r="K707" t="s">
        <v>58</v>
      </c>
      <c r="L707">
        <f>SalesData[[#This Row],[quantity]]*SalesData[[#This Row],[price]]</f>
        <v>968.86</v>
      </c>
      <c r="M707" s="8">
        <f>IF(SalesData[[#This Row],[quantity]]&lt;=1,2%,IF(SalesData[[#This Row],[quantity]]&lt;=2,4%,IF(SalesData[[#This Row],[quantity]]&lt;=3,6%,IF(SalesData[[#This Row],[quantity]]&gt;=4,8%,0%))))</f>
        <v>0.02</v>
      </c>
      <c r="N707" s="6">
        <f>SalesData[[#This Row],[Total Sales]]*SalesData[[#This Row],[Discount %]]</f>
        <v>19.377200000000002</v>
      </c>
      <c r="O707" s="2">
        <f>SalesData[[#This Row],[Total Sales]]-SalesData[[#This Row],[Discount Amount]]</f>
        <v>949.4828</v>
      </c>
      <c r="P707" s="2">
        <f>SalesData[[#This Row],[price]]*60%</f>
        <v>581.31600000000003</v>
      </c>
      <c r="Q707" s="2">
        <f>SalesData[[#This Row],[Cost Price (Assumed)60%]]*SalesData[[#This Row],[quantity]]</f>
        <v>581.31600000000003</v>
      </c>
      <c r="R707" s="2">
        <f>SalesData[[#This Row],[Net Sales]]-SalesData[[#This Row],[Total Cost]]</f>
        <v>368.16679999999997</v>
      </c>
      <c r="S707" s="8">
        <f>SalesData[[#This Row],[Profit]]/SalesData[[#This Row],[Net Sales]]</f>
        <v>0.38775510204081631</v>
      </c>
    </row>
    <row r="708" spans="1:19" x14ac:dyDescent="0.25">
      <c r="A708">
        <v>100706</v>
      </c>
      <c r="B708" s="1">
        <v>45075</v>
      </c>
      <c r="C708" s="2">
        <f>MONTH(SalesData[[#This Row],[order_date]])</f>
        <v>5</v>
      </c>
      <c r="D708" s="2">
        <f>YEAR(SalesData[[#This Row],[order_date]])</f>
        <v>2023</v>
      </c>
      <c r="E708" t="s">
        <v>277</v>
      </c>
      <c r="F708" t="s">
        <v>10</v>
      </c>
      <c r="G708" t="s">
        <v>73</v>
      </c>
      <c r="H708">
        <v>1</v>
      </c>
      <c r="I708">
        <v>24531.53</v>
      </c>
      <c r="J708" t="s">
        <v>94</v>
      </c>
      <c r="K708" t="s">
        <v>95</v>
      </c>
      <c r="L708">
        <f>SalesData[[#This Row],[quantity]]*SalesData[[#This Row],[price]]</f>
        <v>24531.53</v>
      </c>
      <c r="M708" s="8">
        <f>IF(SalesData[[#This Row],[quantity]]&lt;=1,2%,IF(SalesData[[#This Row],[quantity]]&lt;=2,4%,IF(SalesData[[#This Row],[quantity]]&lt;=3,6%,IF(SalesData[[#This Row],[quantity]]&gt;=4,8%,0%))))</f>
        <v>0.02</v>
      </c>
      <c r="N708" s="6">
        <f>SalesData[[#This Row],[Total Sales]]*SalesData[[#This Row],[Discount %]]</f>
        <v>490.63059999999996</v>
      </c>
      <c r="O708" s="2">
        <f>SalesData[[#This Row],[Total Sales]]-SalesData[[#This Row],[Discount Amount]]</f>
        <v>24040.899399999998</v>
      </c>
      <c r="P708" s="2">
        <f>SalesData[[#This Row],[price]]*60%</f>
        <v>14718.918</v>
      </c>
      <c r="Q708" s="2">
        <f>SalesData[[#This Row],[Cost Price (Assumed)60%]]*SalesData[[#This Row],[quantity]]</f>
        <v>14718.918</v>
      </c>
      <c r="R708" s="2">
        <f>SalesData[[#This Row],[Net Sales]]-SalesData[[#This Row],[Total Cost]]</f>
        <v>9321.9813999999988</v>
      </c>
      <c r="S708" s="8">
        <f>SalesData[[#This Row],[Profit]]/SalesData[[#This Row],[Net Sales]]</f>
        <v>0.38775510204081631</v>
      </c>
    </row>
    <row r="709" spans="1:19" x14ac:dyDescent="0.25">
      <c r="A709">
        <v>100707</v>
      </c>
      <c r="B709" s="1">
        <v>45568</v>
      </c>
      <c r="C709" s="2">
        <f>MONTH(SalesData[[#This Row],[order_date]])</f>
        <v>10</v>
      </c>
      <c r="D709" s="2">
        <f>YEAR(SalesData[[#This Row],[order_date]])</f>
        <v>2024</v>
      </c>
      <c r="E709" t="s">
        <v>741</v>
      </c>
      <c r="F709" t="s">
        <v>10</v>
      </c>
      <c r="G709" t="s">
        <v>27</v>
      </c>
      <c r="H709">
        <v>5</v>
      </c>
      <c r="I709">
        <v>1880.7</v>
      </c>
      <c r="J709" t="s">
        <v>61</v>
      </c>
      <c r="K709" t="s">
        <v>36</v>
      </c>
      <c r="L709">
        <f>SalesData[[#This Row],[quantity]]*SalesData[[#This Row],[price]]</f>
        <v>9403.5</v>
      </c>
      <c r="M709" s="8">
        <f>IF(SalesData[[#This Row],[quantity]]&lt;=1,2%,IF(SalesData[[#This Row],[quantity]]&lt;=2,4%,IF(SalesData[[#This Row],[quantity]]&lt;=3,6%,IF(SalesData[[#This Row],[quantity]]&gt;=4,8%,0%))))</f>
        <v>0.08</v>
      </c>
      <c r="N709" s="6">
        <f>SalesData[[#This Row],[Total Sales]]*SalesData[[#This Row],[Discount %]]</f>
        <v>752.28</v>
      </c>
      <c r="O709" s="2">
        <f>SalesData[[#This Row],[Total Sales]]-SalesData[[#This Row],[Discount Amount]]</f>
        <v>8651.2199999999993</v>
      </c>
      <c r="P709" s="2">
        <f>SalesData[[#This Row],[price]]*60%</f>
        <v>1128.42</v>
      </c>
      <c r="Q709" s="2">
        <f>SalesData[[#This Row],[Cost Price (Assumed)60%]]*SalesData[[#This Row],[quantity]]</f>
        <v>5642.1</v>
      </c>
      <c r="R709" s="2">
        <f>SalesData[[#This Row],[Net Sales]]-SalesData[[#This Row],[Total Cost]]</f>
        <v>3009.119999999999</v>
      </c>
      <c r="S709" s="8">
        <f>SalesData[[#This Row],[Profit]]/SalesData[[#This Row],[Net Sales]]</f>
        <v>0.34782608695652167</v>
      </c>
    </row>
    <row r="710" spans="1:19" x14ac:dyDescent="0.25">
      <c r="A710">
        <v>100708</v>
      </c>
      <c r="B710" s="1">
        <v>45436</v>
      </c>
      <c r="C710" s="2">
        <f>MONTH(SalesData[[#This Row],[order_date]])</f>
        <v>5</v>
      </c>
      <c r="D710" s="2">
        <f>YEAR(SalesData[[#This Row],[order_date]])</f>
        <v>2024</v>
      </c>
      <c r="E710" t="s">
        <v>742</v>
      </c>
      <c r="F710" t="s">
        <v>41</v>
      </c>
      <c r="G710" t="s">
        <v>42</v>
      </c>
      <c r="H710">
        <v>3</v>
      </c>
      <c r="I710">
        <v>9218.26</v>
      </c>
      <c r="J710" t="s">
        <v>32</v>
      </c>
      <c r="K710" t="s">
        <v>33</v>
      </c>
      <c r="L710">
        <f>SalesData[[#This Row],[quantity]]*SalesData[[#This Row],[price]]</f>
        <v>27654.78</v>
      </c>
      <c r="M710" s="8">
        <f>IF(SalesData[[#This Row],[quantity]]&lt;=1,2%,IF(SalesData[[#This Row],[quantity]]&lt;=2,4%,IF(SalesData[[#This Row],[quantity]]&lt;=3,6%,IF(SalesData[[#This Row],[quantity]]&gt;=4,8%,0%))))</f>
        <v>0.06</v>
      </c>
      <c r="N710" s="6">
        <f>SalesData[[#This Row],[Total Sales]]*SalesData[[#This Row],[Discount %]]</f>
        <v>1659.2867999999999</v>
      </c>
      <c r="O710" s="2">
        <f>SalesData[[#This Row],[Total Sales]]-SalesData[[#This Row],[Discount Amount]]</f>
        <v>25995.493199999997</v>
      </c>
      <c r="P710" s="2">
        <f>SalesData[[#This Row],[price]]*60%</f>
        <v>5530.9560000000001</v>
      </c>
      <c r="Q710" s="2">
        <f>SalesData[[#This Row],[Cost Price (Assumed)60%]]*SalesData[[#This Row],[quantity]]</f>
        <v>16592.868000000002</v>
      </c>
      <c r="R710" s="2">
        <f>SalesData[[#This Row],[Net Sales]]-SalesData[[#This Row],[Total Cost]]</f>
        <v>9402.6251999999949</v>
      </c>
      <c r="S710" s="8">
        <f>SalesData[[#This Row],[Profit]]/SalesData[[#This Row],[Net Sales]]</f>
        <v>0.36170212765957432</v>
      </c>
    </row>
    <row r="711" spans="1:19" x14ac:dyDescent="0.25">
      <c r="A711">
        <v>100709</v>
      </c>
      <c r="B711" s="1">
        <v>45602</v>
      </c>
      <c r="C711" s="2">
        <f>MONTH(SalesData[[#This Row],[order_date]])</f>
        <v>11</v>
      </c>
      <c r="D711" s="2">
        <f>YEAR(SalesData[[#This Row],[order_date]])</f>
        <v>2024</v>
      </c>
      <c r="E711" t="s">
        <v>743</v>
      </c>
      <c r="F711" t="s">
        <v>14</v>
      </c>
      <c r="G711" t="s">
        <v>170</v>
      </c>
      <c r="H711">
        <v>1</v>
      </c>
      <c r="I711">
        <v>2628.2</v>
      </c>
      <c r="J711" t="s">
        <v>94</v>
      </c>
      <c r="K711" t="s">
        <v>95</v>
      </c>
      <c r="L711">
        <f>SalesData[[#This Row],[quantity]]*SalesData[[#This Row],[price]]</f>
        <v>2628.2</v>
      </c>
      <c r="M711" s="8">
        <f>IF(SalesData[[#This Row],[quantity]]&lt;=1,2%,IF(SalesData[[#This Row],[quantity]]&lt;=2,4%,IF(SalesData[[#This Row],[quantity]]&lt;=3,6%,IF(SalesData[[#This Row],[quantity]]&gt;=4,8%,0%))))</f>
        <v>0.02</v>
      </c>
      <c r="N711" s="6">
        <f>SalesData[[#This Row],[Total Sales]]*SalesData[[#This Row],[Discount %]]</f>
        <v>52.564</v>
      </c>
      <c r="O711" s="2">
        <f>SalesData[[#This Row],[Total Sales]]-SalesData[[#This Row],[Discount Amount]]</f>
        <v>2575.636</v>
      </c>
      <c r="P711" s="2">
        <f>SalesData[[#This Row],[price]]*60%</f>
        <v>1576.9199999999998</v>
      </c>
      <c r="Q711" s="2">
        <f>SalesData[[#This Row],[Cost Price (Assumed)60%]]*SalesData[[#This Row],[quantity]]</f>
        <v>1576.9199999999998</v>
      </c>
      <c r="R711" s="2">
        <f>SalesData[[#This Row],[Net Sales]]-SalesData[[#This Row],[Total Cost]]</f>
        <v>998.71600000000012</v>
      </c>
      <c r="S711" s="8">
        <f>SalesData[[#This Row],[Profit]]/SalesData[[#This Row],[Net Sales]]</f>
        <v>0.38775510204081637</v>
      </c>
    </row>
    <row r="712" spans="1:19" x14ac:dyDescent="0.25">
      <c r="A712">
        <v>100710</v>
      </c>
      <c r="B712" s="1">
        <v>45561</v>
      </c>
      <c r="C712" s="2">
        <f>MONTH(SalesData[[#This Row],[order_date]])</f>
        <v>9</v>
      </c>
      <c r="D712" s="2">
        <f>YEAR(SalesData[[#This Row],[order_date]])</f>
        <v>2024</v>
      </c>
      <c r="E712" t="s">
        <v>744</v>
      </c>
      <c r="F712" t="s">
        <v>19</v>
      </c>
      <c r="G712" t="s">
        <v>115</v>
      </c>
      <c r="H712">
        <v>1</v>
      </c>
      <c r="I712">
        <v>2592.33</v>
      </c>
      <c r="J712" t="s">
        <v>57</v>
      </c>
      <c r="K712" t="s">
        <v>58</v>
      </c>
      <c r="L712">
        <f>SalesData[[#This Row],[quantity]]*SalesData[[#This Row],[price]]</f>
        <v>2592.33</v>
      </c>
      <c r="M712" s="8">
        <f>IF(SalesData[[#This Row],[quantity]]&lt;=1,2%,IF(SalesData[[#This Row],[quantity]]&lt;=2,4%,IF(SalesData[[#This Row],[quantity]]&lt;=3,6%,IF(SalesData[[#This Row],[quantity]]&gt;=4,8%,0%))))</f>
        <v>0.02</v>
      </c>
      <c r="N712" s="6">
        <f>SalesData[[#This Row],[Total Sales]]*SalesData[[#This Row],[Discount %]]</f>
        <v>51.846600000000002</v>
      </c>
      <c r="O712" s="2">
        <f>SalesData[[#This Row],[Total Sales]]-SalesData[[#This Row],[Discount Amount]]</f>
        <v>2540.4834000000001</v>
      </c>
      <c r="P712" s="2">
        <f>SalesData[[#This Row],[price]]*60%</f>
        <v>1555.3979999999999</v>
      </c>
      <c r="Q712" s="2">
        <f>SalesData[[#This Row],[Cost Price (Assumed)60%]]*SalesData[[#This Row],[quantity]]</f>
        <v>1555.3979999999999</v>
      </c>
      <c r="R712" s="2">
        <f>SalesData[[#This Row],[Net Sales]]-SalesData[[#This Row],[Total Cost]]</f>
        <v>985.08540000000016</v>
      </c>
      <c r="S712" s="8">
        <f>SalesData[[#This Row],[Profit]]/SalesData[[#This Row],[Net Sales]]</f>
        <v>0.38775510204081637</v>
      </c>
    </row>
    <row r="713" spans="1:19" x14ac:dyDescent="0.25">
      <c r="A713">
        <v>100711</v>
      </c>
      <c r="B713" s="1">
        <v>44960</v>
      </c>
      <c r="C713" s="2">
        <f>MONTH(SalesData[[#This Row],[order_date]])</f>
        <v>2</v>
      </c>
      <c r="D713" s="2">
        <f>YEAR(SalesData[[#This Row],[order_date]])</f>
        <v>2023</v>
      </c>
      <c r="E713" t="s">
        <v>745</v>
      </c>
      <c r="F713" t="s">
        <v>19</v>
      </c>
      <c r="G713" t="s">
        <v>123</v>
      </c>
      <c r="H713">
        <v>1</v>
      </c>
      <c r="I713">
        <v>11957.77</v>
      </c>
      <c r="J713" t="s">
        <v>57</v>
      </c>
      <c r="K713" t="s">
        <v>58</v>
      </c>
      <c r="L713">
        <f>SalesData[[#This Row],[quantity]]*SalesData[[#This Row],[price]]</f>
        <v>11957.77</v>
      </c>
      <c r="M713" s="8">
        <f>IF(SalesData[[#This Row],[quantity]]&lt;=1,2%,IF(SalesData[[#This Row],[quantity]]&lt;=2,4%,IF(SalesData[[#This Row],[quantity]]&lt;=3,6%,IF(SalesData[[#This Row],[quantity]]&gt;=4,8%,0%))))</f>
        <v>0.02</v>
      </c>
      <c r="N713" s="6">
        <f>SalesData[[#This Row],[Total Sales]]*SalesData[[#This Row],[Discount %]]</f>
        <v>239.15540000000001</v>
      </c>
      <c r="O713" s="2">
        <f>SalesData[[#This Row],[Total Sales]]-SalesData[[#This Row],[Discount Amount]]</f>
        <v>11718.614600000001</v>
      </c>
      <c r="P713" s="2">
        <f>SalesData[[#This Row],[price]]*60%</f>
        <v>7174.6620000000003</v>
      </c>
      <c r="Q713" s="2">
        <f>SalesData[[#This Row],[Cost Price (Assumed)60%]]*SalesData[[#This Row],[quantity]]</f>
        <v>7174.6620000000003</v>
      </c>
      <c r="R713" s="2">
        <f>SalesData[[#This Row],[Net Sales]]-SalesData[[#This Row],[Total Cost]]</f>
        <v>4543.9526000000005</v>
      </c>
      <c r="S713" s="8">
        <f>SalesData[[#This Row],[Profit]]/SalesData[[#This Row],[Net Sales]]</f>
        <v>0.38775510204081637</v>
      </c>
    </row>
    <row r="714" spans="1:19" x14ac:dyDescent="0.25">
      <c r="A714">
        <v>100712</v>
      </c>
      <c r="B714" s="1">
        <v>45092</v>
      </c>
      <c r="C714" s="2">
        <f>MONTH(SalesData[[#This Row],[order_date]])</f>
        <v>6</v>
      </c>
      <c r="D714" s="2">
        <f>YEAR(SalesData[[#This Row],[order_date]])</f>
        <v>2023</v>
      </c>
      <c r="E714" t="s">
        <v>746</v>
      </c>
      <c r="F714" t="s">
        <v>19</v>
      </c>
      <c r="G714" t="s">
        <v>123</v>
      </c>
      <c r="H714">
        <v>2</v>
      </c>
      <c r="I714">
        <v>10816.32</v>
      </c>
      <c r="J714" t="s">
        <v>61</v>
      </c>
      <c r="K714" t="s">
        <v>36</v>
      </c>
      <c r="L714">
        <f>SalesData[[#This Row],[quantity]]*SalesData[[#This Row],[price]]</f>
        <v>21632.639999999999</v>
      </c>
      <c r="M714" s="8">
        <f>IF(SalesData[[#This Row],[quantity]]&lt;=1,2%,IF(SalesData[[#This Row],[quantity]]&lt;=2,4%,IF(SalesData[[#This Row],[quantity]]&lt;=3,6%,IF(SalesData[[#This Row],[quantity]]&gt;=4,8%,0%))))</f>
        <v>0.04</v>
      </c>
      <c r="N714" s="6">
        <f>SalesData[[#This Row],[Total Sales]]*SalesData[[#This Row],[Discount %]]</f>
        <v>865.30560000000003</v>
      </c>
      <c r="O714" s="2">
        <f>SalesData[[#This Row],[Total Sales]]-SalesData[[#This Row],[Discount Amount]]</f>
        <v>20767.3344</v>
      </c>
      <c r="P714" s="2">
        <f>SalesData[[#This Row],[price]]*60%</f>
        <v>6489.7919999999995</v>
      </c>
      <c r="Q714" s="2">
        <f>SalesData[[#This Row],[Cost Price (Assumed)60%]]*SalesData[[#This Row],[quantity]]</f>
        <v>12979.583999999999</v>
      </c>
      <c r="R714" s="2">
        <f>SalesData[[#This Row],[Net Sales]]-SalesData[[#This Row],[Total Cost]]</f>
        <v>7787.7504000000008</v>
      </c>
      <c r="S714" s="8">
        <f>SalesData[[#This Row],[Profit]]/SalesData[[#This Row],[Net Sales]]</f>
        <v>0.37500000000000006</v>
      </c>
    </row>
    <row r="715" spans="1:19" x14ac:dyDescent="0.25">
      <c r="A715">
        <v>100713</v>
      </c>
      <c r="B715" s="1">
        <v>45519</v>
      </c>
      <c r="C715" s="2">
        <f>MONTH(SalesData[[#This Row],[order_date]])</f>
        <v>8</v>
      </c>
      <c r="D715" s="2">
        <f>YEAR(SalesData[[#This Row],[order_date]])</f>
        <v>2024</v>
      </c>
      <c r="E715" t="s">
        <v>747</v>
      </c>
      <c r="F715" t="s">
        <v>14</v>
      </c>
      <c r="G715" t="s">
        <v>15</v>
      </c>
      <c r="H715">
        <v>1</v>
      </c>
      <c r="I715">
        <v>1571.12</v>
      </c>
      <c r="J715" t="s">
        <v>47</v>
      </c>
      <c r="K715" t="s">
        <v>48</v>
      </c>
      <c r="L715">
        <f>SalesData[[#This Row],[quantity]]*SalesData[[#This Row],[price]]</f>
        <v>1571.12</v>
      </c>
      <c r="M715" s="8">
        <f>IF(SalesData[[#This Row],[quantity]]&lt;=1,2%,IF(SalesData[[#This Row],[quantity]]&lt;=2,4%,IF(SalesData[[#This Row],[quantity]]&lt;=3,6%,IF(SalesData[[#This Row],[quantity]]&gt;=4,8%,0%))))</f>
        <v>0.02</v>
      </c>
      <c r="N715" s="6">
        <f>SalesData[[#This Row],[Total Sales]]*SalesData[[#This Row],[Discount %]]</f>
        <v>31.4224</v>
      </c>
      <c r="O715" s="2">
        <f>SalesData[[#This Row],[Total Sales]]-SalesData[[#This Row],[Discount Amount]]</f>
        <v>1539.6976</v>
      </c>
      <c r="P715" s="2">
        <f>SalesData[[#This Row],[price]]*60%</f>
        <v>942.67199999999991</v>
      </c>
      <c r="Q715" s="2">
        <f>SalesData[[#This Row],[Cost Price (Assumed)60%]]*SalesData[[#This Row],[quantity]]</f>
        <v>942.67199999999991</v>
      </c>
      <c r="R715" s="2">
        <f>SalesData[[#This Row],[Net Sales]]-SalesData[[#This Row],[Total Cost]]</f>
        <v>597.02560000000005</v>
      </c>
      <c r="S715" s="8">
        <f>SalesData[[#This Row],[Profit]]/SalesData[[#This Row],[Net Sales]]</f>
        <v>0.38775510204081637</v>
      </c>
    </row>
    <row r="716" spans="1:19" x14ac:dyDescent="0.25">
      <c r="A716">
        <v>100714</v>
      </c>
      <c r="B716" s="1">
        <v>44996</v>
      </c>
      <c r="C716" s="2">
        <f>MONTH(SalesData[[#This Row],[order_date]])</f>
        <v>3</v>
      </c>
      <c r="D716" s="2">
        <f>YEAR(SalesData[[#This Row],[order_date]])</f>
        <v>2023</v>
      </c>
      <c r="E716" t="s">
        <v>286</v>
      </c>
      <c r="F716" t="s">
        <v>38</v>
      </c>
      <c r="G716" t="s">
        <v>60</v>
      </c>
      <c r="H716">
        <v>1</v>
      </c>
      <c r="I716">
        <v>1715.75</v>
      </c>
      <c r="J716" t="s">
        <v>107</v>
      </c>
      <c r="K716" t="s">
        <v>108</v>
      </c>
      <c r="L716">
        <f>SalesData[[#This Row],[quantity]]*SalesData[[#This Row],[price]]</f>
        <v>1715.75</v>
      </c>
      <c r="M716" s="8">
        <f>IF(SalesData[[#This Row],[quantity]]&lt;=1,2%,IF(SalesData[[#This Row],[quantity]]&lt;=2,4%,IF(SalesData[[#This Row],[quantity]]&lt;=3,6%,IF(SalesData[[#This Row],[quantity]]&gt;=4,8%,0%))))</f>
        <v>0.02</v>
      </c>
      <c r="N716" s="6">
        <f>SalesData[[#This Row],[Total Sales]]*SalesData[[#This Row],[Discount %]]</f>
        <v>34.314999999999998</v>
      </c>
      <c r="O716" s="2">
        <f>SalesData[[#This Row],[Total Sales]]-SalesData[[#This Row],[Discount Amount]]</f>
        <v>1681.4349999999999</v>
      </c>
      <c r="P716" s="2">
        <f>SalesData[[#This Row],[price]]*60%</f>
        <v>1029.45</v>
      </c>
      <c r="Q716" s="2">
        <f>SalesData[[#This Row],[Cost Price (Assumed)60%]]*SalesData[[#This Row],[quantity]]</f>
        <v>1029.45</v>
      </c>
      <c r="R716" s="2">
        <f>SalesData[[#This Row],[Net Sales]]-SalesData[[#This Row],[Total Cost]]</f>
        <v>651.9849999999999</v>
      </c>
      <c r="S716" s="8">
        <f>SalesData[[#This Row],[Profit]]/SalesData[[#This Row],[Net Sales]]</f>
        <v>0.38775510204081626</v>
      </c>
    </row>
    <row r="717" spans="1:19" x14ac:dyDescent="0.25">
      <c r="A717">
        <v>100715</v>
      </c>
      <c r="B717" s="1">
        <v>45466</v>
      </c>
      <c r="C717" s="2">
        <f>MONTH(SalesData[[#This Row],[order_date]])</f>
        <v>6</v>
      </c>
      <c r="D717" s="2">
        <f>YEAR(SalesData[[#This Row],[order_date]])</f>
        <v>2024</v>
      </c>
      <c r="E717" t="s">
        <v>748</v>
      </c>
      <c r="F717" t="s">
        <v>14</v>
      </c>
      <c r="G717" t="s">
        <v>46</v>
      </c>
      <c r="H717">
        <v>2</v>
      </c>
      <c r="I717">
        <v>2769.19</v>
      </c>
      <c r="J717" t="s">
        <v>12</v>
      </c>
      <c r="K717" t="s">
        <v>12</v>
      </c>
      <c r="L717">
        <f>SalesData[[#This Row],[quantity]]*SalesData[[#This Row],[price]]</f>
        <v>5538.38</v>
      </c>
      <c r="M717" s="8">
        <f>IF(SalesData[[#This Row],[quantity]]&lt;=1,2%,IF(SalesData[[#This Row],[quantity]]&lt;=2,4%,IF(SalesData[[#This Row],[quantity]]&lt;=3,6%,IF(SalesData[[#This Row],[quantity]]&gt;=4,8%,0%))))</f>
        <v>0.04</v>
      </c>
      <c r="N717" s="6">
        <f>SalesData[[#This Row],[Total Sales]]*SalesData[[#This Row],[Discount %]]</f>
        <v>221.5352</v>
      </c>
      <c r="O717" s="2">
        <f>SalesData[[#This Row],[Total Sales]]-SalesData[[#This Row],[Discount Amount]]</f>
        <v>5316.8447999999999</v>
      </c>
      <c r="P717" s="2">
        <f>SalesData[[#This Row],[price]]*60%</f>
        <v>1661.5139999999999</v>
      </c>
      <c r="Q717" s="2">
        <f>SalesData[[#This Row],[Cost Price (Assumed)60%]]*SalesData[[#This Row],[quantity]]</f>
        <v>3323.0279999999998</v>
      </c>
      <c r="R717" s="2">
        <f>SalesData[[#This Row],[Net Sales]]-SalesData[[#This Row],[Total Cost]]</f>
        <v>1993.8168000000001</v>
      </c>
      <c r="S717" s="8">
        <f>SalesData[[#This Row],[Profit]]/SalesData[[#This Row],[Net Sales]]</f>
        <v>0.375</v>
      </c>
    </row>
    <row r="718" spans="1:19" x14ac:dyDescent="0.25">
      <c r="A718">
        <v>100716</v>
      </c>
      <c r="B718" s="1">
        <v>45422</v>
      </c>
      <c r="C718" s="2">
        <f>MONTH(SalesData[[#This Row],[order_date]])</f>
        <v>5</v>
      </c>
      <c r="D718" s="2">
        <f>YEAR(SalesData[[#This Row],[order_date]])</f>
        <v>2024</v>
      </c>
      <c r="E718" t="s">
        <v>749</v>
      </c>
      <c r="F718" t="s">
        <v>19</v>
      </c>
      <c r="G718" t="s">
        <v>123</v>
      </c>
      <c r="H718">
        <v>4</v>
      </c>
      <c r="I718">
        <v>13852.57</v>
      </c>
      <c r="J718" t="s">
        <v>94</v>
      </c>
      <c r="K718" t="s">
        <v>95</v>
      </c>
      <c r="L718">
        <f>SalesData[[#This Row],[quantity]]*SalesData[[#This Row],[price]]</f>
        <v>55410.28</v>
      </c>
      <c r="M718" s="8">
        <f>IF(SalesData[[#This Row],[quantity]]&lt;=1,2%,IF(SalesData[[#This Row],[quantity]]&lt;=2,4%,IF(SalesData[[#This Row],[quantity]]&lt;=3,6%,IF(SalesData[[#This Row],[quantity]]&gt;=4,8%,0%))))</f>
        <v>0.08</v>
      </c>
      <c r="N718" s="6">
        <f>SalesData[[#This Row],[Total Sales]]*SalesData[[#This Row],[Discount %]]</f>
        <v>4432.8224</v>
      </c>
      <c r="O718" s="2">
        <f>SalesData[[#This Row],[Total Sales]]-SalesData[[#This Row],[Discount Amount]]</f>
        <v>50977.457600000002</v>
      </c>
      <c r="P718" s="2">
        <f>SalesData[[#This Row],[price]]*60%</f>
        <v>8311.5419999999995</v>
      </c>
      <c r="Q718" s="2">
        <f>SalesData[[#This Row],[Cost Price (Assumed)60%]]*SalesData[[#This Row],[quantity]]</f>
        <v>33246.167999999998</v>
      </c>
      <c r="R718" s="2">
        <f>SalesData[[#This Row],[Net Sales]]-SalesData[[#This Row],[Total Cost]]</f>
        <v>17731.289600000004</v>
      </c>
      <c r="S718" s="8">
        <f>SalesData[[#This Row],[Profit]]/SalesData[[#This Row],[Net Sales]]</f>
        <v>0.34782608695652178</v>
      </c>
    </row>
    <row r="719" spans="1:19" x14ac:dyDescent="0.25">
      <c r="A719">
        <v>100717</v>
      </c>
      <c r="B719" s="1">
        <v>45465</v>
      </c>
      <c r="C719" s="2">
        <f>MONTH(SalesData[[#This Row],[order_date]])</f>
        <v>6</v>
      </c>
      <c r="D719" s="2">
        <f>YEAR(SalesData[[#This Row],[order_date]])</f>
        <v>2024</v>
      </c>
      <c r="E719" t="s">
        <v>750</v>
      </c>
      <c r="F719" t="s">
        <v>19</v>
      </c>
      <c r="G719" t="s">
        <v>123</v>
      </c>
      <c r="H719">
        <v>1</v>
      </c>
      <c r="I719">
        <v>2247.23</v>
      </c>
      <c r="J719" t="s">
        <v>16</v>
      </c>
      <c r="K719" t="s">
        <v>17</v>
      </c>
      <c r="L719">
        <f>SalesData[[#This Row],[quantity]]*SalesData[[#This Row],[price]]</f>
        <v>2247.23</v>
      </c>
      <c r="M719" s="8">
        <f>IF(SalesData[[#This Row],[quantity]]&lt;=1,2%,IF(SalesData[[#This Row],[quantity]]&lt;=2,4%,IF(SalesData[[#This Row],[quantity]]&lt;=3,6%,IF(SalesData[[#This Row],[quantity]]&gt;=4,8%,0%))))</f>
        <v>0.02</v>
      </c>
      <c r="N719" s="6">
        <f>SalesData[[#This Row],[Total Sales]]*SalesData[[#This Row],[Discount %]]</f>
        <v>44.944600000000001</v>
      </c>
      <c r="O719" s="2">
        <f>SalesData[[#This Row],[Total Sales]]-SalesData[[#This Row],[Discount Amount]]</f>
        <v>2202.2854000000002</v>
      </c>
      <c r="P719" s="2">
        <f>SalesData[[#This Row],[price]]*60%</f>
        <v>1348.338</v>
      </c>
      <c r="Q719" s="2">
        <f>SalesData[[#This Row],[Cost Price (Assumed)60%]]*SalesData[[#This Row],[quantity]]</f>
        <v>1348.338</v>
      </c>
      <c r="R719" s="2">
        <f>SalesData[[#This Row],[Net Sales]]-SalesData[[#This Row],[Total Cost]]</f>
        <v>853.94740000000024</v>
      </c>
      <c r="S719" s="8">
        <f>SalesData[[#This Row],[Profit]]/SalesData[[#This Row],[Net Sales]]</f>
        <v>0.38775510204081642</v>
      </c>
    </row>
    <row r="720" spans="1:19" x14ac:dyDescent="0.25">
      <c r="A720">
        <v>100718</v>
      </c>
      <c r="B720" s="1">
        <v>45574</v>
      </c>
      <c r="C720" s="2">
        <f>MONTH(SalesData[[#This Row],[order_date]])</f>
        <v>10</v>
      </c>
      <c r="D720" s="2">
        <f>YEAR(SalesData[[#This Row],[order_date]])</f>
        <v>2024</v>
      </c>
      <c r="E720" t="s">
        <v>751</v>
      </c>
      <c r="F720" t="s">
        <v>14</v>
      </c>
      <c r="G720" t="s">
        <v>46</v>
      </c>
      <c r="H720">
        <v>3</v>
      </c>
      <c r="I720">
        <v>1233.3399999999999</v>
      </c>
      <c r="J720" t="s">
        <v>85</v>
      </c>
      <c r="K720" t="s">
        <v>29</v>
      </c>
      <c r="L720">
        <f>SalesData[[#This Row],[quantity]]*SalesData[[#This Row],[price]]</f>
        <v>3700.0199999999995</v>
      </c>
      <c r="M720" s="8">
        <f>IF(SalesData[[#This Row],[quantity]]&lt;=1,2%,IF(SalesData[[#This Row],[quantity]]&lt;=2,4%,IF(SalesData[[#This Row],[quantity]]&lt;=3,6%,IF(SalesData[[#This Row],[quantity]]&gt;=4,8%,0%))))</f>
        <v>0.06</v>
      </c>
      <c r="N720" s="6">
        <f>SalesData[[#This Row],[Total Sales]]*SalesData[[#This Row],[Discount %]]</f>
        <v>222.00119999999995</v>
      </c>
      <c r="O720" s="2">
        <f>SalesData[[#This Row],[Total Sales]]-SalesData[[#This Row],[Discount Amount]]</f>
        <v>3478.0187999999994</v>
      </c>
      <c r="P720" s="2">
        <f>SalesData[[#This Row],[price]]*60%</f>
        <v>740.00399999999991</v>
      </c>
      <c r="Q720" s="2">
        <f>SalesData[[#This Row],[Cost Price (Assumed)60%]]*SalesData[[#This Row],[quantity]]</f>
        <v>2220.0119999999997</v>
      </c>
      <c r="R720" s="2">
        <f>SalesData[[#This Row],[Net Sales]]-SalesData[[#This Row],[Total Cost]]</f>
        <v>1258.0067999999997</v>
      </c>
      <c r="S720" s="8">
        <f>SalesData[[#This Row],[Profit]]/SalesData[[#This Row],[Net Sales]]</f>
        <v>0.36170212765957444</v>
      </c>
    </row>
    <row r="721" spans="1:19" x14ac:dyDescent="0.25">
      <c r="A721">
        <v>100719</v>
      </c>
      <c r="B721" s="1">
        <v>45048</v>
      </c>
      <c r="C721" s="2">
        <f>MONTH(SalesData[[#This Row],[order_date]])</f>
        <v>5</v>
      </c>
      <c r="D721" s="2">
        <f>YEAR(SalesData[[#This Row],[order_date]])</f>
        <v>2023</v>
      </c>
      <c r="E721" t="s">
        <v>752</v>
      </c>
      <c r="F721" t="s">
        <v>10</v>
      </c>
      <c r="G721" t="s">
        <v>73</v>
      </c>
      <c r="H721">
        <v>2</v>
      </c>
      <c r="I721">
        <v>16245.34</v>
      </c>
      <c r="J721" t="s">
        <v>28</v>
      </c>
      <c r="K721" t="s">
        <v>29</v>
      </c>
      <c r="L721">
        <f>SalesData[[#This Row],[quantity]]*SalesData[[#This Row],[price]]</f>
        <v>32490.68</v>
      </c>
      <c r="M721" s="8">
        <f>IF(SalesData[[#This Row],[quantity]]&lt;=1,2%,IF(SalesData[[#This Row],[quantity]]&lt;=2,4%,IF(SalesData[[#This Row],[quantity]]&lt;=3,6%,IF(SalesData[[#This Row],[quantity]]&gt;=4,8%,0%))))</f>
        <v>0.04</v>
      </c>
      <c r="N721" s="6">
        <f>SalesData[[#This Row],[Total Sales]]*SalesData[[#This Row],[Discount %]]</f>
        <v>1299.6272000000001</v>
      </c>
      <c r="O721" s="2">
        <f>SalesData[[#This Row],[Total Sales]]-SalesData[[#This Row],[Discount Amount]]</f>
        <v>31191.052800000001</v>
      </c>
      <c r="P721" s="2">
        <f>SalesData[[#This Row],[price]]*60%</f>
        <v>9747.2039999999997</v>
      </c>
      <c r="Q721" s="2">
        <f>SalesData[[#This Row],[Cost Price (Assumed)60%]]*SalesData[[#This Row],[quantity]]</f>
        <v>19494.407999999999</v>
      </c>
      <c r="R721" s="2">
        <f>SalesData[[#This Row],[Net Sales]]-SalesData[[#This Row],[Total Cost]]</f>
        <v>11696.644800000002</v>
      </c>
      <c r="S721" s="8">
        <f>SalesData[[#This Row],[Profit]]/SalesData[[#This Row],[Net Sales]]</f>
        <v>0.37500000000000006</v>
      </c>
    </row>
    <row r="722" spans="1:19" x14ac:dyDescent="0.25">
      <c r="A722">
        <v>100720</v>
      </c>
      <c r="B722" s="1">
        <v>44973</v>
      </c>
      <c r="C722" s="2">
        <f>MONTH(SalesData[[#This Row],[order_date]])</f>
        <v>2</v>
      </c>
      <c r="D722" s="2">
        <f>YEAR(SalesData[[#This Row],[order_date]])</f>
        <v>2023</v>
      </c>
      <c r="E722" t="s">
        <v>753</v>
      </c>
      <c r="F722" t="s">
        <v>14</v>
      </c>
      <c r="G722" t="s">
        <v>51</v>
      </c>
      <c r="H722">
        <v>3</v>
      </c>
      <c r="I722">
        <v>1269.6099999999999</v>
      </c>
      <c r="J722" t="s">
        <v>94</v>
      </c>
      <c r="K722" t="s">
        <v>95</v>
      </c>
      <c r="L722">
        <f>SalesData[[#This Row],[quantity]]*SalesData[[#This Row],[price]]</f>
        <v>3808.83</v>
      </c>
      <c r="M722" s="8">
        <f>IF(SalesData[[#This Row],[quantity]]&lt;=1,2%,IF(SalesData[[#This Row],[quantity]]&lt;=2,4%,IF(SalesData[[#This Row],[quantity]]&lt;=3,6%,IF(SalesData[[#This Row],[quantity]]&gt;=4,8%,0%))))</f>
        <v>0.06</v>
      </c>
      <c r="N722" s="6">
        <f>SalesData[[#This Row],[Total Sales]]*SalesData[[#This Row],[Discount %]]</f>
        <v>228.52979999999999</v>
      </c>
      <c r="O722" s="2">
        <f>SalesData[[#This Row],[Total Sales]]-SalesData[[#This Row],[Discount Amount]]</f>
        <v>3580.3002000000001</v>
      </c>
      <c r="P722" s="2">
        <f>SalesData[[#This Row],[price]]*60%</f>
        <v>761.76599999999996</v>
      </c>
      <c r="Q722" s="2">
        <f>SalesData[[#This Row],[Cost Price (Assumed)60%]]*SalesData[[#This Row],[quantity]]</f>
        <v>2285.2979999999998</v>
      </c>
      <c r="R722" s="2">
        <f>SalesData[[#This Row],[Net Sales]]-SalesData[[#This Row],[Total Cost]]</f>
        <v>1295.0022000000004</v>
      </c>
      <c r="S722" s="8">
        <f>SalesData[[#This Row],[Profit]]/SalesData[[#This Row],[Net Sales]]</f>
        <v>0.36170212765957455</v>
      </c>
    </row>
    <row r="723" spans="1:19" x14ac:dyDescent="0.25">
      <c r="A723">
        <v>100721</v>
      </c>
      <c r="B723" s="1">
        <v>44996</v>
      </c>
      <c r="C723" s="2">
        <f>MONTH(SalesData[[#This Row],[order_date]])</f>
        <v>3</v>
      </c>
      <c r="D723" s="2">
        <f>YEAR(SalesData[[#This Row],[order_date]])</f>
        <v>2023</v>
      </c>
      <c r="E723" t="s">
        <v>754</v>
      </c>
      <c r="F723" t="s">
        <v>14</v>
      </c>
      <c r="G723" t="s">
        <v>51</v>
      </c>
      <c r="H723">
        <v>1</v>
      </c>
      <c r="I723">
        <v>3431.18</v>
      </c>
      <c r="J723" t="s">
        <v>107</v>
      </c>
      <c r="K723" t="s">
        <v>108</v>
      </c>
      <c r="L723">
        <f>SalesData[[#This Row],[quantity]]*SalesData[[#This Row],[price]]</f>
        <v>3431.18</v>
      </c>
      <c r="M723" s="8">
        <f>IF(SalesData[[#This Row],[quantity]]&lt;=1,2%,IF(SalesData[[#This Row],[quantity]]&lt;=2,4%,IF(SalesData[[#This Row],[quantity]]&lt;=3,6%,IF(SalesData[[#This Row],[quantity]]&gt;=4,8%,0%))))</f>
        <v>0.02</v>
      </c>
      <c r="N723" s="6">
        <f>SalesData[[#This Row],[Total Sales]]*SalesData[[#This Row],[Discount %]]</f>
        <v>68.623599999999996</v>
      </c>
      <c r="O723" s="2">
        <f>SalesData[[#This Row],[Total Sales]]-SalesData[[#This Row],[Discount Amount]]</f>
        <v>3362.5563999999999</v>
      </c>
      <c r="P723" s="2">
        <f>SalesData[[#This Row],[price]]*60%</f>
        <v>2058.7079999999996</v>
      </c>
      <c r="Q723" s="2">
        <f>SalesData[[#This Row],[Cost Price (Assumed)60%]]*SalesData[[#This Row],[quantity]]</f>
        <v>2058.7079999999996</v>
      </c>
      <c r="R723" s="2">
        <f>SalesData[[#This Row],[Net Sales]]-SalesData[[#This Row],[Total Cost]]</f>
        <v>1303.8484000000003</v>
      </c>
      <c r="S723" s="8">
        <f>SalesData[[#This Row],[Profit]]/SalesData[[#This Row],[Net Sales]]</f>
        <v>0.38775510204081642</v>
      </c>
    </row>
    <row r="724" spans="1:19" x14ac:dyDescent="0.25">
      <c r="A724">
        <v>100722</v>
      </c>
      <c r="B724" s="1">
        <v>45332</v>
      </c>
      <c r="C724" s="2">
        <f>MONTH(SalesData[[#This Row],[order_date]])</f>
        <v>2</v>
      </c>
      <c r="D724" s="2">
        <f>YEAR(SalesData[[#This Row],[order_date]])</f>
        <v>2024</v>
      </c>
      <c r="E724" t="s">
        <v>755</v>
      </c>
      <c r="F724" t="s">
        <v>19</v>
      </c>
      <c r="G724" t="s">
        <v>123</v>
      </c>
      <c r="H724">
        <v>5</v>
      </c>
      <c r="I724">
        <v>11379.83</v>
      </c>
      <c r="J724" t="s">
        <v>43</v>
      </c>
      <c r="K724" t="s">
        <v>29</v>
      </c>
      <c r="L724">
        <f>SalesData[[#This Row],[quantity]]*SalesData[[#This Row],[price]]</f>
        <v>56899.15</v>
      </c>
      <c r="M724" s="8">
        <f>IF(SalesData[[#This Row],[quantity]]&lt;=1,2%,IF(SalesData[[#This Row],[quantity]]&lt;=2,4%,IF(SalesData[[#This Row],[quantity]]&lt;=3,6%,IF(SalesData[[#This Row],[quantity]]&gt;=4,8%,0%))))</f>
        <v>0.08</v>
      </c>
      <c r="N724" s="6">
        <f>SalesData[[#This Row],[Total Sales]]*SalesData[[#This Row],[Discount %]]</f>
        <v>4551.9319999999998</v>
      </c>
      <c r="O724" s="2">
        <f>SalesData[[#This Row],[Total Sales]]-SalesData[[#This Row],[Discount Amount]]</f>
        <v>52347.218000000001</v>
      </c>
      <c r="P724" s="2">
        <f>SalesData[[#This Row],[price]]*60%</f>
        <v>6827.8980000000001</v>
      </c>
      <c r="Q724" s="2">
        <f>SalesData[[#This Row],[Cost Price (Assumed)60%]]*SalesData[[#This Row],[quantity]]</f>
        <v>34139.49</v>
      </c>
      <c r="R724" s="2">
        <f>SalesData[[#This Row],[Net Sales]]-SalesData[[#This Row],[Total Cost]]</f>
        <v>18207.728000000003</v>
      </c>
      <c r="S724" s="8">
        <f>SalesData[[#This Row],[Profit]]/SalesData[[#This Row],[Net Sales]]</f>
        <v>0.34782608695652178</v>
      </c>
    </row>
    <row r="725" spans="1:19" x14ac:dyDescent="0.25">
      <c r="A725">
        <v>100723</v>
      </c>
      <c r="B725" s="1">
        <v>45615</v>
      </c>
      <c r="C725" s="2">
        <f>MONTH(SalesData[[#This Row],[order_date]])</f>
        <v>11</v>
      </c>
      <c r="D725" s="2">
        <f>YEAR(SalesData[[#This Row],[order_date]])</f>
        <v>2024</v>
      </c>
      <c r="E725" t="s">
        <v>756</v>
      </c>
      <c r="F725" t="s">
        <v>14</v>
      </c>
      <c r="G725" t="s">
        <v>170</v>
      </c>
      <c r="H725">
        <v>2</v>
      </c>
      <c r="I725">
        <v>3279.82</v>
      </c>
      <c r="J725" t="s">
        <v>43</v>
      </c>
      <c r="K725" t="s">
        <v>29</v>
      </c>
      <c r="L725">
        <f>SalesData[[#This Row],[quantity]]*SalesData[[#This Row],[price]]</f>
        <v>6559.64</v>
      </c>
      <c r="M725" s="8">
        <f>IF(SalesData[[#This Row],[quantity]]&lt;=1,2%,IF(SalesData[[#This Row],[quantity]]&lt;=2,4%,IF(SalesData[[#This Row],[quantity]]&lt;=3,6%,IF(SalesData[[#This Row],[quantity]]&gt;=4,8%,0%))))</f>
        <v>0.04</v>
      </c>
      <c r="N725" s="6">
        <f>SalesData[[#This Row],[Total Sales]]*SalesData[[#This Row],[Discount %]]</f>
        <v>262.38560000000001</v>
      </c>
      <c r="O725" s="2">
        <f>SalesData[[#This Row],[Total Sales]]-SalesData[[#This Row],[Discount Amount]]</f>
        <v>6297.2544000000007</v>
      </c>
      <c r="P725" s="2">
        <f>SalesData[[#This Row],[price]]*60%</f>
        <v>1967.8920000000001</v>
      </c>
      <c r="Q725" s="2">
        <f>SalesData[[#This Row],[Cost Price (Assumed)60%]]*SalesData[[#This Row],[quantity]]</f>
        <v>3935.7840000000001</v>
      </c>
      <c r="R725" s="2">
        <f>SalesData[[#This Row],[Net Sales]]-SalesData[[#This Row],[Total Cost]]</f>
        <v>2361.4704000000006</v>
      </c>
      <c r="S725" s="8">
        <f>SalesData[[#This Row],[Profit]]/SalesData[[#This Row],[Net Sales]]</f>
        <v>0.37500000000000006</v>
      </c>
    </row>
    <row r="726" spans="1:19" x14ac:dyDescent="0.25">
      <c r="A726">
        <v>100724</v>
      </c>
      <c r="B726" s="1">
        <v>45476</v>
      </c>
      <c r="C726" s="2">
        <f>MONTH(SalesData[[#This Row],[order_date]])</f>
        <v>7</v>
      </c>
      <c r="D726" s="2">
        <f>YEAR(SalesData[[#This Row],[order_date]])</f>
        <v>2024</v>
      </c>
      <c r="E726" t="s">
        <v>757</v>
      </c>
      <c r="F726" t="s">
        <v>41</v>
      </c>
      <c r="G726" t="s">
        <v>83</v>
      </c>
      <c r="H726">
        <v>2</v>
      </c>
      <c r="I726">
        <v>6848.72</v>
      </c>
      <c r="J726" t="s">
        <v>94</v>
      </c>
      <c r="K726" t="s">
        <v>95</v>
      </c>
      <c r="L726">
        <f>SalesData[[#This Row],[quantity]]*SalesData[[#This Row],[price]]</f>
        <v>13697.44</v>
      </c>
      <c r="M726" s="8">
        <f>IF(SalesData[[#This Row],[quantity]]&lt;=1,2%,IF(SalesData[[#This Row],[quantity]]&lt;=2,4%,IF(SalesData[[#This Row],[quantity]]&lt;=3,6%,IF(SalesData[[#This Row],[quantity]]&gt;=4,8%,0%))))</f>
        <v>0.04</v>
      </c>
      <c r="N726" s="6">
        <f>SalesData[[#This Row],[Total Sales]]*SalesData[[#This Row],[Discount %]]</f>
        <v>547.89760000000001</v>
      </c>
      <c r="O726" s="2">
        <f>SalesData[[#This Row],[Total Sales]]-SalesData[[#This Row],[Discount Amount]]</f>
        <v>13149.5424</v>
      </c>
      <c r="P726" s="2">
        <f>SalesData[[#This Row],[price]]*60%</f>
        <v>4109.232</v>
      </c>
      <c r="Q726" s="2">
        <f>SalesData[[#This Row],[Cost Price (Assumed)60%]]*SalesData[[#This Row],[quantity]]</f>
        <v>8218.4639999999999</v>
      </c>
      <c r="R726" s="2">
        <f>SalesData[[#This Row],[Net Sales]]-SalesData[[#This Row],[Total Cost]]</f>
        <v>4931.0784000000003</v>
      </c>
      <c r="S726" s="8">
        <f>SalesData[[#This Row],[Profit]]/SalesData[[#This Row],[Net Sales]]</f>
        <v>0.375</v>
      </c>
    </row>
    <row r="727" spans="1:19" x14ac:dyDescent="0.25">
      <c r="A727">
        <v>100725</v>
      </c>
      <c r="B727" s="1">
        <v>45505</v>
      </c>
      <c r="C727" s="2">
        <f>MONTH(SalesData[[#This Row],[order_date]])</f>
        <v>8</v>
      </c>
      <c r="D727" s="2">
        <f>YEAR(SalesData[[#This Row],[order_date]])</f>
        <v>2024</v>
      </c>
      <c r="E727" t="s">
        <v>758</v>
      </c>
      <c r="F727" t="s">
        <v>19</v>
      </c>
      <c r="G727" t="s">
        <v>23</v>
      </c>
      <c r="H727">
        <v>1</v>
      </c>
      <c r="I727">
        <v>587.49</v>
      </c>
      <c r="J727" t="s">
        <v>21</v>
      </c>
      <c r="K727" t="s">
        <v>17</v>
      </c>
      <c r="L727">
        <f>SalesData[[#This Row],[quantity]]*SalesData[[#This Row],[price]]</f>
        <v>587.49</v>
      </c>
      <c r="M727" s="8">
        <f>IF(SalesData[[#This Row],[quantity]]&lt;=1,2%,IF(SalesData[[#This Row],[quantity]]&lt;=2,4%,IF(SalesData[[#This Row],[quantity]]&lt;=3,6%,IF(SalesData[[#This Row],[quantity]]&gt;=4,8%,0%))))</f>
        <v>0.02</v>
      </c>
      <c r="N727" s="6">
        <f>SalesData[[#This Row],[Total Sales]]*SalesData[[#This Row],[Discount %]]</f>
        <v>11.7498</v>
      </c>
      <c r="O727" s="2">
        <f>SalesData[[#This Row],[Total Sales]]-SalesData[[#This Row],[Discount Amount]]</f>
        <v>575.74019999999996</v>
      </c>
      <c r="P727" s="2">
        <f>SalesData[[#This Row],[price]]*60%</f>
        <v>352.49399999999997</v>
      </c>
      <c r="Q727" s="2">
        <f>SalesData[[#This Row],[Cost Price (Assumed)60%]]*SalesData[[#This Row],[quantity]]</f>
        <v>352.49399999999997</v>
      </c>
      <c r="R727" s="2">
        <f>SalesData[[#This Row],[Net Sales]]-SalesData[[#This Row],[Total Cost]]</f>
        <v>223.24619999999999</v>
      </c>
      <c r="S727" s="8">
        <f>SalesData[[#This Row],[Profit]]/SalesData[[#This Row],[Net Sales]]</f>
        <v>0.38775510204081631</v>
      </c>
    </row>
    <row r="728" spans="1:19" x14ac:dyDescent="0.25">
      <c r="A728">
        <v>100726</v>
      </c>
      <c r="B728" s="1">
        <v>45289</v>
      </c>
      <c r="C728" s="2">
        <f>MONTH(SalesData[[#This Row],[order_date]])</f>
        <v>12</v>
      </c>
      <c r="D728" s="2">
        <f>YEAR(SalesData[[#This Row],[order_date]])</f>
        <v>2023</v>
      </c>
      <c r="E728" t="s">
        <v>759</v>
      </c>
      <c r="F728" t="s">
        <v>10</v>
      </c>
      <c r="G728" t="s">
        <v>27</v>
      </c>
      <c r="H728">
        <v>1</v>
      </c>
      <c r="I728">
        <v>4162.8</v>
      </c>
      <c r="J728" t="s">
        <v>47</v>
      </c>
      <c r="K728" t="s">
        <v>48</v>
      </c>
      <c r="L728">
        <f>SalesData[[#This Row],[quantity]]*SalesData[[#This Row],[price]]</f>
        <v>4162.8</v>
      </c>
      <c r="M728" s="8">
        <f>IF(SalesData[[#This Row],[quantity]]&lt;=1,2%,IF(SalesData[[#This Row],[quantity]]&lt;=2,4%,IF(SalesData[[#This Row],[quantity]]&lt;=3,6%,IF(SalesData[[#This Row],[quantity]]&gt;=4,8%,0%))))</f>
        <v>0.02</v>
      </c>
      <c r="N728" s="6">
        <f>SalesData[[#This Row],[Total Sales]]*SalesData[[#This Row],[Discount %]]</f>
        <v>83.256</v>
      </c>
      <c r="O728" s="2">
        <f>SalesData[[#This Row],[Total Sales]]-SalesData[[#This Row],[Discount Amount]]</f>
        <v>4079.5440000000003</v>
      </c>
      <c r="P728" s="2">
        <f>SalesData[[#This Row],[price]]*60%</f>
        <v>2497.6799999999998</v>
      </c>
      <c r="Q728" s="2">
        <f>SalesData[[#This Row],[Cost Price (Assumed)60%]]*SalesData[[#This Row],[quantity]]</f>
        <v>2497.6799999999998</v>
      </c>
      <c r="R728" s="2">
        <f>SalesData[[#This Row],[Net Sales]]-SalesData[[#This Row],[Total Cost]]</f>
        <v>1581.8640000000005</v>
      </c>
      <c r="S728" s="8">
        <f>SalesData[[#This Row],[Profit]]/SalesData[[#This Row],[Net Sales]]</f>
        <v>0.38775510204081642</v>
      </c>
    </row>
    <row r="729" spans="1:19" x14ac:dyDescent="0.25">
      <c r="A729">
        <v>100727</v>
      </c>
      <c r="B729" s="1">
        <v>45096</v>
      </c>
      <c r="C729" s="2">
        <f>MONTH(SalesData[[#This Row],[order_date]])</f>
        <v>6</v>
      </c>
      <c r="D729" s="2">
        <f>YEAR(SalesData[[#This Row],[order_date]])</f>
        <v>2023</v>
      </c>
      <c r="E729" t="s">
        <v>760</v>
      </c>
      <c r="F729" t="s">
        <v>19</v>
      </c>
      <c r="G729" t="s">
        <v>20</v>
      </c>
      <c r="H729">
        <v>1</v>
      </c>
      <c r="I729">
        <v>2187.4299999999998</v>
      </c>
      <c r="J729" t="s">
        <v>16</v>
      </c>
      <c r="K729" t="s">
        <v>17</v>
      </c>
      <c r="L729">
        <f>SalesData[[#This Row],[quantity]]*SalesData[[#This Row],[price]]</f>
        <v>2187.4299999999998</v>
      </c>
      <c r="M729" s="8">
        <f>IF(SalesData[[#This Row],[quantity]]&lt;=1,2%,IF(SalesData[[#This Row],[quantity]]&lt;=2,4%,IF(SalesData[[#This Row],[quantity]]&lt;=3,6%,IF(SalesData[[#This Row],[quantity]]&gt;=4,8%,0%))))</f>
        <v>0.02</v>
      </c>
      <c r="N729" s="6">
        <f>SalesData[[#This Row],[Total Sales]]*SalesData[[#This Row],[Discount %]]</f>
        <v>43.748599999999996</v>
      </c>
      <c r="O729" s="2">
        <f>SalesData[[#This Row],[Total Sales]]-SalesData[[#This Row],[Discount Amount]]</f>
        <v>2143.6813999999999</v>
      </c>
      <c r="P729" s="2">
        <f>SalesData[[#This Row],[price]]*60%</f>
        <v>1312.4579999999999</v>
      </c>
      <c r="Q729" s="2">
        <f>SalesData[[#This Row],[Cost Price (Assumed)60%]]*SalesData[[#This Row],[quantity]]</f>
        <v>1312.4579999999999</v>
      </c>
      <c r="R729" s="2">
        <f>SalesData[[#This Row],[Net Sales]]-SalesData[[#This Row],[Total Cost]]</f>
        <v>831.22340000000008</v>
      </c>
      <c r="S729" s="8">
        <f>SalesData[[#This Row],[Profit]]/SalesData[[#This Row],[Net Sales]]</f>
        <v>0.38775510204081637</v>
      </c>
    </row>
    <row r="730" spans="1:19" x14ac:dyDescent="0.25">
      <c r="A730">
        <v>100728</v>
      </c>
      <c r="B730" s="1">
        <v>45249</v>
      </c>
      <c r="C730" s="2">
        <f>MONTH(SalesData[[#This Row],[order_date]])</f>
        <v>11</v>
      </c>
      <c r="D730" s="2">
        <f>YEAR(SalesData[[#This Row],[order_date]])</f>
        <v>2023</v>
      </c>
      <c r="E730" t="s">
        <v>761</v>
      </c>
      <c r="F730" t="s">
        <v>19</v>
      </c>
      <c r="G730" t="s">
        <v>23</v>
      </c>
      <c r="H730">
        <v>1</v>
      </c>
      <c r="I730">
        <v>7007.08</v>
      </c>
      <c r="J730" t="s">
        <v>47</v>
      </c>
      <c r="K730" t="s">
        <v>48</v>
      </c>
      <c r="L730">
        <f>SalesData[[#This Row],[quantity]]*SalesData[[#This Row],[price]]</f>
        <v>7007.08</v>
      </c>
      <c r="M730" s="8">
        <f>IF(SalesData[[#This Row],[quantity]]&lt;=1,2%,IF(SalesData[[#This Row],[quantity]]&lt;=2,4%,IF(SalesData[[#This Row],[quantity]]&lt;=3,6%,IF(SalesData[[#This Row],[quantity]]&gt;=4,8%,0%))))</f>
        <v>0.02</v>
      </c>
      <c r="N730" s="6">
        <f>SalesData[[#This Row],[Total Sales]]*SalesData[[#This Row],[Discount %]]</f>
        <v>140.14160000000001</v>
      </c>
      <c r="O730" s="2">
        <f>SalesData[[#This Row],[Total Sales]]-SalesData[[#This Row],[Discount Amount]]</f>
        <v>6866.9384</v>
      </c>
      <c r="P730" s="2">
        <f>SalesData[[#This Row],[price]]*60%</f>
        <v>4204.2479999999996</v>
      </c>
      <c r="Q730" s="2">
        <f>SalesData[[#This Row],[Cost Price (Assumed)60%]]*SalesData[[#This Row],[quantity]]</f>
        <v>4204.2479999999996</v>
      </c>
      <c r="R730" s="2">
        <f>SalesData[[#This Row],[Net Sales]]-SalesData[[#This Row],[Total Cost]]</f>
        <v>2662.6904000000004</v>
      </c>
      <c r="S730" s="8">
        <f>SalesData[[#This Row],[Profit]]/SalesData[[#This Row],[Net Sales]]</f>
        <v>0.38775510204081637</v>
      </c>
    </row>
    <row r="731" spans="1:19" x14ac:dyDescent="0.25">
      <c r="A731">
        <v>100729</v>
      </c>
      <c r="B731" s="1">
        <v>45236</v>
      </c>
      <c r="C731" s="2">
        <f>MONTH(SalesData[[#This Row],[order_date]])</f>
        <v>11</v>
      </c>
      <c r="D731" s="2">
        <f>YEAR(SalesData[[#This Row],[order_date]])</f>
        <v>2023</v>
      </c>
      <c r="E731" t="s">
        <v>762</v>
      </c>
      <c r="F731" t="s">
        <v>10</v>
      </c>
      <c r="G731" t="s">
        <v>11</v>
      </c>
      <c r="H731">
        <v>1</v>
      </c>
      <c r="I731">
        <v>23368.1</v>
      </c>
      <c r="J731" t="s">
        <v>43</v>
      </c>
      <c r="K731" t="s">
        <v>29</v>
      </c>
      <c r="L731">
        <f>SalesData[[#This Row],[quantity]]*SalesData[[#This Row],[price]]</f>
        <v>23368.1</v>
      </c>
      <c r="M731" s="8">
        <f>IF(SalesData[[#This Row],[quantity]]&lt;=1,2%,IF(SalesData[[#This Row],[quantity]]&lt;=2,4%,IF(SalesData[[#This Row],[quantity]]&lt;=3,6%,IF(SalesData[[#This Row],[quantity]]&gt;=4,8%,0%))))</f>
        <v>0.02</v>
      </c>
      <c r="N731" s="6">
        <f>SalesData[[#This Row],[Total Sales]]*SalesData[[#This Row],[Discount %]]</f>
        <v>467.36199999999997</v>
      </c>
      <c r="O731" s="2">
        <f>SalesData[[#This Row],[Total Sales]]-SalesData[[#This Row],[Discount Amount]]</f>
        <v>22900.737999999998</v>
      </c>
      <c r="P731" s="2">
        <f>SalesData[[#This Row],[price]]*60%</f>
        <v>14020.859999999999</v>
      </c>
      <c r="Q731" s="2">
        <f>SalesData[[#This Row],[Cost Price (Assumed)60%]]*SalesData[[#This Row],[quantity]]</f>
        <v>14020.859999999999</v>
      </c>
      <c r="R731" s="2">
        <f>SalesData[[#This Row],[Net Sales]]-SalesData[[#This Row],[Total Cost]]</f>
        <v>8879.8779999999988</v>
      </c>
      <c r="S731" s="8">
        <f>SalesData[[#This Row],[Profit]]/SalesData[[#This Row],[Net Sales]]</f>
        <v>0.38775510204081631</v>
      </c>
    </row>
    <row r="732" spans="1:19" x14ac:dyDescent="0.25">
      <c r="A732">
        <v>100730</v>
      </c>
      <c r="B732" s="1">
        <v>45021</v>
      </c>
      <c r="C732" s="2">
        <f>MONTH(SalesData[[#This Row],[order_date]])</f>
        <v>4</v>
      </c>
      <c r="D732" s="2">
        <f>YEAR(SalesData[[#This Row],[order_date]])</f>
        <v>2023</v>
      </c>
      <c r="E732" t="s">
        <v>763</v>
      </c>
      <c r="F732" t="s">
        <v>14</v>
      </c>
      <c r="G732" t="s">
        <v>15</v>
      </c>
      <c r="H732">
        <v>2</v>
      </c>
      <c r="I732">
        <v>4071.35</v>
      </c>
      <c r="J732" t="s">
        <v>43</v>
      </c>
      <c r="K732" t="s">
        <v>29</v>
      </c>
      <c r="L732">
        <f>SalesData[[#This Row],[quantity]]*SalesData[[#This Row],[price]]</f>
        <v>8142.7</v>
      </c>
      <c r="M732" s="8">
        <f>IF(SalesData[[#This Row],[quantity]]&lt;=1,2%,IF(SalesData[[#This Row],[quantity]]&lt;=2,4%,IF(SalesData[[#This Row],[quantity]]&lt;=3,6%,IF(SalesData[[#This Row],[quantity]]&gt;=4,8%,0%))))</f>
        <v>0.04</v>
      </c>
      <c r="N732" s="6">
        <f>SalesData[[#This Row],[Total Sales]]*SalesData[[#This Row],[Discount %]]</f>
        <v>325.70800000000003</v>
      </c>
      <c r="O732" s="2">
        <f>SalesData[[#This Row],[Total Sales]]-SalesData[[#This Row],[Discount Amount]]</f>
        <v>7816.9920000000002</v>
      </c>
      <c r="P732" s="2">
        <f>SalesData[[#This Row],[price]]*60%</f>
        <v>2442.81</v>
      </c>
      <c r="Q732" s="2">
        <f>SalesData[[#This Row],[Cost Price (Assumed)60%]]*SalesData[[#This Row],[quantity]]</f>
        <v>4885.62</v>
      </c>
      <c r="R732" s="2">
        <f>SalesData[[#This Row],[Net Sales]]-SalesData[[#This Row],[Total Cost]]</f>
        <v>2931.3720000000003</v>
      </c>
      <c r="S732" s="8">
        <f>SalesData[[#This Row],[Profit]]/SalesData[[#This Row],[Net Sales]]</f>
        <v>0.37500000000000006</v>
      </c>
    </row>
    <row r="733" spans="1:19" x14ac:dyDescent="0.25">
      <c r="A733">
        <v>100731</v>
      </c>
      <c r="B733" s="1">
        <v>45422</v>
      </c>
      <c r="C733" s="2">
        <f>MONTH(SalesData[[#This Row],[order_date]])</f>
        <v>5</v>
      </c>
      <c r="D733" s="2">
        <f>YEAR(SalesData[[#This Row],[order_date]])</f>
        <v>2024</v>
      </c>
      <c r="E733" t="s">
        <v>500</v>
      </c>
      <c r="F733" t="s">
        <v>38</v>
      </c>
      <c r="G733" t="s">
        <v>60</v>
      </c>
      <c r="H733">
        <v>1</v>
      </c>
      <c r="I733">
        <v>1486.83</v>
      </c>
      <c r="J733" t="s">
        <v>47</v>
      </c>
      <c r="K733" t="s">
        <v>48</v>
      </c>
      <c r="L733">
        <f>SalesData[[#This Row],[quantity]]*SalesData[[#This Row],[price]]</f>
        <v>1486.83</v>
      </c>
      <c r="M733" s="8">
        <f>IF(SalesData[[#This Row],[quantity]]&lt;=1,2%,IF(SalesData[[#This Row],[quantity]]&lt;=2,4%,IF(SalesData[[#This Row],[quantity]]&lt;=3,6%,IF(SalesData[[#This Row],[quantity]]&gt;=4,8%,0%))))</f>
        <v>0.02</v>
      </c>
      <c r="N733" s="6">
        <f>SalesData[[#This Row],[Total Sales]]*SalesData[[#This Row],[Discount %]]</f>
        <v>29.736599999999999</v>
      </c>
      <c r="O733" s="2">
        <f>SalesData[[#This Row],[Total Sales]]-SalesData[[#This Row],[Discount Amount]]</f>
        <v>1457.0934</v>
      </c>
      <c r="P733" s="2">
        <f>SalesData[[#This Row],[price]]*60%</f>
        <v>892.09799999999996</v>
      </c>
      <c r="Q733" s="2">
        <f>SalesData[[#This Row],[Cost Price (Assumed)60%]]*SalesData[[#This Row],[quantity]]</f>
        <v>892.09799999999996</v>
      </c>
      <c r="R733" s="2">
        <f>SalesData[[#This Row],[Net Sales]]-SalesData[[#This Row],[Total Cost]]</f>
        <v>564.99540000000002</v>
      </c>
      <c r="S733" s="8">
        <f>SalesData[[#This Row],[Profit]]/SalesData[[#This Row],[Net Sales]]</f>
        <v>0.38775510204081637</v>
      </c>
    </row>
    <row r="734" spans="1:19" x14ac:dyDescent="0.25">
      <c r="A734">
        <v>100732</v>
      </c>
      <c r="B734" s="1">
        <v>45455</v>
      </c>
      <c r="C734" s="2">
        <f>MONTH(SalesData[[#This Row],[order_date]])</f>
        <v>6</v>
      </c>
      <c r="D734" s="2">
        <f>YEAR(SalesData[[#This Row],[order_date]])</f>
        <v>2024</v>
      </c>
      <c r="E734" t="s">
        <v>764</v>
      </c>
      <c r="F734" t="s">
        <v>19</v>
      </c>
      <c r="G734" t="s">
        <v>115</v>
      </c>
      <c r="H734">
        <v>1</v>
      </c>
      <c r="I734">
        <v>808.12</v>
      </c>
      <c r="J734" t="s">
        <v>12</v>
      </c>
      <c r="K734" t="s">
        <v>12</v>
      </c>
      <c r="L734">
        <f>SalesData[[#This Row],[quantity]]*SalesData[[#This Row],[price]]</f>
        <v>808.12</v>
      </c>
      <c r="M734" s="8">
        <f>IF(SalesData[[#This Row],[quantity]]&lt;=1,2%,IF(SalesData[[#This Row],[quantity]]&lt;=2,4%,IF(SalesData[[#This Row],[quantity]]&lt;=3,6%,IF(SalesData[[#This Row],[quantity]]&gt;=4,8%,0%))))</f>
        <v>0.02</v>
      </c>
      <c r="N734" s="6">
        <f>SalesData[[#This Row],[Total Sales]]*SalesData[[#This Row],[Discount %]]</f>
        <v>16.162400000000002</v>
      </c>
      <c r="O734" s="2">
        <f>SalesData[[#This Row],[Total Sales]]-SalesData[[#This Row],[Discount Amount]]</f>
        <v>791.95759999999996</v>
      </c>
      <c r="P734" s="2">
        <f>SalesData[[#This Row],[price]]*60%</f>
        <v>484.87199999999996</v>
      </c>
      <c r="Q734" s="2">
        <f>SalesData[[#This Row],[Cost Price (Assumed)60%]]*SalesData[[#This Row],[quantity]]</f>
        <v>484.87199999999996</v>
      </c>
      <c r="R734" s="2">
        <f>SalesData[[#This Row],[Net Sales]]-SalesData[[#This Row],[Total Cost]]</f>
        <v>307.0856</v>
      </c>
      <c r="S734" s="8">
        <f>SalesData[[#This Row],[Profit]]/SalesData[[#This Row],[Net Sales]]</f>
        <v>0.38775510204081637</v>
      </c>
    </row>
    <row r="735" spans="1:19" x14ac:dyDescent="0.25">
      <c r="A735">
        <v>100733</v>
      </c>
      <c r="B735" s="1">
        <v>44931</v>
      </c>
      <c r="C735" s="2">
        <f>MONTH(SalesData[[#This Row],[order_date]])</f>
        <v>1</v>
      </c>
      <c r="D735" s="2">
        <f>YEAR(SalesData[[#This Row],[order_date]])</f>
        <v>2023</v>
      </c>
      <c r="E735" t="s">
        <v>765</v>
      </c>
      <c r="F735" t="s">
        <v>14</v>
      </c>
      <c r="G735" t="s">
        <v>15</v>
      </c>
      <c r="H735">
        <v>2</v>
      </c>
      <c r="I735">
        <v>2673.56</v>
      </c>
      <c r="J735" t="s">
        <v>43</v>
      </c>
      <c r="K735" t="s">
        <v>29</v>
      </c>
      <c r="L735">
        <f>SalesData[[#This Row],[quantity]]*SalesData[[#This Row],[price]]</f>
        <v>5347.12</v>
      </c>
      <c r="M735" s="8">
        <f>IF(SalesData[[#This Row],[quantity]]&lt;=1,2%,IF(SalesData[[#This Row],[quantity]]&lt;=2,4%,IF(SalesData[[#This Row],[quantity]]&lt;=3,6%,IF(SalesData[[#This Row],[quantity]]&gt;=4,8%,0%))))</f>
        <v>0.04</v>
      </c>
      <c r="N735" s="6">
        <f>SalesData[[#This Row],[Total Sales]]*SalesData[[#This Row],[Discount %]]</f>
        <v>213.88480000000001</v>
      </c>
      <c r="O735" s="2">
        <f>SalesData[[#This Row],[Total Sales]]-SalesData[[#This Row],[Discount Amount]]</f>
        <v>5133.2352000000001</v>
      </c>
      <c r="P735" s="2">
        <f>SalesData[[#This Row],[price]]*60%</f>
        <v>1604.136</v>
      </c>
      <c r="Q735" s="2">
        <f>SalesData[[#This Row],[Cost Price (Assumed)60%]]*SalesData[[#This Row],[quantity]]</f>
        <v>3208.2719999999999</v>
      </c>
      <c r="R735" s="2">
        <f>SalesData[[#This Row],[Net Sales]]-SalesData[[#This Row],[Total Cost]]</f>
        <v>1924.9632000000001</v>
      </c>
      <c r="S735" s="8">
        <f>SalesData[[#This Row],[Profit]]/SalesData[[#This Row],[Net Sales]]</f>
        <v>0.375</v>
      </c>
    </row>
    <row r="736" spans="1:19" x14ac:dyDescent="0.25">
      <c r="A736">
        <v>100734</v>
      </c>
      <c r="B736" s="1">
        <v>44974</v>
      </c>
      <c r="C736" s="2">
        <f>MONTH(SalesData[[#This Row],[order_date]])</f>
        <v>2</v>
      </c>
      <c r="D736" s="2">
        <f>YEAR(SalesData[[#This Row],[order_date]])</f>
        <v>2023</v>
      </c>
      <c r="E736" t="s">
        <v>766</v>
      </c>
      <c r="F736" t="s">
        <v>10</v>
      </c>
      <c r="G736" t="s">
        <v>11</v>
      </c>
      <c r="H736">
        <v>1</v>
      </c>
      <c r="I736">
        <v>55683.59</v>
      </c>
      <c r="J736" t="s">
        <v>107</v>
      </c>
      <c r="K736" t="s">
        <v>108</v>
      </c>
      <c r="L736">
        <f>SalesData[[#This Row],[quantity]]*SalesData[[#This Row],[price]]</f>
        <v>55683.59</v>
      </c>
      <c r="M736" s="8">
        <f>IF(SalesData[[#This Row],[quantity]]&lt;=1,2%,IF(SalesData[[#This Row],[quantity]]&lt;=2,4%,IF(SalesData[[#This Row],[quantity]]&lt;=3,6%,IF(SalesData[[#This Row],[quantity]]&gt;=4,8%,0%))))</f>
        <v>0.02</v>
      </c>
      <c r="N736" s="6">
        <f>SalesData[[#This Row],[Total Sales]]*SalesData[[#This Row],[Discount %]]</f>
        <v>1113.6717999999998</v>
      </c>
      <c r="O736" s="2">
        <f>SalesData[[#This Row],[Total Sales]]-SalesData[[#This Row],[Discount Amount]]</f>
        <v>54569.9182</v>
      </c>
      <c r="P736" s="2">
        <f>SalesData[[#This Row],[price]]*60%</f>
        <v>33410.153999999995</v>
      </c>
      <c r="Q736" s="2">
        <f>SalesData[[#This Row],[Cost Price (Assumed)60%]]*SalesData[[#This Row],[quantity]]</f>
        <v>33410.153999999995</v>
      </c>
      <c r="R736" s="2">
        <f>SalesData[[#This Row],[Net Sales]]-SalesData[[#This Row],[Total Cost]]</f>
        <v>21159.764200000005</v>
      </c>
      <c r="S736" s="8">
        <f>SalesData[[#This Row],[Profit]]/SalesData[[#This Row],[Net Sales]]</f>
        <v>0.38775510204081642</v>
      </c>
    </row>
    <row r="737" spans="1:19" x14ac:dyDescent="0.25">
      <c r="A737">
        <v>100735</v>
      </c>
      <c r="B737" s="1">
        <v>45132</v>
      </c>
      <c r="C737" s="2">
        <f>MONTH(SalesData[[#This Row],[order_date]])</f>
        <v>7</v>
      </c>
      <c r="D737" s="2">
        <f>YEAR(SalesData[[#This Row],[order_date]])</f>
        <v>2023</v>
      </c>
      <c r="E737" t="s">
        <v>767</v>
      </c>
      <c r="F737" t="s">
        <v>10</v>
      </c>
      <c r="G737" t="s">
        <v>11</v>
      </c>
      <c r="H737">
        <v>1</v>
      </c>
      <c r="I737">
        <v>57230.51</v>
      </c>
      <c r="J737" t="s">
        <v>57</v>
      </c>
      <c r="K737" t="s">
        <v>58</v>
      </c>
      <c r="L737">
        <f>SalesData[[#This Row],[quantity]]*SalesData[[#This Row],[price]]</f>
        <v>57230.51</v>
      </c>
      <c r="M737" s="8">
        <f>IF(SalesData[[#This Row],[quantity]]&lt;=1,2%,IF(SalesData[[#This Row],[quantity]]&lt;=2,4%,IF(SalesData[[#This Row],[quantity]]&lt;=3,6%,IF(SalesData[[#This Row],[quantity]]&gt;=4,8%,0%))))</f>
        <v>0.02</v>
      </c>
      <c r="N737" s="6">
        <f>SalesData[[#This Row],[Total Sales]]*SalesData[[#This Row],[Discount %]]</f>
        <v>1144.6102000000001</v>
      </c>
      <c r="O737" s="2">
        <f>SalesData[[#This Row],[Total Sales]]-SalesData[[#This Row],[Discount Amount]]</f>
        <v>56085.899799999999</v>
      </c>
      <c r="P737" s="2">
        <f>SalesData[[#This Row],[price]]*60%</f>
        <v>34338.305999999997</v>
      </c>
      <c r="Q737" s="2">
        <f>SalesData[[#This Row],[Cost Price (Assumed)60%]]*SalesData[[#This Row],[quantity]]</f>
        <v>34338.305999999997</v>
      </c>
      <c r="R737" s="2">
        <f>SalesData[[#This Row],[Net Sales]]-SalesData[[#This Row],[Total Cost]]</f>
        <v>21747.593800000002</v>
      </c>
      <c r="S737" s="8">
        <f>SalesData[[#This Row],[Profit]]/SalesData[[#This Row],[Net Sales]]</f>
        <v>0.38775510204081637</v>
      </c>
    </row>
    <row r="738" spans="1:19" x14ac:dyDescent="0.25">
      <c r="A738">
        <v>100736</v>
      </c>
      <c r="B738" s="1">
        <v>45088</v>
      </c>
      <c r="C738" s="2">
        <f>MONTH(SalesData[[#This Row],[order_date]])</f>
        <v>6</v>
      </c>
      <c r="D738" s="2">
        <f>YEAR(SalesData[[#This Row],[order_date]])</f>
        <v>2023</v>
      </c>
      <c r="E738" t="s">
        <v>768</v>
      </c>
      <c r="F738" t="s">
        <v>10</v>
      </c>
      <c r="G738" t="s">
        <v>73</v>
      </c>
      <c r="H738">
        <v>4</v>
      </c>
      <c r="I738">
        <v>35082.620000000003</v>
      </c>
      <c r="J738" t="s">
        <v>107</v>
      </c>
      <c r="K738" t="s">
        <v>108</v>
      </c>
      <c r="L738">
        <f>SalesData[[#This Row],[quantity]]*SalesData[[#This Row],[price]]</f>
        <v>140330.48000000001</v>
      </c>
      <c r="M738" s="8">
        <f>IF(SalesData[[#This Row],[quantity]]&lt;=1,2%,IF(SalesData[[#This Row],[quantity]]&lt;=2,4%,IF(SalesData[[#This Row],[quantity]]&lt;=3,6%,IF(SalesData[[#This Row],[quantity]]&gt;=4,8%,0%))))</f>
        <v>0.08</v>
      </c>
      <c r="N738" s="6">
        <f>SalesData[[#This Row],[Total Sales]]*SalesData[[#This Row],[Discount %]]</f>
        <v>11226.438400000001</v>
      </c>
      <c r="O738" s="2">
        <f>SalesData[[#This Row],[Total Sales]]-SalesData[[#This Row],[Discount Amount]]</f>
        <v>129104.04160000001</v>
      </c>
      <c r="P738" s="2">
        <f>SalesData[[#This Row],[price]]*60%</f>
        <v>21049.572</v>
      </c>
      <c r="Q738" s="2">
        <f>SalesData[[#This Row],[Cost Price (Assumed)60%]]*SalesData[[#This Row],[quantity]]</f>
        <v>84198.288</v>
      </c>
      <c r="R738" s="2">
        <f>SalesData[[#This Row],[Net Sales]]-SalesData[[#This Row],[Total Cost]]</f>
        <v>44905.753600000011</v>
      </c>
      <c r="S738" s="8">
        <f>SalesData[[#This Row],[Profit]]/SalesData[[#This Row],[Net Sales]]</f>
        <v>0.34782608695652178</v>
      </c>
    </row>
    <row r="739" spans="1:19" x14ac:dyDescent="0.25">
      <c r="A739">
        <v>100737</v>
      </c>
      <c r="B739" s="1">
        <v>45489</v>
      </c>
      <c r="C739" s="2">
        <f>MONTH(SalesData[[#This Row],[order_date]])</f>
        <v>7</v>
      </c>
      <c r="D739" s="2">
        <f>YEAR(SalesData[[#This Row],[order_date]])</f>
        <v>2024</v>
      </c>
      <c r="E739" t="s">
        <v>769</v>
      </c>
      <c r="F739" t="s">
        <v>14</v>
      </c>
      <c r="G739" t="s">
        <v>46</v>
      </c>
      <c r="H739">
        <v>4</v>
      </c>
      <c r="I739">
        <v>4148.3999999999996</v>
      </c>
      <c r="J739" t="s">
        <v>12</v>
      </c>
      <c r="K739" t="s">
        <v>12</v>
      </c>
      <c r="L739">
        <f>SalesData[[#This Row],[quantity]]*SalesData[[#This Row],[price]]</f>
        <v>16593.599999999999</v>
      </c>
      <c r="M739" s="8">
        <f>IF(SalesData[[#This Row],[quantity]]&lt;=1,2%,IF(SalesData[[#This Row],[quantity]]&lt;=2,4%,IF(SalesData[[#This Row],[quantity]]&lt;=3,6%,IF(SalesData[[#This Row],[quantity]]&gt;=4,8%,0%))))</f>
        <v>0.08</v>
      </c>
      <c r="N739" s="6">
        <f>SalesData[[#This Row],[Total Sales]]*SalesData[[#This Row],[Discount %]]</f>
        <v>1327.4879999999998</v>
      </c>
      <c r="O739" s="2">
        <f>SalesData[[#This Row],[Total Sales]]-SalesData[[#This Row],[Discount Amount]]</f>
        <v>15266.111999999999</v>
      </c>
      <c r="P739" s="2">
        <f>SalesData[[#This Row],[price]]*60%</f>
        <v>2489.0399999999995</v>
      </c>
      <c r="Q739" s="2">
        <f>SalesData[[#This Row],[Cost Price (Assumed)60%]]*SalesData[[#This Row],[quantity]]</f>
        <v>9956.159999999998</v>
      </c>
      <c r="R739" s="2">
        <f>SalesData[[#This Row],[Net Sales]]-SalesData[[#This Row],[Total Cost]]</f>
        <v>5309.9520000000011</v>
      </c>
      <c r="S739" s="8">
        <f>SalesData[[#This Row],[Profit]]/SalesData[[#This Row],[Net Sales]]</f>
        <v>0.34782608695652184</v>
      </c>
    </row>
    <row r="740" spans="1:19" x14ac:dyDescent="0.25">
      <c r="A740">
        <v>100738</v>
      </c>
      <c r="B740" s="1">
        <v>45245</v>
      </c>
      <c r="C740" s="2">
        <f>MONTH(SalesData[[#This Row],[order_date]])</f>
        <v>11</v>
      </c>
      <c r="D740" s="2">
        <f>YEAR(SalesData[[#This Row],[order_date]])</f>
        <v>2023</v>
      </c>
      <c r="E740" t="s">
        <v>770</v>
      </c>
      <c r="F740" t="s">
        <v>19</v>
      </c>
      <c r="G740" t="s">
        <v>23</v>
      </c>
      <c r="H740">
        <v>1</v>
      </c>
      <c r="I740">
        <v>897.06</v>
      </c>
      <c r="J740" t="s">
        <v>12</v>
      </c>
      <c r="K740" t="s">
        <v>12</v>
      </c>
      <c r="L740">
        <f>SalesData[[#This Row],[quantity]]*SalesData[[#This Row],[price]]</f>
        <v>897.06</v>
      </c>
      <c r="M740" s="8">
        <f>IF(SalesData[[#This Row],[quantity]]&lt;=1,2%,IF(SalesData[[#This Row],[quantity]]&lt;=2,4%,IF(SalesData[[#This Row],[quantity]]&lt;=3,6%,IF(SalesData[[#This Row],[quantity]]&gt;=4,8%,0%))))</f>
        <v>0.02</v>
      </c>
      <c r="N740" s="6">
        <f>SalesData[[#This Row],[Total Sales]]*SalesData[[#This Row],[Discount %]]</f>
        <v>17.941199999999998</v>
      </c>
      <c r="O740" s="2">
        <f>SalesData[[#This Row],[Total Sales]]-SalesData[[#This Row],[Discount Amount]]</f>
        <v>879.11879999999996</v>
      </c>
      <c r="P740" s="2">
        <f>SalesData[[#This Row],[price]]*60%</f>
        <v>538.23599999999999</v>
      </c>
      <c r="Q740" s="2">
        <f>SalesData[[#This Row],[Cost Price (Assumed)60%]]*SalesData[[#This Row],[quantity]]</f>
        <v>538.23599999999999</v>
      </c>
      <c r="R740" s="2">
        <f>SalesData[[#This Row],[Net Sales]]-SalesData[[#This Row],[Total Cost]]</f>
        <v>340.88279999999997</v>
      </c>
      <c r="S740" s="8">
        <f>SalesData[[#This Row],[Profit]]/SalesData[[#This Row],[Net Sales]]</f>
        <v>0.38775510204081631</v>
      </c>
    </row>
    <row r="741" spans="1:19" x14ac:dyDescent="0.25">
      <c r="A741">
        <v>100739</v>
      </c>
      <c r="B741" s="1">
        <v>45319</v>
      </c>
      <c r="C741" s="2">
        <f>MONTH(SalesData[[#This Row],[order_date]])</f>
        <v>1</v>
      </c>
      <c r="D741" s="2">
        <f>YEAR(SalesData[[#This Row],[order_date]])</f>
        <v>2024</v>
      </c>
      <c r="E741" t="s">
        <v>771</v>
      </c>
      <c r="F741" t="s">
        <v>10</v>
      </c>
      <c r="G741" t="s">
        <v>68</v>
      </c>
      <c r="H741">
        <v>1</v>
      </c>
      <c r="I741">
        <v>55612.61</v>
      </c>
      <c r="J741" t="s">
        <v>32</v>
      </c>
      <c r="K741" t="s">
        <v>33</v>
      </c>
      <c r="L741">
        <f>SalesData[[#This Row],[quantity]]*SalesData[[#This Row],[price]]</f>
        <v>55612.61</v>
      </c>
      <c r="M741" s="8">
        <f>IF(SalesData[[#This Row],[quantity]]&lt;=1,2%,IF(SalesData[[#This Row],[quantity]]&lt;=2,4%,IF(SalesData[[#This Row],[quantity]]&lt;=3,6%,IF(SalesData[[#This Row],[quantity]]&gt;=4,8%,0%))))</f>
        <v>0.02</v>
      </c>
      <c r="N741" s="6">
        <f>SalesData[[#This Row],[Total Sales]]*SalesData[[#This Row],[Discount %]]</f>
        <v>1112.2522000000001</v>
      </c>
      <c r="O741" s="2">
        <f>SalesData[[#This Row],[Total Sales]]-SalesData[[#This Row],[Discount Amount]]</f>
        <v>54500.357799999998</v>
      </c>
      <c r="P741" s="2">
        <f>SalesData[[#This Row],[price]]*60%</f>
        <v>33367.565999999999</v>
      </c>
      <c r="Q741" s="2">
        <f>SalesData[[#This Row],[Cost Price (Assumed)60%]]*SalesData[[#This Row],[quantity]]</f>
        <v>33367.565999999999</v>
      </c>
      <c r="R741" s="2">
        <f>SalesData[[#This Row],[Net Sales]]-SalesData[[#This Row],[Total Cost]]</f>
        <v>21132.791799999999</v>
      </c>
      <c r="S741" s="8">
        <f>SalesData[[#This Row],[Profit]]/SalesData[[#This Row],[Net Sales]]</f>
        <v>0.38775510204081631</v>
      </c>
    </row>
    <row r="742" spans="1:19" x14ac:dyDescent="0.25">
      <c r="A742">
        <v>100740</v>
      </c>
      <c r="B742" s="1">
        <v>45291</v>
      </c>
      <c r="C742" s="2">
        <f>MONTH(SalesData[[#This Row],[order_date]])</f>
        <v>12</v>
      </c>
      <c r="D742" s="2">
        <f>YEAR(SalesData[[#This Row],[order_date]])</f>
        <v>2023</v>
      </c>
      <c r="E742" t="s">
        <v>772</v>
      </c>
      <c r="F742" t="s">
        <v>14</v>
      </c>
      <c r="G742" t="s">
        <v>46</v>
      </c>
      <c r="H742">
        <v>2</v>
      </c>
      <c r="I742">
        <v>3453.53</v>
      </c>
      <c r="J742" t="s">
        <v>32</v>
      </c>
      <c r="K742" t="s">
        <v>33</v>
      </c>
      <c r="L742">
        <f>SalesData[[#This Row],[quantity]]*SalesData[[#This Row],[price]]</f>
        <v>6907.06</v>
      </c>
      <c r="M742" s="8">
        <f>IF(SalesData[[#This Row],[quantity]]&lt;=1,2%,IF(SalesData[[#This Row],[quantity]]&lt;=2,4%,IF(SalesData[[#This Row],[quantity]]&lt;=3,6%,IF(SalesData[[#This Row],[quantity]]&gt;=4,8%,0%))))</f>
        <v>0.04</v>
      </c>
      <c r="N742" s="6">
        <f>SalesData[[#This Row],[Total Sales]]*SalesData[[#This Row],[Discount %]]</f>
        <v>276.2824</v>
      </c>
      <c r="O742" s="2">
        <f>SalesData[[#This Row],[Total Sales]]-SalesData[[#This Row],[Discount Amount]]</f>
        <v>6630.7776000000003</v>
      </c>
      <c r="P742" s="2">
        <f>SalesData[[#This Row],[price]]*60%</f>
        <v>2072.1179999999999</v>
      </c>
      <c r="Q742" s="2">
        <f>SalesData[[#This Row],[Cost Price (Assumed)60%]]*SalesData[[#This Row],[quantity]]</f>
        <v>4144.2359999999999</v>
      </c>
      <c r="R742" s="2">
        <f>SalesData[[#This Row],[Net Sales]]-SalesData[[#This Row],[Total Cost]]</f>
        <v>2486.5416000000005</v>
      </c>
      <c r="S742" s="8">
        <f>SalesData[[#This Row],[Profit]]/SalesData[[#This Row],[Net Sales]]</f>
        <v>0.37500000000000006</v>
      </c>
    </row>
    <row r="743" spans="1:19" x14ac:dyDescent="0.25">
      <c r="A743">
        <v>100741</v>
      </c>
      <c r="B743" s="1">
        <v>45061</v>
      </c>
      <c r="C743" s="2">
        <f>MONTH(SalesData[[#This Row],[order_date]])</f>
        <v>5</v>
      </c>
      <c r="D743" s="2">
        <f>YEAR(SalesData[[#This Row],[order_date]])</f>
        <v>2023</v>
      </c>
      <c r="E743" t="s">
        <v>773</v>
      </c>
      <c r="F743" t="s">
        <v>10</v>
      </c>
      <c r="G743" t="s">
        <v>68</v>
      </c>
      <c r="H743">
        <v>1</v>
      </c>
      <c r="I743">
        <v>23748</v>
      </c>
      <c r="J743" t="s">
        <v>61</v>
      </c>
      <c r="K743" t="s">
        <v>36</v>
      </c>
      <c r="L743">
        <f>SalesData[[#This Row],[quantity]]*SalesData[[#This Row],[price]]</f>
        <v>23748</v>
      </c>
      <c r="M743" s="8">
        <f>IF(SalesData[[#This Row],[quantity]]&lt;=1,2%,IF(SalesData[[#This Row],[quantity]]&lt;=2,4%,IF(SalesData[[#This Row],[quantity]]&lt;=3,6%,IF(SalesData[[#This Row],[quantity]]&gt;=4,8%,0%))))</f>
        <v>0.02</v>
      </c>
      <c r="N743" s="6">
        <f>SalesData[[#This Row],[Total Sales]]*SalesData[[#This Row],[Discount %]]</f>
        <v>474.96000000000004</v>
      </c>
      <c r="O743" s="2">
        <f>SalesData[[#This Row],[Total Sales]]-SalesData[[#This Row],[Discount Amount]]</f>
        <v>23273.040000000001</v>
      </c>
      <c r="P743" s="2">
        <f>SalesData[[#This Row],[price]]*60%</f>
        <v>14248.8</v>
      </c>
      <c r="Q743" s="2">
        <f>SalesData[[#This Row],[Cost Price (Assumed)60%]]*SalesData[[#This Row],[quantity]]</f>
        <v>14248.8</v>
      </c>
      <c r="R743" s="2">
        <f>SalesData[[#This Row],[Net Sales]]-SalesData[[#This Row],[Total Cost]]</f>
        <v>9024.2400000000016</v>
      </c>
      <c r="S743" s="8">
        <f>SalesData[[#This Row],[Profit]]/SalesData[[#This Row],[Net Sales]]</f>
        <v>0.38775510204081637</v>
      </c>
    </row>
    <row r="744" spans="1:19" x14ac:dyDescent="0.25">
      <c r="A744">
        <v>100742</v>
      </c>
      <c r="B744" s="1">
        <v>45164</v>
      </c>
      <c r="C744" s="2">
        <f>MONTH(SalesData[[#This Row],[order_date]])</f>
        <v>8</v>
      </c>
      <c r="D744" s="2">
        <f>YEAR(SalesData[[#This Row],[order_date]])</f>
        <v>2023</v>
      </c>
      <c r="E744" t="s">
        <v>774</v>
      </c>
      <c r="F744" t="s">
        <v>41</v>
      </c>
      <c r="G744" t="s">
        <v>102</v>
      </c>
      <c r="H744">
        <v>3</v>
      </c>
      <c r="I744">
        <v>10528.36</v>
      </c>
      <c r="J744" t="s">
        <v>57</v>
      </c>
      <c r="K744" t="s">
        <v>58</v>
      </c>
      <c r="L744">
        <f>SalesData[[#This Row],[quantity]]*SalesData[[#This Row],[price]]</f>
        <v>31585.08</v>
      </c>
      <c r="M744" s="8">
        <f>IF(SalesData[[#This Row],[quantity]]&lt;=1,2%,IF(SalesData[[#This Row],[quantity]]&lt;=2,4%,IF(SalesData[[#This Row],[quantity]]&lt;=3,6%,IF(SalesData[[#This Row],[quantity]]&gt;=4,8%,0%))))</f>
        <v>0.06</v>
      </c>
      <c r="N744" s="6">
        <f>SalesData[[#This Row],[Total Sales]]*SalesData[[#This Row],[Discount %]]</f>
        <v>1895.1048000000001</v>
      </c>
      <c r="O744" s="2">
        <f>SalesData[[#This Row],[Total Sales]]-SalesData[[#This Row],[Discount Amount]]</f>
        <v>29689.975200000001</v>
      </c>
      <c r="P744" s="2">
        <f>SalesData[[#This Row],[price]]*60%</f>
        <v>6317.0160000000005</v>
      </c>
      <c r="Q744" s="2">
        <f>SalesData[[#This Row],[Cost Price (Assumed)60%]]*SalesData[[#This Row],[quantity]]</f>
        <v>18951.048000000003</v>
      </c>
      <c r="R744" s="2">
        <f>SalesData[[#This Row],[Net Sales]]-SalesData[[#This Row],[Total Cost]]</f>
        <v>10738.927199999998</v>
      </c>
      <c r="S744" s="8">
        <f>SalesData[[#This Row],[Profit]]/SalesData[[#This Row],[Net Sales]]</f>
        <v>0.36170212765957438</v>
      </c>
    </row>
    <row r="745" spans="1:19" x14ac:dyDescent="0.25">
      <c r="A745">
        <v>100743</v>
      </c>
      <c r="B745" s="1">
        <v>45643</v>
      </c>
      <c r="C745" s="2">
        <f>MONTH(SalesData[[#This Row],[order_date]])</f>
        <v>12</v>
      </c>
      <c r="D745" s="2">
        <f>YEAR(SalesData[[#This Row],[order_date]])</f>
        <v>2024</v>
      </c>
      <c r="E745" t="s">
        <v>775</v>
      </c>
      <c r="F745" t="s">
        <v>41</v>
      </c>
      <c r="G745" t="s">
        <v>92</v>
      </c>
      <c r="H745">
        <v>2</v>
      </c>
      <c r="I745">
        <v>13084.36</v>
      </c>
      <c r="J745" t="s">
        <v>12</v>
      </c>
      <c r="K745" t="s">
        <v>12</v>
      </c>
      <c r="L745">
        <f>SalesData[[#This Row],[quantity]]*SalesData[[#This Row],[price]]</f>
        <v>26168.720000000001</v>
      </c>
      <c r="M745" s="8">
        <f>IF(SalesData[[#This Row],[quantity]]&lt;=1,2%,IF(SalesData[[#This Row],[quantity]]&lt;=2,4%,IF(SalesData[[#This Row],[quantity]]&lt;=3,6%,IF(SalesData[[#This Row],[quantity]]&gt;=4,8%,0%))))</f>
        <v>0.04</v>
      </c>
      <c r="N745" s="6">
        <f>SalesData[[#This Row],[Total Sales]]*SalesData[[#This Row],[Discount %]]</f>
        <v>1046.7488000000001</v>
      </c>
      <c r="O745" s="2">
        <f>SalesData[[#This Row],[Total Sales]]-SalesData[[#This Row],[Discount Amount]]</f>
        <v>25121.9712</v>
      </c>
      <c r="P745" s="2">
        <f>SalesData[[#This Row],[price]]*60%</f>
        <v>7850.616</v>
      </c>
      <c r="Q745" s="2">
        <f>SalesData[[#This Row],[Cost Price (Assumed)60%]]*SalesData[[#This Row],[quantity]]</f>
        <v>15701.232</v>
      </c>
      <c r="R745" s="2">
        <f>SalesData[[#This Row],[Net Sales]]-SalesData[[#This Row],[Total Cost]]</f>
        <v>9420.7392</v>
      </c>
      <c r="S745" s="8">
        <f>SalesData[[#This Row],[Profit]]/SalesData[[#This Row],[Net Sales]]</f>
        <v>0.375</v>
      </c>
    </row>
    <row r="746" spans="1:19" x14ac:dyDescent="0.25">
      <c r="A746">
        <v>100744</v>
      </c>
      <c r="B746" s="1">
        <v>45413</v>
      </c>
      <c r="C746" s="2">
        <f>MONTH(SalesData[[#This Row],[order_date]])</f>
        <v>5</v>
      </c>
      <c r="D746" s="2">
        <f>YEAR(SalesData[[#This Row],[order_date]])</f>
        <v>2024</v>
      </c>
      <c r="E746" t="s">
        <v>776</v>
      </c>
      <c r="F746" t="s">
        <v>10</v>
      </c>
      <c r="G746" t="s">
        <v>68</v>
      </c>
      <c r="H746">
        <v>1</v>
      </c>
      <c r="I746">
        <v>14260.95</v>
      </c>
      <c r="J746" t="s">
        <v>54</v>
      </c>
      <c r="K746" t="s">
        <v>55</v>
      </c>
      <c r="L746">
        <f>SalesData[[#This Row],[quantity]]*SalesData[[#This Row],[price]]</f>
        <v>14260.95</v>
      </c>
      <c r="M746" s="8">
        <f>IF(SalesData[[#This Row],[quantity]]&lt;=1,2%,IF(SalesData[[#This Row],[quantity]]&lt;=2,4%,IF(SalesData[[#This Row],[quantity]]&lt;=3,6%,IF(SalesData[[#This Row],[quantity]]&gt;=4,8%,0%))))</f>
        <v>0.02</v>
      </c>
      <c r="N746" s="6">
        <f>SalesData[[#This Row],[Total Sales]]*SalesData[[#This Row],[Discount %]]</f>
        <v>285.21899999999999</v>
      </c>
      <c r="O746" s="2">
        <f>SalesData[[#This Row],[Total Sales]]-SalesData[[#This Row],[Discount Amount]]</f>
        <v>13975.731000000002</v>
      </c>
      <c r="P746" s="2">
        <f>SalesData[[#This Row],[price]]*60%</f>
        <v>8556.57</v>
      </c>
      <c r="Q746" s="2">
        <f>SalesData[[#This Row],[Cost Price (Assumed)60%]]*SalesData[[#This Row],[quantity]]</f>
        <v>8556.57</v>
      </c>
      <c r="R746" s="2">
        <f>SalesData[[#This Row],[Net Sales]]-SalesData[[#This Row],[Total Cost]]</f>
        <v>5419.1610000000019</v>
      </c>
      <c r="S746" s="8">
        <f>SalesData[[#This Row],[Profit]]/SalesData[[#This Row],[Net Sales]]</f>
        <v>0.38775510204081642</v>
      </c>
    </row>
    <row r="747" spans="1:19" x14ac:dyDescent="0.25">
      <c r="A747">
        <v>100745</v>
      </c>
      <c r="B747" s="1">
        <v>45032</v>
      </c>
      <c r="C747" s="2">
        <f>MONTH(SalesData[[#This Row],[order_date]])</f>
        <v>4</v>
      </c>
      <c r="D747" s="2">
        <f>YEAR(SalesData[[#This Row],[order_date]])</f>
        <v>2023</v>
      </c>
      <c r="E747" t="s">
        <v>777</v>
      </c>
      <c r="F747" t="s">
        <v>14</v>
      </c>
      <c r="G747" t="s">
        <v>15</v>
      </c>
      <c r="H747">
        <v>1</v>
      </c>
      <c r="I747">
        <v>3607.31</v>
      </c>
      <c r="J747" t="s">
        <v>61</v>
      </c>
      <c r="K747" t="s">
        <v>36</v>
      </c>
      <c r="L747">
        <f>SalesData[[#This Row],[quantity]]*SalesData[[#This Row],[price]]</f>
        <v>3607.31</v>
      </c>
      <c r="M747" s="8">
        <f>IF(SalesData[[#This Row],[quantity]]&lt;=1,2%,IF(SalesData[[#This Row],[quantity]]&lt;=2,4%,IF(SalesData[[#This Row],[quantity]]&lt;=3,6%,IF(SalesData[[#This Row],[quantity]]&gt;=4,8%,0%))))</f>
        <v>0.02</v>
      </c>
      <c r="N747" s="6">
        <f>SalesData[[#This Row],[Total Sales]]*SalesData[[#This Row],[Discount %]]</f>
        <v>72.146200000000007</v>
      </c>
      <c r="O747" s="2">
        <f>SalesData[[#This Row],[Total Sales]]-SalesData[[#This Row],[Discount Amount]]</f>
        <v>3535.1637999999998</v>
      </c>
      <c r="P747" s="2">
        <f>SalesData[[#This Row],[price]]*60%</f>
        <v>2164.386</v>
      </c>
      <c r="Q747" s="2">
        <f>SalesData[[#This Row],[Cost Price (Assumed)60%]]*SalesData[[#This Row],[quantity]]</f>
        <v>2164.386</v>
      </c>
      <c r="R747" s="2">
        <f>SalesData[[#This Row],[Net Sales]]-SalesData[[#This Row],[Total Cost]]</f>
        <v>1370.7777999999998</v>
      </c>
      <c r="S747" s="8">
        <f>SalesData[[#This Row],[Profit]]/SalesData[[#This Row],[Net Sales]]</f>
        <v>0.38775510204081631</v>
      </c>
    </row>
    <row r="748" spans="1:19" x14ac:dyDescent="0.25">
      <c r="A748">
        <v>100746</v>
      </c>
      <c r="B748" s="1">
        <v>45337</v>
      </c>
      <c r="C748" s="2">
        <f>MONTH(SalesData[[#This Row],[order_date]])</f>
        <v>2</v>
      </c>
      <c r="D748" s="2">
        <f>YEAR(SalesData[[#This Row],[order_date]])</f>
        <v>2024</v>
      </c>
      <c r="E748" t="s">
        <v>778</v>
      </c>
      <c r="F748" t="s">
        <v>19</v>
      </c>
      <c r="G748" t="s">
        <v>115</v>
      </c>
      <c r="H748">
        <v>2</v>
      </c>
      <c r="I748">
        <v>9541.5</v>
      </c>
      <c r="J748" t="s">
        <v>12</v>
      </c>
      <c r="K748" t="s">
        <v>12</v>
      </c>
      <c r="L748">
        <f>SalesData[[#This Row],[quantity]]*SalesData[[#This Row],[price]]</f>
        <v>19083</v>
      </c>
      <c r="M748" s="8">
        <f>IF(SalesData[[#This Row],[quantity]]&lt;=1,2%,IF(SalesData[[#This Row],[quantity]]&lt;=2,4%,IF(SalesData[[#This Row],[quantity]]&lt;=3,6%,IF(SalesData[[#This Row],[quantity]]&gt;=4,8%,0%))))</f>
        <v>0.04</v>
      </c>
      <c r="N748" s="6">
        <f>SalesData[[#This Row],[Total Sales]]*SalesData[[#This Row],[Discount %]]</f>
        <v>763.32</v>
      </c>
      <c r="O748" s="2">
        <f>SalesData[[#This Row],[Total Sales]]-SalesData[[#This Row],[Discount Amount]]</f>
        <v>18319.68</v>
      </c>
      <c r="P748" s="2">
        <f>SalesData[[#This Row],[price]]*60%</f>
        <v>5724.9</v>
      </c>
      <c r="Q748" s="2">
        <f>SalesData[[#This Row],[Cost Price (Assumed)60%]]*SalesData[[#This Row],[quantity]]</f>
        <v>11449.8</v>
      </c>
      <c r="R748" s="2">
        <f>SalesData[[#This Row],[Net Sales]]-SalesData[[#This Row],[Total Cost]]</f>
        <v>6869.880000000001</v>
      </c>
      <c r="S748" s="8">
        <f>SalesData[[#This Row],[Profit]]/SalesData[[#This Row],[Net Sales]]</f>
        <v>0.37500000000000006</v>
      </c>
    </row>
    <row r="749" spans="1:19" x14ac:dyDescent="0.25">
      <c r="A749">
        <v>100747</v>
      </c>
      <c r="B749" s="1">
        <v>45275</v>
      </c>
      <c r="C749" s="2">
        <f>MONTH(SalesData[[#This Row],[order_date]])</f>
        <v>12</v>
      </c>
      <c r="D749" s="2">
        <f>YEAR(SalesData[[#This Row],[order_date]])</f>
        <v>2023</v>
      </c>
      <c r="E749" t="s">
        <v>779</v>
      </c>
      <c r="F749" t="s">
        <v>10</v>
      </c>
      <c r="G749" t="s">
        <v>80</v>
      </c>
      <c r="H749">
        <v>1</v>
      </c>
      <c r="I749">
        <v>70028.149999999994</v>
      </c>
      <c r="J749" t="s">
        <v>54</v>
      </c>
      <c r="K749" t="s">
        <v>55</v>
      </c>
      <c r="L749">
        <f>SalesData[[#This Row],[quantity]]*SalesData[[#This Row],[price]]</f>
        <v>70028.149999999994</v>
      </c>
      <c r="M749" s="8">
        <f>IF(SalesData[[#This Row],[quantity]]&lt;=1,2%,IF(SalesData[[#This Row],[quantity]]&lt;=2,4%,IF(SalesData[[#This Row],[quantity]]&lt;=3,6%,IF(SalesData[[#This Row],[quantity]]&gt;=4,8%,0%))))</f>
        <v>0.02</v>
      </c>
      <c r="N749" s="6">
        <f>SalesData[[#This Row],[Total Sales]]*SalesData[[#This Row],[Discount %]]</f>
        <v>1400.5629999999999</v>
      </c>
      <c r="O749" s="2">
        <f>SalesData[[#This Row],[Total Sales]]-SalesData[[#This Row],[Discount Amount]]</f>
        <v>68627.587</v>
      </c>
      <c r="P749" s="2">
        <f>SalesData[[#This Row],[price]]*60%</f>
        <v>42016.889999999992</v>
      </c>
      <c r="Q749" s="2">
        <f>SalesData[[#This Row],[Cost Price (Assumed)60%]]*SalesData[[#This Row],[quantity]]</f>
        <v>42016.889999999992</v>
      </c>
      <c r="R749" s="2">
        <f>SalesData[[#This Row],[Net Sales]]-SalesData[[#This Row],[Total Cost]]</f>
        <v>26610.697000000007</v>
      </c>
      <c r="S749" s="8">
        <f>SalesData[[#This Row],[Profit]]/SalesData[[#This Row],[Net Sales]]</f>
        <v>0.38775510204081642</v>
      </c>
    </row>
    <row r="750" spans="1:19" x14ac:dyDescent="0.25">
      <c r="A750">
        <v>100748</v>
      </c>
      <c r="B750" s="1">
        <v>45637</v>
      </c>
      <c r="C750" s="2">
        <f>MONTH(SalesData[[#This Row],[order_date]])</f>
        <v>12</v>
      </c>
      <c r="D750" s="2">
        <f>YEAR(SalesData[[#This Row],[order_date]])</f>
        <v>2024</v>
      </c>
      <c r="E750" t="s">
        <v>780</v>
      </c>
      <c r="F750" t="s">
        <v>10</v>
      </c>
      <c r="G750" t="s">
        <v>73</v>
      </c>
      <c r="H750">
        <v>2</v>
      </c>
      <c r="I750">
        <v>55343.82</v>
      </c>
      <c r="J750" t="s">
        <v>32</v>
      </c>
      <c r="K750" t="s">
        <v>33</v>
      </c>
      <c r="L750">
        <f>SalesData[[#This Row],[quantity]]*SalesData[[#This Row],[price]]</f>
        <v>110687.64</v>
      </c>
      <c r="M750" s="8">
        <f>IF(SalesData[[#This Row],[quantity]]&lt;=1,2%,IF(SalesData[[#This Row],[quantity]]&lt;=2,4%,IF(SalesData[[#This Row],[quantity]]&lt;=3,6%,IF(SalesData[[#This Row],[quantity]]&gt;=4,8%,0%))))</f>
        <v>0.04</v>
      </c>
      <c r="N750" s="6">
        <f>SalesData[[#This Row],[Total Sales]]*SalesData[[#This Row],[Discount %]]</f>
        <v>4427.5056000000004</v>
      </c>
      <c r="O750" s="2">
        <f>SalesData[[#This Row],[Total Sales]]-SalesData[[#This Row],[Discount Amount]]</f>
        <v>106260.1344</v>
      </c>
      <c r="P750" s="2">
        <f>SalesData[[#This Row],[price]]*60%</f>
        <v>33206.292000000001</v>
      </c>
      <c r="Q750" s="2">
        <f>SalesData[[#This Row],[Cost Price (Assumed)60%]]*SalesData[[#This Row],[quantity]]</f>
        <v>66412.584000000003</v>
      </c>
      <c r="R750" s="2">
        <f>SalesData[[#This Row],[Net Sales]]-SalesData[[#This Row],[Total Cost]]</f>
        <v>39847.550399999993</v>
      </c>
      <c r="S750" s="8">
        <f>SalesData[[#This Row],[Profit]]/SalesData[[#This Row],[Net Sales]]</f>
        <v>0.37499999999999994</v>
      </c>
    </row>
    <row r="751" spans="1:19" x14ac:dyDescent="0.25">
      <c r="A751">
        <v>100749</v>
      </c>
      <c r="B751" s="1">
        <v>45537</v>
      </c>
      <c r="C751" s="2">
        <f>MONTH(SalesData[[#This Row],[order_date]])</f>
        <v>9</v>
      </c>
      <c r="D751" s="2">
        <f>YEAR(SalesData[[#This Row],[order_date]])</f>
        <v>2024</v>
      </c>
      <c r="E751" t="s">
        <v>781</v>
      </c>
      <c r="F751" t="s">
        <v>14</v>
      </c>
      <c r="G751" t="s">
        <v>51</v>
      </c>
      <c r="H751">
        <v>1</v>
      </c>
      <c r="I751">
        <v>2201.5100000000002</v>
      </c>
      <c r="J751" t="s">
        <v>12</v>
      </c>
      <c r="K751" t="s">
        <v>12</v>
      </c>
      <c r="L751">
        <f>SalesData[[#This Row],[quantity]]*SalesData[[#This Row],[price]]</f>
        <v>2201.5100000000002</v>
      </c>
      <c r="M751" s="8">
        <f>IF(SalesData[[#This Row],[quantity]]&lt;=1,2%,IF(SalesData[[#This Row],[quantity]]&lt;=2,4%,IF(SalesData[[#This Row],[quantity]]&lt;=3,6%,IF(SalesData[[#This Row],[quantity]]&gt;=4,8%,0%))))</f>
        <v>0.02</v>
      </c>
      <c r="N751" s="6">
        <f>SalesData[[#This Row],[Total Sales]]*SalesData[[#This Row],[Discount %]]</f>
        <v>44.030200000000008</v>
      </c>
      <c r="O751" s="2">
        <f>SalesData[[#This Row],[Total Sales]]-SalesData[[#This Row],[Discount Amount]]</f>
        <v>2157.4798000000001</v>
      </c>
      <c r="P751" s="2">
        <f>SalesData[[#This Row],[price]]*60%</f>
        <v>1320.9060000000002</v>
      </c>
      <c r="Q751" s="2">
        <f>SalesData[[#This Row],[Cost Price (Assumed)60%]]*SalesData[[#This Row],[quantity]]</f>
        <v>1320.9060000000002</v>
      </c>
      <c r="R751" s="2">
        <f>SalesData[[#This Row],[Net Sales]]-SalesData[[#This Row],[Total Cost]]</f>
        <v>836.57379999999989</v>
      </c>
      <c r="S751" s="8">
        <f>SalesData[[#This Row],[Profit]]/SalesData[[#This Row],[Net Sales]]</f>
        <v>0.38775510204081626</v>
      </c>
    </row>
    <row r="752" spans="1:19" x14ac:dyDescent="0.25">
      <c r="A752">
        <v>100750</v>
      </c>
      <c r="B752" s="1">
        <v>45539</v>
      </c>
      <c r="C752" s="2">
        <f>MONTH(SalesData[[#This Row],[order_date]])</f>
        <v>9</v>
      </c>
      <c r="D752" s="2">
        <f>YEAR(SalesData[[#This Row],[order_date]])</f>
        <v>2024</v>
      </c>
      <c r="E752" t="s">
        <v>782</v>
      </c>
      <c r="F752" t="s">
        <v>10</v>
      </c>
      <c r="G752" t="s">
        <v>80</v>
      </c>
      <c r="H752">
        <v>2</v>
      </c>
      <c r="I752">
        <v>27408.41</v>
      </c>
      <c r="J752" t="s">
        <v>12</v>
      </c>
      <c r="K752" t="s">
        <v>12</v>
      </c>
      <c r="L752">
        <f>SalesData[[#This Row],[quantity]]*SalesData[[#This Row],[price]]</f>
        <v>54816.82</v>
      </c>
      <c r="M752" s="8">
        <f>IF(SalesData[[#This Row],[quantity]]&lt;=1,2%,IF(SalesData[[#This Row],[quantity]]&lt;=2,4%,IF(SalesData[[#This Row],[quantity]]&lt;=3,6%,IF(SalesData[[#This Row],[quantity]]&gt;=4,8%,0%))))</f>
        <v>0.04</v>
      </c>
      <c r="N752" s="6">
        <f>SalesData[[#This Row],[Total Sales]]*SalesData[[#This Row],[Discount %]]</f>
        <v>2192.6727999999998</v>
      </c>
      <c r="O752" s="2">
        <f>SalesData[[#This Row],[Total Sales]]-SalesData[[#This Row],[Discount Amount]]</f>
        <v>52624.147199999999</v>
      </c>
      <c r="P752" s="2">
        <f>SalesData[[#This Row],[price]]*60%</f>
        <v>16445.045999999998</v>
      </c>
      <c r="Q752" s="2">
        <f>SalesData[[#This Row],[Cost Price (Assumed)60%]]*SalesData[[#This Row],[quantity]]</f>
        <v>32890.091999999997</v>
      </c>
      <c r="R752" s="2">
        <f>SalesData[[#This Row],[Net Sales]]-SalesData[[#This Row],[Total Cost]]</f>
        <v>19734.055200000003</v>
      </c>
      <c r="S752" s="8">
        <f>SalesData[[#This Row],[Profit]]/SalesData[[#This Row],[Net Sales]]</f>
        <v>0.37500000000000006</v>
      </c>
    </row>
    <row r="753" spans="1:19" x14ac:dyDescent="0.25">
      <c r="A753">
        <v>100751</v>
      </c>
      <c r="B753" s="1">
        <v>45149</v>
      </c>
      <c r="C753" s="2">
        <f>MONTH(SalesData[[#This Row],[order_date]])</f>
        <v>8</v>
      </c>
      <c r="D753" s="2">
        <f>YEAR(SalesData[[#This Row],[order_date]])</f>
        <v>2023</v>
      </c>
      <c r="E753" t="s">
        <v>783</v>
      </c>
      <c r="F753" t="s">
        <v>38</v>
      </c>
      <c r="G753" t="s">
        <v>60</v>
      </c>
      <c r="H753">
        <v>4</v>
      </c>
      <c r="I753">
        <v>2193.0700000000002</v>
      </c>
      <c r="J753" t="s">
        <v>35</v>
      </c>
      <c r="K753" t="s">
        <v>36</v>
      </c>
      <c r="L753">
        <f>SalesData[[#This Row],[quantity]]*SalesData[[#This Row],[price]]</f>
        <v>8772.2800000000007</v>
      </c>
      <c r="M753" s="8">
        <f>IF(SalesData[[#This Row],[quantity]]&lt;=1,2%,IF(SalesData[[#This Row],[quantity]]&lt;=2,4%,IF(SalesData[[#This Row],[quantity]]&lt;=3,6%,IF(SalesData[[#This Row],[quantity]]&gt;=4,8%,0%))))</f>
        <v>0.08</v>
      </c>
      <c r="N753" s="6">
        <f>SalesData[[#This Row],[Total Sales]]*SalesData[[#This Row],[Discount %]]</f>
        <v>701.78240000000005</v>
      </c>
      <c r="O753" s="2">
        <f>SalesData[[#This Row],[Total Sales]]-SalesData[[#This Row],[Discount Amount]]</f>
        <v>8070.4976000000006</v>
      </c>
      <c r="P753" s="2">
        <f>SalesData[[#This Row],[price]]*60%</f>
        <v>1315.8420000000001</v>
      </c>
      <c r="Q753" s="2">
        <f>SalesData[[#This Row],[Cost Price (Assumed)60%]]*SalesData[[#This Row],[quantity]]</f>
        <v>5263.3680000000004</v>
      </c>
      <c r="R753" s="2">
        <f>SalesData[[#This Row],[Net Sales]]-SalesData[[#This Row],[Total Cost]]</f>
        <v>2807.1296000000002</v>
      </c>
      <c r="S753" s="8">
        <f>SalesData[[#This Row],[Profit]]/SalesData[[#This Row],[Net Sales]]</f>
        <v>0.34782608695652173</v>
      </c>
    </row>
    <row r="754" spans="1:19" x14ac:dyDescent="0.25">
      <c r="A754">
        <v>100752</v>
      </c>
      <c r="B754" s="1">
        <v>45079</v>
      </c>
      <c r="C754" s="2">
        <f>MONTH(SalesData[[#This Row],[order_date]])</f>
        <v>6</v>
      </c>
      <c r="D754" s="2">
        <f>YEAR(SalesData[[#This Row],[order_date]])</f>
        <v>2023</v>
      </c>
      <c r="E754" t="s">
        <v>784</v>
      </c>
      <c r="F754" t="s">
        <v>14</v>
      </c>
      <c r="G754" t="s">
        <v>31</v>
      </c>
      <c r="H754">
        <v>1</v>
      </c>
      <c r="I754">
        <v>2701.63</v>
      </c>
      <c r="J754" t="s">
        <v>94</v>
      </c>
      <c r="K754" t="s">
        <v>95</v>
      </c>
      <c r="L754">
        <f>SalesData[[#This Row],[quantity]]*SalesData[[#This Row],[price]]</f>
        <v>2701.63</v>
      </c>
      <c r="M754" s="8">
        <f>IF(SalesData[[#This Row],[quantity]]&lt;=1,2%,IF(SalesData[[#This Row],[quantity]]&lt;=2,4%,IF(SalesData[[#This Row],[quantity]]&lt;=3,6%,IF(SalesData[[#This Row],[quantity]]&gt;=4,8%,0%))))</f>
        <v>0.02</v>
      </c>
      <c r="N754" s="6">
        <f>SalesData[[#This Row],[Total Sales]]*SalesData[[#This Row],[Discount %]]</f>
        <v>54.032600000000002</v>
      </c>
      <c r="O754" s="2">
        <f>SalesData[[#This Row],[Total Sales]]-SalesData[[#This Row],[Discount Amount]]</f>
        <v>2647.5974000000001</v>
      </c>
      <c r="P754" s="2">
        <f>SalesData[[#This Row],[price]]*60%</f>
        <v>1620.9780000000001</v>
      </c>
      <c r="Q754" s="2">
        <f>SalesData[[#This Row],[Cost Price (Assumed)60%]]*SalesData[[#This Row],[quantity]]</f>
        <v>1620.9780000000001</v>
      </c>
      <c r="R754" s="2">
        <f>SalesData[[#This Row],[Net Sales]]-SalesData[[#This Row],[Total Cost]]</f>
        <v>1026.6194</v>
      </c>
      <c r="S754" s="8">
        <f>SalesData[[#This Row],[Profit]]/SalesData[[#This Row],[Net Sales]]</f>
        <v>0.38775510204081631</v>
      </c>
    </row>
    <row r="755" spans="1:19" x14ac:dyDescent="0.25">
      <c r="A755">
        <v>100753</v>
      </c>
      <c r="B755" s="1">
        <v>45510</v>
      </c>
      <c r="C755" s="2">
        <f>MONTH(SalesData[[#This Row],[order_date]])</f>
        <v>8</v>
      </c>
      <c r="D755" s="2">
        <f>YEAR(SalesData[[#This Row],[order_date]])</f>
        <v>2024</v>
      </c>
      <c r="E755" t="s">
        <v>785</v>
      </c>
      <c r="F755" t="s">
        <v>38</v>
      </c>
      <c r="G755" t="s">
        <v>53</v>
      </c>
      <c r="H755">
        <v>4</v>
      </c>
      <c r="I755">
        <v>3997.19</v>
      </c>
      <c r="J755" t="s">
        <v>12</v>
      </c>
      <c r="K755" t="s">
        <v>12</v>
      </c>
      <c r="L755">
        <f>SalesData[[#This Row],[quantity]]*SalesData[[#This Row],[price]]</f>
        <v>15988.76</v>
      </c>
      <c r="M755" s="8">
        <f>IF(SalesData[[#This Row],[quantity]]&lt;=1,2%,IF(SalesData[[#This Row],[quantity]]&lt;=2,4%,IF(SalesData[[#This Row],[quantity]]&lt;=3,6%,IF(SalesData[[#This Row],[quantity]]&gt;=4,8%,0%))))</f>
        <v>0.08</v>
      </c>
      <c r="N755" s="6">
        <f>SalesData[[#This Row],[Total Sales]]*SalesData[[#This Row],[Discount %]]</f>
        <v>1279.1007999999999</v>
      </c>
      <c r="O755" s="2">
        <f>SalesData[[#This Row],[Total Sales]]-SalesData[[#This Row],[Discount Amount]]</f>
        <v>14709.6592</v>
      </c>
      <c r="P755" s="2">
        <f>SalesData[[#This Row],[price]]*60%</f>
        <v>2398.3139999999999</v>
      </c>
      <c r="Q755" s="2">
        <f>SalesData[[#This Row],[Cost Price (Assumed)60%]]*SalesData[[#This Row],[quantity]]</f>
        <v>9593.2559999999994</v>
      </c>
      <c r="R755" s="2">
        <f>SalesData[[#This Row],[Net Sales]]-SalesData[[#This Row],[Total Cost]]</f>
        <v>5116.4032000000007</v>
      </c>
      <c r="S755" s="8">
        <f>SalesData[[#This Row],[Profit]]/SalesData[[#This Row],[Net Sales]]</f>
        <v>0.34782608695652178</v>
      </c>
    </row>
    <row r="756" spans="1:19" x14ac:dyDescent="0.25">
      <c r="A756">
        <v>100754</v>
      </c>
      <c r="B756" s="1">
        <v>45523</v>
      </c>
      <c r="C756" s="2">
        <f>MONTH(SalesData[[#This Row],[order_date]])</f>
        <v>8</v>
      </c>
      <c r="D756" s="2">
        <f>YEAR(SalesData[[#This Row],[order_date]])</f>
        <v>2024</v>
      </c>
      <c r="E756" t="s">
        <v>786</v>
      </c>
      <c r="F756" t="s">
        <v>10</v>
      </c>
      <c r="G756" t="s">
        <v>80</v>
      </c>
      <c r="H756">
        <v>1</v>
      </c>
      <c r="I756">
        <v>9605.4599999999991</v>
      </c>
      <c r="J756" t="s">
        <v>43</v>
      </c>
      <c r="K756" t="s">
        <v>29</v>
      </c>
      <c r="L756">
        <f>SalesData[[#This Row],[quantity]]*SalesData[[#This Row],[price]]</f>
        <v>9605.4599999999991</v>
      </c>
      <c r="M756" s="8">
        <f>IF(SalesData[[#This Row],[quantity]]&lt;=1,2%,IF(SalesData[[#This Row],[quantity]]&lt;=2,4%,IF(SalesData[[#This Row],[quantity]]&lt;=3,6%,IF(SalesData[[#This Row],[quantity]]&gt;=4,8%,0%))))</f>
        <v>0.02</v>
      </c>
      <c r="N756" s="6">
        <f>SalesData[[#This Row],[Total Sales]]*SalesData[[#This Row],[Discount %]]</f>
        <v>192.10919999999999</v>
      </c>
      <c r="O756" s="2">
        <f>SalesData[[#This Row],[Total Sales]]-SalesData[[#This Row],[Discount Amount]]</f>
        <v>9413.3507999999983</v>
      </c>
      <c r="P756" s="2">
        <f>SalesData[[#This Row],[price]]*60%</f>
        <v>5763.2759999999989</v>
      </c>
      <c r="Q756" s="2">
        <f>SalesData[[#This Row],[Cost Price (Assumed)60%]]*SalesData[[#This Row],[quantity]]</f>
        <v>5763.2759999999989</v>
      </c>
      <c r="R756" s="2">
        <f>SalesData[[#This Row],[Net Sales]]-SalesData[[#This Row],[Total Cost]]</f>
        <v>3650.0747999999994</v>
      </c>
      <c r="S756" s="8">
        <f>SalesData[[#This Row],[Profit]]/SalesData[[#This Row],[Net Sales]]</f>
        <v>0.38775510204081631</v>
      </c>
    </row>
    <row r="757" spans="1:19" x14ac:dyDescent="0.25">
      <c r="A757">
        <v>100755</v>
      </c>
      <c r="B757" s="1">
        <v>45489</v>
      </c>
      <c r="C757" s="2">
        <f>MONTH(SalesData[[#This Row],[order_date]])</f>
        <v>7</v>
      </c>
      <c r="D757" s="2">
        <f>YEAR(SalesData[[#This Row],[order_date]])</f>
        <v>2024</v>
      </c>
      <c r="E757" t="s">
        <v>787</v>
      </c>
      <c r="F757" t="s">
        <v>41</v>
      </c>
      <c r="G757" t="s">
        <v>66</v>
      </c>
      <c r="H757">
        <v>2</v>
      </c>
      <c r="I757">
        <v>11841.98</v>
      </c>
      <c r="J757" t="s">
        <v>47</v>
      </c>
      <c r="K757" t="s">
        <v>48</v>
      </c>
      <c r="L757">
        <f>SalesData[[#This Row],[quantity]]*SalesData[[#This Row],[price]]</f>
        <v>23683.96</v>
      </c>
      <c r="M757" s="8">
        <f>IF(SalesData[[#This Row],[quantity]]&lt;=1,2%,IF(SalesData[[#This Row],[quantity]]&lt;=2,4%,IF(SalesData[[#This Row],[quantity]]&lt;=3,6%,IF(SalesData[[#This Row],[quantity]]&gt;=4,8%,0%))))</f>
        <v>0.04</v>
      </c>
      <c r="N757" s="6">
        <f>SalesData[[#This Row],[Total Sales]]*SalesData[[#This Row],[Discount %]]</f>
        <v>947.35839999999996</v>
      </c>
      <c r="O757" s="2">
        <f>SalesData[[#This Row],[Total Sales]]-SalesData[[#This Row],[Discount Amount]]</f>
        <v>22736.601599999998</v>
      </c>
      <c r="P757" s="2">
        <f>SalesData[[#This Row],[price]]*60%</f>
        <v>7105.1879999999992</v>
      </c>
      <c r="Q757" s="2">
        <f>SalesData[[#This Row],[Cost Price (Assumed)60%]]*SalesData[[#This Row],[quantity]]</f>
        <v>14210.375999999998</v>
      </c>
      <c r="R757" s="2">
        <f>SalesData[[#This Row],[Net Sales]]-SalesData[[#This Row],[Total Cost]]</f>
        <v>8526.2255999999998</v>
      </c>
      <c r="S757" s="8">
        <f>SalesData[[#This Row],[Profit]]/SalesData[[#This Row],[Net Sales]]</f>
        <v>0.375</v>
      </c>
    </row>
    <row r="758" spans="1:19" x14ac:dyDescent="0.25">
      <c r="A758">
        <v>100756</v>
      </c>
      <c r="B758" s="1">
        <v>44958</v>
      </c>
      <c r="C758" s="2">
        <f>MONTH(SalesData[[#This Row],[order_date]])</f>
        <v>2</v>
      </c>
      <c r="D758" s="2">
        <f>YEAR(SalesData[[#This Row],[order_date]])</f>
        <v>2023</v>
      </c>
      <c r="E758" t="s">
        <v>675</v>
      </c>
      <c r="F758" t="s">
        <v>10</v>
      </c>
      <c r="G758" t="s">
        <v>80</v>
      </c>
      <c r="H758">
        <v>1</v>
      </c>
      <c r="I758">
        <v>22472.71</v>
      </c>
      <c r="J758" t="s">
        <v>28</v>
      </c>
      <c r="K758" t="s">
        <v>29</v>
      </c>
      <c r="L758">
        <f>SalesData[[#This Row],[quantity]]*SalesData[[#This Row],[price]]</f>
        <v>22472.71</v>
      </c>
      <c r="M758" s="8">
        <f>IF(SalesData[[#This Row],[quantity]]&lt;=1,2%,IF(SalesData[[#This Row],[quantity]]&lt;=2,4%,IF(SalesData[[#This Row],[quantity]]&lt;=3,6%,IF(SalesData[[#This Row],[quantity]]&gt;=4,8%,0%))))</f>
        <v>0.02</v>
      </c>
      <c r="N758" s="6">
        <f>SalesData[[#This Row],[Total Sales]]*SalesData[[#This Row],[Discount %]]</f>
        <v>449.45420000000001</v>
      </c>
      <c r="O758" s="2">
        <f>SalesData[[#This Row],[Total Sales]]-SalesData[[#This Row],[Discount Amount]]</f>
        <v>22023.255799999999</v>
      </c>
      <c r="P758" s="2">
        <f>SalesData[[#This Row],[price]]*60%</f>
        <v>13483.625999999998</v>
      </c>
      <c r="Q758" s="2">
        <f>SalesData[[#This Row],[Cost Price (Assumed)60%]]*SalesData[[#This Row],[quantity]]</f>
        <v>13483.625999999998</v>
      </c>
      <c r="R758" s="2">
        <f>SalesData[[#This Row],[Net Sales]]-SalesData[[#This Row],[Total Cost]]</f>
        <v>8539.6298000000006</v>
      </c>
      <c r="S758" s="8">
        <f>SalesData[[#This Row],[Profit]]/SalesData[[#This Row],[Net Sales]]</f>
        <v>0.38775510204081637</v>
      </c>
    </row>
    <row r="759" spans="1:19" x14ac:dyDescent="0.25">
      <c r="A759">
        <v>100757</v>
      </c>
      <c r="B759" s="1">
        <v>45485</v>
      </c>
      <c r="C759" s="2">
        <f>MONTH(SalesData[[#This Row],[order_date]])</f>
        <v>7</v>
      </c>
      <c r="D759" s="2">
        <f>YEAR(SalesData[[#This Row],[order_date]])</f>
        <v>2024</v>
      </c>
      <c r="E759" t="s">
        <v>788</v>
      </c>
      <c r="F759" t="s">
        <v>10</v>
      </c>
      <c r="G759" t="s">
        <v>27</v>
      </c>
      <c r="H759">
        <v>1</v>
      </c>
      <c r="I759">
        <v>13895.21</v>
      </c>
      <c r="J759" t="s">
        <v>47</v>
      </c>
      <c r="K759" t="s">
        <v>48</v>
      </c>
      <c r="L759">
        <f>SalesData[[#This Row],[quantity]]*SalesData[[#This Row],[price]]</f>
        <v>13895.21</v>
      </c>
      <c r="M759" s="8">
        <f>IF(SalesData[[#This Row],[quantity]]&lt;=1,2%,IF(SalesData[[#This Row],[quantity]]&lt;=2,4%,IF(SalesData[[#This Row],[quantity]]&lt;=3,6%,IF(SalesData[[#This Row],[quantity]]&gt;=4,8%,0%))))</f>
        <v>0.02</v>
      </c>
      <c r="N759" s="6">
        <f>SalesData[[#This Row],[Total Sales]]*SalesData[[#This Row],[Discount %]]</f>
        <v>277.9042</v>
      </c>
      <c r="O759" s="2">
        <f>SalesData[[#This Row],[Total Sales]]-SalesData[[#This Row],[Discount Amount]]</f>
        <v>13617.305799999998</v>
      </c>
      <c r="P759" s="2">
        <f>SalesData[[#This Row],[price]]*60%</f>
        <v>8337.1259999999984</v>
      </c>
      <c r="Q759" s="2">
        <f>SalesData[[#This Row],[Cost Price (Assumed)60%]]*SalesData[[#This Row],[quantity]]</f>
        <v>8337.1259999999984</v>
      </c>
      <c r="R759" s="2">
        <f>SalesData[[#This Row],[Net Sales]]-SalesData[[#This Row],[Total Cost]]</f>
        <v>5280.1797999999999</v>
      </c>
      <c r="S759" s="8">
        <f>SalesData[[#This Row],[Profit]]/SalesData[[#This Row],[Net Sales]]</f>
        <v>0.38775510204081637</v>
      </c>
    </row>
    <row r="760" spans="1:19" x14ac:dyDescent="0.25">
      <c r="A760">
        <v>100758</v>
      </c>
      <c r="B760" s="1">
        <v>45354</v>
      </c>
      <c r="C760" s="2">
        <f>MONTH(SalesData[[#This Row],[order_date]])</f>
        <v>3</v>
      </c>
      <c r="D760" s="2">
        <f>YEAR(SalesData[[#This Row],[order_date]])</f>
        <v>2024</v>
      </c>
      <c r="E760" t="s">
        <v>789</v>
      </c>
      <c r="F760" t="s">
        <v>10</v>
      </c>
      <c r="G760" t="s">
        <v>27</v>
      </c>
      <c r="H760">
        <v>1</v>
      </c>
      <c r="I760">
        <v>5482.64</v>
      </c>
      <c r="J760" t="s">
        <v>35</v>
      </c>
      <c r="K760" t="s">
        <v>36</v>
      </c>
      <c r="L760">
        <f>SalesData[[#This Row],[quantity]]*SalesData[[#This Row],[price]]</f>
        <v>5482.64</v>
      </c>
      <c r="M760" s="8">
        <f>IF(SalesData[[#This Row],[quantity]]&lt;=1,2%,IF(SalesData[[#This Row],[quantity]]&lt;=2,4%,IF(SalesData[[#This Row],[quantity]]&lt;=3,6%,IF(SalesData[[#This Row],[quantity]]&gt;=4,8%,0%))))</f>
        <v>0.02</v>
      </c>
      <c r="N760" s="6">
        <f>SalesData[[#This Row],[Total Sales]]*SalesData[[#This Row],[Discount %]]</f>
        <v>109.65280000000001</v>
      </c>
      <c r="O760" s="2">
        <f>SalesData[[#This Row],[Total Sales]]-SalesData[[#This Row],[Discount Amount]]</f>
        <v>5372.9872000000005</v>
      </c>
      <c r="P760" s="2">
        <f>SalesData[[#This Row],[price]]*60%</f>
        <v>3289.5840000000003</v>
      </c>
      <c r="Q760" s="2">
        <f>SalesData[[#This Row],[Cost Price (Assumed)60%]]*SalesData[[#This Row],[quantity]]</f>
        <v>3289.5840000000003</v>
      </c>
      <c r="R760" s="2">
        <f>SalesData[[#This Row],[Net Sales]]-SalesData[[#This Row],[Total Cost]]</f>
        <v>2083.4032000000002</v>
      </c>
      <c r="S760" s="8">
        <f>SalesData[[#This Row],[Profit]]/SalesData[[#This Row],[Net Sales]]</f>
        <v>0.38775510204081631</v>
      </c>
    </row>
    <row r="761" spans="1:19" x14ac:dyDescent="0.25">
      <c r="A761">
        <v>100759</v>
      </c>
      <c r="B761" s="1">
        <v>45374</v>
      </c>
      <c r="C761" s="2">
        <f>MONTH(SalesData[[#This Row],[order_date]])</f>
        <v>3</v>
      </c>
      <c r="D761" s="2">
        <f>YEAR(SalesData[[#This Row],[order_date]])</f>
        <v>2024</v>
      </c>
      <c r="E761" t="s">
        <v>790</v>
      </c>
      <c r="F761" t="s">
        <v>41</v>
      </c>
      <c r="G761" t="s">
        <v>102</v>
      </c>
      <c r="H761">
        <v>1</v>
      </c>
      <c r="I761">
        <v>9494.1</v>
      </c>
      <c r="J761" t="s">
        <v>43</v>
      </c>
      <c r="K761" t="s">
        <v>29</v>
      </c>
      <c r="L761">
        <f>SalesData[[#This Row],[quantity]]*SalesData[[#This Row],[price]]</f>
        <v>9494.1</v>
      </c>
      <c r="M761" s="8">
        <f>IF(SalesData[[#This Row],[quantity]]&lt;=1,2%,IF(SalesData[[#This Row],[quantity]]&lt;=2,4%,IF(SalesData[[#This Row],[quantity]]&lt;=3,6%,IF(SalesData[[#This Row],[quantity]]&gt;=4,8%,0%))))</f>
        <v>0.02</v>
      </c>
      <c r="N761" s="6">
        <f>SalesData[[#This Row],[Total Sales]]*SalesData[[#This Row],[Discount %]]</f>
        <v>189.88200000000001</v>
      </c>
      <c r="O761" s="2">
        <f>SalesData[[#This Row],[Total Sales]]-SalesData[[#This Row],[Discount Amount]]</f>
        <v>9304.2180000000008</v>
      </c>
      <c r="P761" s="2">
        <f>SalesData[[#This Row],[price]]*60%</f>
        <v>5696.46</v>
      </c>
      <c r="Q761" s="2">
        <f>SalesData[[#This Row],[Cost Price (Assumed)60%]]*SalesData[[#This Row],[quantity]]</f>
        <v>5696.46</v>
      </c>
      <c r="R761" s="2">
        <f>SalesData[[#This Row],[Net Sales]]-SalesData[[#This Row],[Total Cost]]</f>
        <v>3607.7580000000007</v>
      </c>
      <c r="S761" s="8">
        <f>SalesData[[#This Row],[Profit]]/SalesData[[#This Row],[Net Sales]]</f>
        <v>0.38775510204081637</v>
      </c>
    </row>
    <row r="762" spans="1:19" x14ac:dyDescent="0.25">
      <c r="A762">
        <v>100760</v>
      </c>
      <c r="B762" s="1">
        <v>45639</v>
      </c>
      <c r="C762" s="2">
        <f>MONTH(SalesData[[#This Row],[order_date]])</f>
        <v>12</v>
      </c>
      <c r="D762" s="2">
        <f>YEAR(SalesData[[#This Row],[order_date]])</f>
        <v>2024</v>
      </c>
      <c r="E762" t="s">
        <v>791</v>
      </c>
      <c r="F762" t="s">
        <v>19</v>
      </c>
      <c r="G762" t="s">
        <v>20</v>
      </c>
      <c r="H762">
        <v>2</v>
      </c>
      <c r="I762">
        <v>6819.75</v>
      </c>
      <c r="J762" t="s">
        <v>28</v>
      </c>
      <c r="K762" t="s">
        <v>29</v>
      </c>
      <c r="L762">
        <f>SalesData[[#This Row],[quantity]]*SalesData[[#This Row],[price]]</f>
        <v>13639.5</v>
      </c>
      <c r="M762" s="8">
        <f>IF(SalesData[[#This Row],[quantity]]&lt;=1,2%,IF(SalesData[[#This Row],[quantity]]&lt;=2,4%,IF(SalesData[[#This Row],[quantity]]&lt;=3,6%,IF(SalesData[[#This Row],[quantity]]&gt;=4,8%,0%))))</f>
        <v>0.04</v>
      </c>
      <c r="N762" s="6">
        <f>SalesData[[#This Row],[Total Sales]]*SalesData[[#This Row],[Discount %]]</f>
        <v>545.58000000000004</v>
      </c>
      <c r="O762" s="2">
        <f>SalesData[[#This Row],[Total Sales]]-SalesData[[#This Row],[Discount Amount]]</f>
        <v>13093.92</v>
      </c>
      <c r="P762" s="2">
        <f>SalesData[[#This Row],[price]]*60%</f>
        <v>4091.85</v>
      </c>
      <c r="Q762" s="2">
        <f>SalesData[[#This Row],[Cost Price (Assumed)60%]]*SalesData[[#This Row],[quantity]]</f>
        <v>8183.7</v>
      </c>
      <c r="R762" s="2">
        <f>SalesData[[#This Row],[Net Sales]]-SalesData[[#This Row],[Total Cost]]</f>
        <v>4910.22</v>
      </c>
      <c r="S762" s="8">
        <f>SalesData[[#This Row],[Profit]]/SalesData[[#This Row],[Net Sales]]</f>
        <v>0.375</v>
      </c>
    </row>
    <row r="763" spans="1:19" x14ac:dyDescent="0.25">
      <c r="A763">
        <v>100761</v>
      </c>
      <c r="B763" s="1">
        <v>45290</v>
      </c>
      <c r="C763" s="2">
        <f>MONTH(SalesData[[#This Row],[order_date]])</f>
        <v>12</v>
      </c>
      <c r="D763" s="2">
        <f>YEAR(SalesData[[#This Row],[order_date]])</f>
        <v>2023</v>
      </c>
      <c r="E763" t="s">
        <v>792</v>
      </c>
      <c r="F763" t="s">
        <v>10</v>
      </c>
      <c r="G763" t="s">
        <v>68</v>
      </c>
      <c r="H763">
        <v>2</v>
      </c>
      <c r="I763">
        <v>45363.72</v>
      </c>
      <c r="J763" t="s">
        <v>16</v>
      </c>
      <c r="K763" t="s">
        <v>17</v>
      </c>
      <c r="L763">
        <f>SalesData[[#This Row],[quantity]]*SalesData[[#This Row],[price]]</f>
        <v>90727.44</v>
      </c>
      <c r="M763" s="8">
        <f>IF(SalesData[[#This Row],[quantity]]&lt;=1,2%,IF(SalesData[[#This Row],[quantity]]&lt;=2,4%,IF(SalesData[[#This Row],[quantity]]&lt;=3,6%,IF(SalesData[[#This Row],[quantity]]&gt;=4,8%,0%))))</f>
        <v>0.04</v>
      </c>
      <c r="N763" s="6">
        <f>SalesData[[#This Row],[Total Sales]]*SalesData[[#This Row],[Discount %]]</f>
        <v>3629.0976000000001</v>
      </c>
      <c r="O763" s="2">
        <f>SalesData[[#This Row],[Total Sales]]-SalesData[[#This Row],[Discount Amount]]</f>
        <v>87098.342400000009</v>
      </c>
      <c r="P763" s="2">
        <f>SalesData[[#This Row],[price]]*60%</f>
        <v>27218.232</v>
      </c>
      <c r="Q763" s="2">
        <f>SalesData[[#This Row],[Cost Price (Assumed)60%]]*SalesData[[#This Row],[quantity]]</f>
        <v>54436.464</v>
      </c>
      <c r="R763" s="2">
        <f>SalesData[[#This Row],[Net Sales]]-SalesData[[#This Row],[Total Cost]]</f>
        <v>32661.878400000009</v>
      </c>
      <c r="S763" s="8">
        <f>SalesData[[#This Row],[Profit]]/SalesData[[#This Row],[Net Sales]]</f>
        <v>0.37500000000000006</v>
      </c>
    </row>
    <row r="764" spans="1:19" x14ac:dyDescent="0.25">
      <c r="A764">
        <v>100762</v>
      </c>
      <c r="B764" s="1">
        <v>45440</v>
      </c>
      <c r="C764" s="2">
        <f>MONTH(SalesData[[#This Row],[order_date]])</f>
        <v>5</v>
      </c>
      <c r="D764" s="2">
        <f>YEAR(SalesData[[#This Row],[order_date]])</f>
        <v>2024</v>
      </c>
      <c r="E764" t="s">
        <v>793</v>
      </c>
      <c r="F764" t="s">
        <v>10</v>
      </c>
      <c r="G764" t="s">
        <v>80</v>
      </c>
      <c r="H764">
        <v>1</v>
      </c>
      <c r="I764">
        <v>3266.4</v>
      </c>
      <c r="J764" t="s">
        <v>16</v>
      </c>
      <c r="K764" t="s">
        <v>17</v>
      </c>
      <c r="L764">
        <f>SalesData[[#This Row],[quantity]]*SalesData[[#This Row],[price]]</f>
        <v>3266.4</v>
      </c>
      <c r="M764" s="8">
        <f>IF(SalesData[[#This Row],[quantity]]&lt;=1,2%,IF(SalesData[[#This Row],[quantity]]&lt;=2,4%,IF(SalesData[[#This Row],[quantity]]&lt;=3,6%,IF(SalesData[[#This Row],[quantity]]&gt;=4,8%,0%))))</f>
        <v>0.02</v>
      </c>
      <c r="N764" s="6">
        <f>SalesData[[#This Row],[Total Sales]]*SalesData[[#This Row],[Discount %]]</f>
        <v>65.328000000000003</v>
      </c>
      <c r="O764" s="2">
        <f>SalesData[[#This Row],[Total Sales]]-SalesData[[#This Row],[Discount Amount]]</f>
        <v>3201.0720000000001</v>
      </c>
      <c r="P764" s="2">
        <f>SalesData[[#This Row],[price]]*60%</f>
        <v>1959.84</v>
      </c>
      <c r="Q764" s="2">
        <f>SalesData[[#This Row],[Cost Price (Assumed)60%]]*SalesData[[#This Row],[quantity]]</f>
        <v>1959.84</v>
      </c>
      <c r="R764" s="2">
        <f>SalesData[[#This Row],[Net Sales]]-SalesData[[#This Row],[Total Cost]]</f>
        <v>1241.2320000000002</v>
      </c>
      <c r="S764" s="8">
        <f>SalesData[[#This Row],[Profit]]/SalesData[[#This Row],[Net Sales]]</f>
        <v>0.38775510204081637</v>
      </c>
    </row>
    <row r="765" spans="1:19" x14ac:dyDescent="0.25">
      <c r="A765">
        <v>100763</v>
      </c>
      <c r="B765" s="1">
        <v>45304</v>
      </c>
      <c r="C765" s="2">
        <f>MONTH(SalesData[[#This Row],[order_date]])</f>
        <v>1</v>
      </c>
      <c r="D765" s="2">
        <f>YEAR(SalesData[[#This Row],[order_date]])</f>
        <v>2024</v>
      </c>
      <c r="E765" t="s">
        <v>794</v>
      </c>
      <c r="F765" t="s">
        <v>10</v>
      </c>
      <c r="G765" t="s">
        <v>68</v>
      </c>
      <c r="H765">
        <v>5</v>
      </c>
      <c r="I765">
        <v>7466.63</v>
      </c>
      <c r="J765" t="s">
        <v>47</v>
      </c>
      <c r="K765" t="s">
        <v>48</v>
      </c>
      <c r="L765">
        <f>SalesData[[#This Row],[quantity]]*SalesData[[#This Row],[price]]</f>
        <v>37333.15</v>
      </c>
      <c r="M765" s="8">
        <f>IF(SalesData[[#This Row],[quantity]]&lt;=1,2%,IF(SalesData[[#This Row],[quantity]]&lt;=2,4%,IF(SalesData[[#This Row],[quantity]]&lt;=3,6%,IF(SalesData[[#This Row],[quantity]]&gt;=4,8%,0%))))</f>
        <v>0.08</v>
      </c>
      <c r="N765" s="6">
        <f>SalesData[[#This Row],[Total Sales]]*SalesData[[#This Row],[Discount %]]</f>
        <v>2986.652</v>
      </c>
      <c r="O765" s="2">
        <f>SalesData[[#This Row],[Total Sales]]-SalesData[[#This Row],[Discount Amount]]</f>
        <v>34346.498</v>
      </c>
      <c r="P765" s="2">
        <f>SalesData[[#This Row],[price]]*60%</f>
        <v>4479.9780000000001</v>
      </c>
      <c r="Q765" s="2">
        <f>SalesData[[#This Row],[Cost Price (Assumed)60%]]*SalesData[[#This Row],[quantity]]</f>
        <v>22399.89</v>
      </c>
      <c r="R765" s="2">
        <f>SalesData[[#This Row],[Net Sales]]-SalesData[[#This Row],[Total Cost]]</f>
        <v>11946.608</v>
      </c>
      <c r="S765" s="8">
        <f>SalesData[[#This Row],[Profit]]/SalesData[[#This Row],[Net Sales]]</f>
        <v>0.34782608695652173</v>
      </c>
    </row>
    <row r="766" spans="1:19" x14ac:dyDescent="0.25">
      <c r="A766">
        <v>100764</v>
      </c>
      <c r="B766" s="1">
        <v>45213</v>
      </c>
      <c r="C766" s="2">
        <f>MONTH(SalesData[[#This Row],[order_date]])</f>
        <v>10</v>
      </c>
      <c r="D766" s="2">
        <f>YEAR(SalesData[[#This Row],[order_date]])</f>
        <v>2023</v>
      </c>
      <c r="E766" t="s">
        <v>795</v>
      </c>
      <c r="F766" t="s">
        <v>14</v>
      </c>
      <c r="G766" t="s">
        <v>15</v>
      </c>
      <c r="H766">
        <v>1</v>
      </c>
      <c r="I766">
        <v>2888.32</v>
      </c>
      <c r="J766" t="s">
        <v>35</v>
      </c>
      <c r="K766" t="s">
        <v>36</v>
      </c>
      <c r="L766">
        <f>SalesData[[#This Row],[quantity]]*SalesData[[#This Row],[price]]</f>
        <v>2888.32</v>
      </c>
      <c r="M766" s="8">
        <f>IF(SalesData[[#This Row],[quantity]]&lt;=1,2%,IF(SalesData[[#This Row],[quantity]]&lt;=2,4%,IF(SalesData[[#This Row],[quantity]]&lt;=3,6%,IF(SalesData[[#This Row],[quantity]]&gt;=4,8%,0%))))</f>
        <v>0.02</v>
      </c>
      <c r="N766" s="6">
        <f>SalesData[[#This Row],[Total Sales]]*SalesData[[#This Row],[Discount %]]</f>
        <v>57.766400000000004</v>
      </c>
      <c r="O766" s="2">
        <f>SalesData[[#This Row],[Total Sales]]-SalesData[[#This Row],[Discount Amount]]</f>
        <v>2830.5536000000002</v>
      </c>
      <c r="P766" s="2">
        <f>SalesData[[#This Row],[price]]*60%</f>
        <v>1732.992</v>
      </c>
      <c r="Q766" s="2">
        <f>SalesData[[#This Row],[Cost Price (Assumed)60%]]*SalesData[[#This Row],[quantity]]</f>
        <v>1732.992</v>
      </c>
      <c r="R766" s="2">
        <f>SalesData[[#This Row],[Net Sales]]-SalesData[[#This Row],[Total Cost]]</f>
        <v>1097.5616000000002</v>
      </c>
      <c r="S766" s="8">
        <f>SalesData[[#This Row],[Profit]]/SalesData[[#This Row],[Net Sales]]</f>
        <v>0.38775510204081637</v>
      </c>
    </row>
    <row r="767" spans="1:19" x14ac:dyDescent="0.25">
      <c r="A767">
        <v>100765</v>
      </c>
      <c r="B767" s="1">
        <v>45575</v>
      </c>
      <c r="C767" s="2">
        <f>MONTH(SalesData[[#This Row],[order_date]])</f>
        <v>10</v>
      </c>
      <c r="D767" s="2">
        <f>YEAR(SalesData[[#This Row],[order_date]])</f>
        <v>2024</v>
      </c>
      <c r="E767" t="s">
        <v>796</v>
      </c>
      <c r="F767" t="s">
        <v>14</v>
      </c>
      <c r="G767" t="s">
        <v>51</v>
      </c>
      <c r="H767">
        <v>1</v>
      </c>
      <c r="I767">
        <v>431.09</v>
      </c>
      <c r="J767" t="s">
        <v>61</v>
      </c>
      <c r="K767" t="s">
        <v>36</v>
      </c>
      <c r="L767">
        <f>SalesData[[#This Row],[quantity]]*SalesData[[#This Row],[price]]</f>
        <v>431.09</v>
      </c>
      <c r="M767" s="8">
        <f>IF(SalesData[[#This Row],[quantity]]&lt;=1,2%,IF(SalesData[[#This Row],[quantity]]&lt;=2,4%,IF(SalesData[[#This Row],[quantity]]&lt;=3,6%,IF(SalesData[[#This Row],[quantity]]&gt;=4,8%,0%))))</f>
        <v>0.02</v>
      </c>
      <c r="N767" s="6">
        <f>SalesData[[#This Row],[Total Sales]]*SalesData[[#This Row],[Discount %]]</f>
        <v>8.6218000000000004</v>
      </c>
      <c r="O767" s="2">
        <f>SalesData[[#This Row],[Total Sales]]-SalesData[[#This Row],[Discount Amount]]</f>
        <v>422.46819999999997</v>
      </c>
      <c r="P767" s="2">
        <f>SalesData[[#This Row],[price]]*60%</f>
        <v>258.654</v>
      </c>
      <c r="Q767" s="2">
        <f>SalesData[[#This Row],[Cost Price (Assumed)60%]]*SalesData[[#This Row],[quantity]]</f>
        <v>258.654</v>
      </c>
      <c r="R767" s="2">
        <f>SalesData[[#This Row],[Net Sales]]-SalesData[[#This Row],[Total Cost]]</f>
        <v>163.81419999999997</v>
      </c>
      <c r="S767" s="8">
        <f>SalesData[[#This Row],[Profit]]/SalesData[[#This Row],[Net Sales]]</f>
        <v>0.38775510204081631</v>
      </c>
    </row>
    <row r="768" spans="1:19" x14ac:dyDescent="0.25">
      <c r="A768">
        <v>100766</v>
      </c>
      <c r="B768" s="1">
        <v>45391</v>
      </c>
      <c r="C768" s="2">
        <f>MONTH(SalesData[[#This Row],[order_date]])</f>
        <v>4</v>
      </c>
      <c r="D768" s="2">
        <f>YEAR(SalesData[[#This Row],[order_date]])</f>
        <v>2024</v>
      </c>
      <c r="E768" t="s">
        <v>797</v>
      </c>
      <c r="F768" t="s">
        <v>14</v>
      </c>
      <c r="G768" t="s">
        <v>170</v>
      </c>
      <c r="H768">
        <v>1</v>
      </c>
      <c r="I768">
        <v>1711.27</v>
      </c>
      <c r="J768" t="s">
        <v>94</v>
      </c>
      <c r="K768" t="s">
        <v>95</v>
      </c>
      <c r="L768">
        <f>SalesData[[#This Row],[quantity]]*SalesData[[#This Row],[price]]</f>
        <v>1711.27</v>
      </c>
      <c r="M768" s="8">
        <f>IF(SalesData[[#This Row],[quantity]]&lt;=1,2%,IF(SalesData[[#This Row],[quantity]]&lt;=2,4%,IF(SalesData[[#This Row],[quantity]]&lt;=3,6%,IF(SalesData[[#This Row],[quantity]]&gt;=4,8%,0%))))</f>
        <v>0.02</v>
      </c>
      <c r="N768" s="6">
        <f>SalesData[[#This Row],[Total Sales]]*SalesData[[#This Row],[Discount %]]</f>
        <v>34.2254</v>
      </c>
      <c r="O768" s="2">
        <f>SalesData[[#This Row],[Total Sales]]-SalesData[[#This Row],[Discount Amount]]</f>
        <v>1677.0445999999999</v>
      </c>
      <c r="P768" s="2">
        <f>SalesData[[#This Row],[price]]*60%</f>
        <v>1026.7619999999999</v>
      </c>
      <c r="Q768" s="2">
        <f>SalesData[[#This Row],[Cost Price (Assumed)60%]]*SalesData[[#This Row],[quantity]]</f>
        <v>1026.7619999999999</v>
      </c>
      <c r="R768" s="2">
        <f>SalesData[[#This Row],[Net Sales]]-SalesData[[#This Row],[Total Cost]]</f>
        <v>650.2826</v>
      </c>
      <c r="S768" s="8">
        <f>SalesData[[#This Row],[Profit]]/SalesData[[#This Row],[Net Sales]]</f>
        <v>0.38775510204081631</v>
      </c>
    </row>
    <row r="769" spans="1:19" x14ac:dyDescent="0.25">
      <c r="A769">
        <v>100767</v>
      </c>
      <c r="B769" s="1">
        <v>45098</v>
      </c>
      <c r="C769" s="2">
        <f>MONTH(SalesData[[#This Row],[order_date]])</f>
        <v>6</v>
      </c>
      <c r="D769" s="2">
        <f>YEAR(SalesData[[#This Row],[order_date]])</f>
        <v>2023</v>
      </c>
      <c r="E769" t="s">
        <v>798</v>
      </c>
      <c r="F769" t="s">
        <v>10</v>
      </c>
      <c r="G769" t="s">
        <v>80</v>
      </c>
      <c r="H769">
        <v>2</v>
      </c>
      <c r="I769">
        <v>52277.95</v>
      </c>
      <c r="J769" t="s">
        <v>35</v>
      </c>
      <c r="K769" t="s">
        <v>36</v>
      </c>
      <c r="L769">
        <f>SalesData[[#This Row],[quantity]]*SalesData[[#This Row],[price]]</f>
        <v>104555.9</v>
      </c>
      <c r="M769" s="8">
        <f>IF(SalesData[[#This Row],[quantity]]&lt;=1,2%,IF(SalesData[[#This Row],[quantity]]&lt;=2,4%,IF(SalesData[[#This Row],[quantity]]&lt;=3,6%,IF(SalesData[[#This Row],[quantity]]&gt;=4,8%,0%))))</f>
        <v>0.04</v>
      </c>
      <c r="N769" s="6">
        <f>SalesData[[#This Row],[Total Sales]]*SalesData[[#This Row],[Discount %]]</f>
        <v>4182.2359999999999</v>
      </c>
      <c r="O769" s="2">
        <f>SalesData[[#This Row],[Total Sales]]-SalesData[[#This Row],[Discount Amount]]</f>
        <v>100373.66399999999</v>
      </c>
      <c r="P769" s="2">
        <f>SalesData[[#This Row],[price]]*60%</f>
        <v>31366.769999999997</v>
      </c>
      <c r="Q769" s="2">
        <f>SalesData[[#This Row],[Cost Price (Assumed)60%]]*SalesData[[#This Row],[quantity]]</f>
        <v>62733.539999999994</v>
      </c>
      <c r="R769" s="2">
        <f>SalesData[[#This Row],[Net Sales]]-SalesData[[#This Row],[Total Cost]]</f>
        <v>37640.123999999996</v>
      </c>
      <c r="S769" s="8">
        <f>SalesData[[#This Row],[Profit]]/SalesData[[#This Row],[Net Sales]]</f>
        <v>0.375</v>
      </c>
    </row>
    <row r="770" spans="1:19" x14ac:dyDescent="0.25">
      <c r="A770">
        <v>100768</v>
      </c>
      <c r="B770" s="1">
        <v>45411</v>
      </c>
      <c r="C770" s="2">
        <f>MONTH(SalesData[[#This Row],[order_date]])</f>
        <v>4</v>
      </c>
      <c r="D770" s="2">
        <f>YEAR(SalesData[[#This Row],[order_date]])</f>
        <v>2024</v>
      </c>
      <c r="E770" t="s">
        <v>799</v>
      </c>
      <c r="F770" t="s">
        <v>19</v>
      </c>
      <c r="G770" t="s">
        <v>123</v>
      </c>
      <c r="H770">
        <v>1</v>
      </c>
      <c r="I770">
        <v>16234.17</v>
      </c>
      <c r="J770" t="s">
        <v>94</v>
      </c>
      <c r="K770" t="s">
        <v>95</v>
      </c>
      <c r="L770">
        <f>SalesData[[#This Row],[quantity]]*SalesData[[#This Row],[price]]</f>
        <v>16234.17</v>
      </c>
      <c r="M770" s="8">
        <f>IF(SalesData[[#This Row],[quantity]]&lt;=1,2%,IF(SalesData[[#This Row],[quantity]]&lt;=2,4%,IF(SalesData[[#This Row],[quantity]]&lt;=3,6%,IF(SalesData[[#This Row],[quantity]]&gt;=4,8%,0%))))</f>
        <v>0.02</v>
      </c>
      <c r="N770" s="6">
        <f>SalesData[[#This Row],[Total Sales]]*SalesData[[#This Row],[Discount %]]</f>
        <v>324.68340000000001</v>
      </c>
      <c r="O770" s="2">
        <f>SalesData[[#This Row],[Total Sales]]-SalesData[[#This Row],[Discount Amount]]</f>
        <v>15909.4866</v>
      </c>
      <c r="P770" s="2">
        <f>SalesData[[#This Row],[price]]*60%</f>
        <v>9740.5020000000004</v>
      </c>
      <c r="Q770" s="2">
        <f>SalesData[[#This Row],[Cost Price (Assumed)60%]]*SalesData[[#This Row],[quantity]]</f>
        <v>9740.5020000000004</v>
      </c>
      <c r="R770" s="2">
        <f>SalesData[[#This Row],[Net Sales]]-SalesData[[#This Row],[Total Cost]]</f>
        <v>6168.9845999999998</v>
      </c>
      <c r="S770" s="8">
        <f>SalesData[[#This Row],[Profit]]/SalesData[[#This Row],[Net Sales]]</f>
        <v>0.38775510204081631</v>
      </c>
    </row>
    <row r="771" spans="1:19" x14ac:dyDescent="0.25">
      <c r="A771">
        <v>100769</v>
      </c>
      <c r="B771" s="1">
        <v>45423</v>
      </c>
      <c r="C771" s="2">
        <f>MONTH(SalesData[[#This Row],[order_date]])</f>
        <v>5</v>
      </c>
      <c r="D771" s="2">
        <f>YEAR(SalesData[[#This Row],[order_date]])</f>
        <v>2024</v>
      </c>
      <c r="E771" t="s">
        <v>800</v>
      </c>
      <c r="F771" t="s">
        <v>10</v>
      </c>
      <c r="G771" t="s">
        <v>80</v>
      </c>
      <c r="H771">
        <v>1</v>
      </c>
      <c r="I771">
        <v>51082.63</v>
      </c>
      <c r="J771" t="s">
        <v>94</v>
      </c>
      <c r="K771" t="s">
        <v>95</v>
      </c>
      <c r="L771">
        <f>SalesData[[#This Row],[quantity]]*SalesData[[#This Row],[price]]</f>
        <v>51082.63</v>
      </c>
      <c r="M771" s="8">
        <f>IF(SalesData[[#This Row],[quantity]]&lt;=1,2%,IF(SalesData[[#This Row],[quantity]]&lt;=2,4%,IF(SalesData[[#This Row],[quantity]]&lt;=3,6%,IF(SalesData[[#This Row],[quantity]]&gt;=4,8%,0%))))</f>
        <v>0.02</v>
      </c>
      <c r="N771" s="6">
        <f>SalesData[[#This Row],[Total Sales]]*SalesData[[#This Row],[Discount %]]</f>
        <v>1021.6526</v>
      </c>
      <c r="O771" s="2">
        <f>SalesData[[#This Row],[Total Sales]]-SalesData[[#This Row],[Discount Amount]]</f>
        <v>50060.977399999996</v>
      </c>
      <c r="P771" s="2">
        <f>SalesData[[#This Row],[price]]*60%</f>
        <v>30649.577999999998</v>
      </c>
      <c r="Q771" s="2">
        <f>SalesData[[#This Row],[Cost Price (Assumed)60%]]*SalesData[[#This Row],[quantity]]</f>
        <v>30649.577999999998</v>
      </c>
      <c r="R771" s="2">
        <f>SalesData[[#This Row],[Net Sales]]-SalesData[[#This Row],[Total Cost]]</f>
        <v>19411.399399999998</v>
      </c>
      <c r="S771" s="8">
        <f>SalesData[[#This Row],[Profit]]/SalesData[[#This Row],[Net Sales]]</f>
        <v>0.38775510204081631</v>
      </c>
    </row>
    <row r="772" spans="1:19" x14ac:dyDescent="0.25">
      <c r="A772">
        <v>100770</v>
      </c>
      <c r="B772" s="1">
        <v>45190</v>
      </c>
      <c r="C772" s="2">
        <f>MONTH(SalesData[[#This Row],[order_date]])</f>
        <v>9</v>
      </c>
      <c r="D772" s="2">
        <f>YEAR(SalesData[[#This Row],[order_date]])</f>
        <v>2023</v>
      </c>
      <c r="E772" t="s">
        <v>801</v>
      </c>
      <c r="F772" t="s">
        <v>10</v>
      </c>
      <c r="G772" t="s">
        <v>73</v>
      </c>
      <c r="H772">
        <v>2</v>
      </c>
      <c r="I772">
        <v>68421</v>
      </c>
      <c r="J772" t="s">
        <v>107</v>
      </c>
      <c r="K772" t="s">
        <v>108</v>
      </c>
      <c r="L772">
        <f>SalesData[[#This Row],[quantity]]*SalesData[[#This Row],[price]]</f>
        <v>136842</v>
      </c>
      <c r="M772" s="8">
        <f>IF(SalesData[[#This Row],[quantity]]&lt;=1,2%,IF(SalesData[[#This Row],[quantity]]&lt;=2,4%,IF(SalesData[[#This Row],[quantity]]&lt;=3,6%,IF(SalesData[[#This Row],[quantity]]&gt;=4,8%,0%))))</f>
        <v>0.04</v>
      </c>
      <c r="N772" s="6">
        <f>SalesData[[#This Row],[Total Sales]]*SalesData[[#This Row],[Discount %]]</f>
        <v>5473.68</v>
      </c>
      <c r="O772" s="2">
        <f>SalesData[[#This Row],[Total Sales]]-SalesData[[#This Row],[Discount Amount]]</f>
        <v>131368.32000000001</v>
      </c>
      <c r="P772" s="2">
        <f>SalesData[[#This Row],[price]]*60%</f>
        <v>41052.6</v>
      </c>
      <c r="Q772" s="2">
        <f>SalesData[[#This Row],[Cost Price (Assumed)60%]]*SalesData[[#This Row],[quantity]]</f>
        <v>82105.2</v>
      </c>
      <c r="R772" s="2">
        <f>SalesData[[#This Row],[Net Sales]]-SalesData[[#This Row],[Total Cost]]</f>
        <v>49263.12000000001</v>
      </c>
      <c r="S772" s="8">
        <f>SalesData[[#This Row],[Profit]]/SalesData[[#This Row],[Net Sales]]</f>
        <v>0.37500000000000006</v>
      </c>
    </row>
    <row r="773" spans="1:19" x14ac:dyDescent="0.25">
      <c r="A773">
        <v>100771</v>
      </c>
      <c r="B773" s="1">
        <v>45106</v>
      </c>
      <c r="C773" s="2">
        <f>MONTH(SalesData[[#This Row],[order_date]])</f>
        <v>6</v>
      </c>
      <c r="D773" s="2">
        <f>YEAR(SalesData[[#This Row],[order_date]])</f>
        <v>2023</v>
      </c>
      <c r="E773" t="s">
        <v>96</v>
      </c>
      <c r="F773" t="s">
        <v>10</v>
      </c>
      <c r="G773" t="s">
        <v>27</v>
      </c>
      <c r="H773">
        <v>1</v>
      </c>
      <c r="I773">
        <v>62366.73</v>
      </c>
      <c r="J773" t="s">
        <v>12</v>
      </c>
      <c r="K773" t="s">
        <v>12</v>
      </c>
      <c r="L773">
        <f>SalesData[[#This Row],[quantity]]*SalesData[[#This Row],[price]]</f>
        <v>62366.73</v>
      </c>
      <c r="M773" s="8">
        <f>IF(SalesData[[#This Row],[quantity]]&lt;=1,2%,IF(SalesData[[#This Row],[quantity]]&lt;=2,4%,IF(SalesData[[#This Row],[quantity]]&lt;=3,6%,IF(SalesData[[#This Row],[quantity]]&gt;=4,8%,0%))))</f>
        <v>0.02</v>
      </c>
      <c r="N773" s="6">
        <f>SalesData[[#This Row],[Total Sales]]*SalesData[[#This Row],[Discount %]]</f>
        <v>1247.3346000000001</v>
      </c>
      <c r="O773" s="2">
        <f>SalesData[[#This Row],[Total Sales]]-SalesData[[#This Row],[Discount Amount]]</f>
        <v>61119.395400000001</v>
      </c>
      <c r="P773" s="2">
        <f>SalesData[[#This Row],[price]]*60%</f>
        <v>37420.038</v>
      </c>
      <c r="Q773" s="2">
        <f>SalesData[[#This Row],[Cost Price (Assumed)60%]]*SalesData[[#This Row],[quantity]]</f>
        <v>37420.038</v>
      </c>
      <c r="R773" s="2">
        <f>SalesData[[#This Row],[Net Sales]]-SalesData[[#This Row],[Total Cost]]</f>
        <v>23699.357400000001</v>
      </c>
      <c r="S773" s="8">
        <f>SalesData[[#This Row],[Profit]]/SalesData[[#This Row],[Net Sales]]</f>
        <v>0.38775510204081631</v>
      </c>
    </row>
    <row r="774" spans="1:19" x14ac:dyDescent="0.25">
      <c r="A774">
        <v>100772</v>
      </c>
      <c r="B774" s="1">
        <v>45075</v>
      </c>
      <c r="C774" s="2">
        <f>MONTH(SalesData[[#This Row],[order_date]])</f>
        <v>5</v>
      </c>
      <c r="D774" s="2">
        <f>YEAR(SalesData[[#This Row],[order_date]])</f>
        <v>2023</v>
      </c>
      <c r="E774" t="s">
        <v>802</v>
      </c>
      <c r="F774" t="s">
        <v>19</v>
      </c>
      <c r="G774" t="s">
        <v>115</v>
      </c>
      <c r="H774">
        <v>3</v>
      </c>
      <c r="I774">
        <v>11067.8</v>
      </c>
      <c r="J774" t="s">
        <v>63</v>
      </c>
      <c r="K774" t="s">
        <v>64</v>
      </c>
      <c r="L774">
        <f>SalesData[[#This Row],[quantity]]*SalesData[[#This Row],[price]]</f>
        <v>33203.399999999994</v>
      </c>
      <c r="M774" s="8">
        <f>IF(SalesData[[#This Row],[quantity]]&lt;=1,2%,IF(SalesData[[#This Row],[quantity]]&lt;=2,4%,IF(SalesData[[#This Row],[quantity]]&lt;=3,6%,IF(SalesData[[#This Row],[quantity]]&gt;=4,8%,0%))))</f>
        <v>0.06</v>
      </c>
      <c r="N774" s="6">
        <f>SalesData[[#This Row],[Total Sales]]*SalesData[[#This Row],[Discount %]]</f>
        <v>1992.2039999999995</v>
      </c>
      <c r="O774" s="2">
        <f>SalesData[[#This Row],[Total Sales]]-SalesData[[#This Row],[Discount Amount]]</f>
        <v>31211.195999999996</v>
      </c>
      <c r="P774" s="2">
        <f>SalesData[[#This Row],[price]]*60%</f>
        <v>6640.6799999999994</v>
      </c>
      <c r="Q774" s="2">
        <f>SalesData[[#This Row],[Cost Price (Assumed)60%]]*SalesData[[#This Row],[quantity]]</f>
        <v>19922.039999999997</v>
      </c>
      <c r="R774" s="2">
        <f>SalesData[[#This Row],[Net Sales]]-SalesData[[#This Row],[Total Cost]]</f>
        <v>11289.155999999999</v>
      </c>
      <c r="S774" s="8">
        <f>SalesData[[#This Row],[Profit]]/SalesData[[#This Row],[Net Sales]]</f>
        <v>0.36170212765957449</v>
      </c>
    </row>
    <row r="775" spans="1:19" x14ac:dyDescent="0.25">
      <c r="A775">
        <v>100773</v>
      </c>
      <c r="B775" s="1">
        <v>45603</v>
      </c>
      <c r="C775" s="2">
        <f>MONTH(SalesData[[#This Row],[order_date]])</f>
        <v>11</v>
      </c>
      <c r="D775" s="2">
        <f>YEAR(SalesData[[#This Row],[order_date]])</f>
        <v>2024</v>
      </c>
      <c r="E775" t="s">
        <v>309</v>
      </c>
      <c r="F775" t="s">
        <v>14</v>
      </c>
      <c r="G775" t="s">
        <v>46</v>
      </c>
      <c r="H775">
        <v>1</v>
      </c>
      <c r="I775">
        <v>3550.85</v>
      </c>
      <c r="J775" t="s">
        <v>21</v>
      </c>
      <c r="K775" t="s">
        <v>17</v>
      </c>
      <c r="L775">
        <f>SalesData[[#This Row],[quantity]]*SalesData[[#This Row],[price]]</f>
        <v>3550.85</v>
      </c>
      <c r="M775" s="8">
        <f>IF(SalesData[[#This Row],[quantity]]&lt;=1,2%,IF(SalesData[[#This Row],[quantity]]&lt;=2,4%,IF(SalesData[[#This Row],[quantity]]&lt;=3,6%,IF(SalesData[[#This Row],[quantity]]&gt;=4,8%,0%))))</f>
        <v>0.02</v>
      </c>
      <c r="N775" s="6">
        <f>SalesData[[#This Row],[Total Sales]]*SalesData[[#This Row],[Discount %]]</f>
        <v>71.016999999999996</v>
      </c>
      <c r="O775" s="2">
        <f>SalesData[[#This Row],[Total Sales]]-SalesData[[#This Row],[Discount Amount]]</f>
        <v>3479.8330000000001</v>
      </c>
      <c r="P775" s="2">
        <f>SalesData[[#This Row],[price]]*60%</f>
        <v>2130.5099999999998</v>
      </c>
      <c r="Q775" s="2">
        <f>SalesData[[#This Row],[Cost Price (Assumed)60%]]*SalesData[[#This Row],[quantity]]</f>
        <v>2130.5099999999998</v>
      </c>
      <c r="R775" s="2">
        <f>SalesData[[#This Row],[Net Sales]]-SalesData[[#This Row],[Total Cost]]</f>
        <v>1349.3230000000003</v>
      </c>
      <c r="S775" s="8">
        <f>SalesData[[#This Row],[Profit]]/SalesData[[#This Row],[Net Sales]]</f>
        <v>0.38775510204081642</v>
      </c>
    </row>
    <row r="776" spans="1:19" x14ac:dyDescent="0.25">
      <c r="A776">
        <v>100774</v>
      </c>
      <c r="B776" s="1">
        <v>45045</v>
      </c>
      <c r="C776" s="2">
        <f>MONTH(SalesData[[#This Row],[order_date]])</f>
        <v>4</v>
      </c>
      <c r="D776" s="2">
        <f>YEAR(SalesData[[#This Row],[order_date]])</f>
        <v>2023</v>
      </c>
      <c r="E776" t="s">
        <v>803</v>
      </c>
      <c r="F776" t="s">
        <v>10</v>
      </c>
      <c r="G776" t="s">
        <v>68</v>
      </c>
      <c r="H776">
        <v>1</v>
      </c>
      <c r="I776">
        <v>23778.85</v>
      </c>
      <c r="J776" t="s">
        <v>63</v>
      </c>
      <c r="K776" t="s">
        <v>64</v>
      </c>
      <c r="L776">
        <f>SalesData[[#This Row],[quantity]]*SalesData[[#This Row],[price]]</f>
        <v>23778.85</v>
      </c>
      <c r="M776" s="8">
        <f>IF(SalesData[[#This Row],[quantity]]&lt;=1,2%,IF(SalesData[[#This Row],[quantity]]&lt;=2,4%,IF(SalesData[[#This Row],[quantity]]&lt;=3,6%,IF(SalesData[[#This Row],[quantity]]&gt;=4,8%,0%))))</f>
        <v>0.02</v>
      </c>
      <c r="N776" s="6">
        <f>SalesData[[#This Row],[Total Sales]]*SalesData[[#This Row],[Discount %]]</f>
        <v>475.577</v>
      </c>
      <c r="O776" s="2">
        <f>SalesData[[#This Row],[Total Sales]]-SalesData[[#This Row],[Discount Amount]]</f>
        <v>23303.272999999997</v>
      </c>
      <c r="P776" s="2">
        <f>SalesData[[#This Row],[price]]*60%</f>
        <v>14267.31</v>
      </c>
      <c r="Q776" s="2">
        <f>SalesData[[#This Row],[Cost Price (Assumed)60%]]*SalesData[[#This Row],[quantity]]</f>
        <v>14267.31</v>
      </c>
      <c r="R776" s="2">
        <f>SalesData[[#This Row],[Net Sales]]-SalesData[[#This Row],[Total Cost]]</f>
        <v>9035.9629999999979</v>
      </c>
      <c r="S776" s="8">
        <f>SalesData[[#This Row],[Profit]]/SalesData[[#This Row],[Net Sales]]</f>
        <v>0.38775510204081626</v>
      </c>
    </row>
    <row r="777" spans="1:19" x14ac:dyDescent="0.25">
      <c r="A777">
        <v>100775</v>
      </c>
      <c r="B777" s="1">
        <v>45315</v>
      </c>
      <c r="C777" s="2">
        <f>MONTH(SalesData[[#This Row],[order_date]])</f>
        <v>1</v>
      </c>
      <c r="D777" s="2">
        <f>YEAR(SalesData[[#This Row],[order_date]])</f>
        <v>2024</v>
      </c>
      <c r="E777" t="s">
        <v>804</v>
      </c>
      <c r="F777" t="s">
        <v>19</v>
      </c>
      <c r="G777" t="s">
        <v>20</v>
      </c>
      <c r="H777">
        <v>1</v>
      </c>
      <c r="I777">
        <v>2702.93</v>
      </c>
      <c r="J777" t="s">
        <v>94</v>
      </c>
      <c r="K777" t="s">
        <v>95</v>
      </c>
      <c r="L777">
        <f>SalesData[[#This Row],[quantity]]*SalesData[[#This Row],[price]]</f>
        <v>2702.93</v>
      </c>
      <c r="M777" s="8">
        <f>IF(SalesData[[#This Row],[quantity]]&lt;=1,2%,IF(SalesData[[#This Row],[quantity]]&lt;=2,4%,IF(SalesData[[#This Row],[quantity]]&lt;=3,6%,IF(SalesData[[#This Row],[quantity]]&gt;=4,8%,0%))))</f>
        <v>0.02</v>
      </c>
      <c r="N777" s="6">
        <f>SalesData[[#This Row],[Total Sales]]*SalesData[[#This Row],[Discount %]]</f>
        <v>54.058599999999998</v>
      </c>
      <c r="O777" s="2">
        <f>SalesData[[#This Row],[Total Sales]]-SalesData[[#This Row],[Discount Amount]]</f>
        <v>2648.8714</v>
      </c>
      <c r="P777" s="2">
        <f>SalesData[[#This Row],[price]]*60%</f>
        <v>1621.7579999999998</v>
      </c>
      <c r="Q777" s="2">
        <f>SalesData[[#This Row],[Cost Price (Assumed)60%]]*SalesData[[#This Row],[quantity]]</f>
        <v>1621.7579999999998</v>
      </c>
      <c r="R777" s="2">
        <f>SalesData[[#This Row],[Net Sales]]-SalesData[[#This Row],[Total Cost]]</f>
        <v>1027.1134000000002</v>
      </c>
      <c r="S777" s="8">
        <f>SalesData[[#This Row],[Profit]]/SalesData[[#This Row],[Net Sales]]</f>
        <v>0.38775510204081642</v>
      </c>
    </row>
    <row r="778" spans="1:19" x14ac:dyDescent="0.25">
      <c r="A778">
        <v>100776</v>
      </c>
      <c r="B778" s="1">
        <v>45386</v>
      </c>
      <c r="C778" s="2">
        <f>MONTH(SalesData[[#This Row],[order_date]])</f>
        <v>4</v>
      </c>
      <c r="D778" s="2">
        <f>YEAR(SalesData[[#This Row],[order_date]])</f>
        <v>2024</v>
      </c>
      <c r="E778" t="s">
        <v>805</v>
      </c>
      <c r="F778" t="s">
        <v>14</v>
      </c>
      <c r="G778" t="s">
        <v>31</v>
      </c>
      <c r="H778">
        <v>5</v>
      </c>
      <c r="I778">
        <v>2998.07</v>
      </c>
      <c r="J778" t="s">
        <v>35</v>
      </c>
      <c r="K778" t="s">
        <v>36</v>
      </c>
      <c r="L778">
        <f>SalesData[[#This Row],[quantity]]*SalesData[[#This Row],[price]]</f>
        <v>14990.35</v>
      </c>
      <c r="M778" s="8">
        <f>IF(SalesData[[#This Row],[quantity]]&lt;=1,2%,IF(SalesData[[#This Row],[quantity]]&lt;=2,4%,IF(SalesData[[#This Row],[quantity]]&lt;=3,6%,IF(SalesData[[#This Row],[quantity]]&gt;=4,8%,0%))))</f>
        <v>0.08</v>
      </c>
      <c r="N778" s="6">
        <f>SalesData[[#This Row],[Total Sales]]*SalesData[[#This Row],[Discount %]]</f>
        <v>1199.2280000000001</v>
      </c>
      <c r="O778" s="2">
        <f>SalesData[[#This Row],[Total Sales]]-SalesData[[#This Row],[Discount Amount]]</f>
        <v>13791.121999999999</v>
      </c>
      <c r="P778" s="2">
        <f>SalesData[[#This Row],[price]]*60%</f>
        <v>1798.8420000000001</v>
      </c>
      <c r="Q778" s="2">
        <f>SalesData[[#This Row],[Cost Price (Assumed)60%]]*SalesData[[#This Row],[quantity]]</f>
        <v>8994.2100000000009</v>
      </c>
      <c r="R778" s="2">
        <f>SalesData[[#This Row],[Net Sales]]-SalesData[[#This Row],[Total Cost]]</f>
        <v>4796.9119999999984</v>
      </c>
      <c r="S778" s="8">
        <f>SalesData[[#This Row],[Profit]]/SalesData[[#This Row],[Net Sales]]</f>
        <v>0.34782608695652162</v>
      </c>
    </row>
    <row r="779" spans="1:19" x14ac:dyDescent="0.25">
      <c r="A779">
        <v>100777</v>
      </c>
      <c r="B779" s="1">
        <v>45289</v>
      </c>
      <c r="C779" s="2">
        <f>MONTH(SalesData[[#This Row],[order_date]])</f>
        <v>12</v>
      </c>
      <c r="D779" s="2">
        <f>YEAR(SalesData[[#This Row],[order_date]])</f>
        <v>2023</v>
      </c>
      <c r="E779" t="s">
        <v>806</v>
      </c>
      <c r="F779" t="s">
        <v>41</v>
      </c>
      <c r="G779" t="s">
        <v>83</v>
      </c>
      <c r="H779">
        <v>2</v>
      </c>
      <c r="I779">
        <v>9210.0300000000007</v>
      </c>
      <c r="J779" t="s">
        <v>94</v>
      </c>
      <c r="K779" t="s">
        <v>95</v>
      </c>
      <c r="L779">
        <f>SalesData[[#This Row],[quantity]]*SalesData[[#This Row],[price]]</f>
        <v>18420.060000000001</v>
      </c>
      <c r="M779" s="8">
        <f>IF(SalesData[[#This Row],[quantity]]&lt;=1,2%,IF(SalesData[[#This Row],[quantity]]&lt;=2,4%,IF(SalesData[[#This Row],[quantity]]&lt;=3,6%,IF(SalesData[[#This Row],[quantity]]&gt;=4,8%,0%))))</f>
        <v>0.04</v>
      </c>
      <c r="N779" s="6">
        <f>SalesData[[#This Row],[Total Sales]]*SalesData[[#This Row],[Discount %]]</f>
        <v>736.80240000000003</v>
      </c>
      <c r="O779" s="2">
        <f>SalesData[[#This Row],[Total Sales]]-SalesData[[#This Row],[Discount Amount]]</f>
        <v>17683.257600000001</v>
      </c>
      <c r="P779" s="2">
        <f>SalesData[[#This Row],[price]]*60%</f>
        <v>5526.018</v>
      </c>
      <c r="Q779" s="2">
        <f>SalesData[[#This Row],[Cost Price (Assumed)60%]]*SalesData[[#This Row],[quantity]]</f>
        <v>11052.036</v>
      </c>
      <c r="R779" s="2">
        <f>SalesData[[#This Row],[Net Sales]]-SalesData[[#This Row],[Total Cost]]</f>
        <v>6631.2216000000008</v>
      </c>
      <c r="S779" s="8">
        <f>SalesData[[#This Row],[Profit]]/SalesData[[#This Row],[Net Sales]]</f>
        <v>0.375</v>
      </c>
    </row>
    <row r="780" spans="1:19" x14ac:dyDescent="0.25">
      <c r="A780">
        <v>100778</v>
      </c>
      <c r="B780" s="1">
        <v>45027</v>
      </c>
      <c r="C780" s="2">
        <f>MONTH(SalesData[[#This Row],[order_date]])</f>
        <v>4</v>
      </c>
      <c r="D780" s="2">
        <f>YEAR(SalesData[[#This Row],[order_date]])</f>
        <v>2023</v>
      </c>
      <c r="E780" t="s">
        <v>807</v>
      </c>
      <c r="F780" t="s">
        <v>10</v>
      </c>
      <c r="G780" t="s">
        <v>80</v>
      </c>
      <c r="H780">
        <v>1</v>
      </c>
      <c r="I780">
        <v>58530.55</v>
      </c>
      <c r="J780" t="s">
        <v>54</v>
      </c>
      <c r="K780" t="s">
        <v>55</v>
      </c>
      <c r="L780">
        <f>SalesData[[#This Row],[quantity]]*SalesData[[#This Row],[price]]</f>
        <v>58530.55</v>
      </c>
      <c r="M780" s="8">
        <f>IF(SalesData[[#This Row],[quantity]]&lt;=1,2%,IF(SalesData[[#This Row],[quantity]]&lt;=2,4%,IF(SalesData[[#This Row],[quantity]]&lt;=3,6%,IF(SalesData[[#This Row],[quantity]]&gt;=4,8%,0%))))</f>
        <v>0.02</v>
      </c>
      <c r="N780" s="6">
        <f>SalesData[[#This Row],[Total Sales]]*SalesData[[#This Row],[Discount %]]</f>
        <v>1170.6110000000001</v>
      </c>
      <c r="O780" s="2">
        <f>SalesData[[#This Row],[Total Sales]]-SalesData[[#This Row],[Discount Amount]]</f>
        <v>57359.939000000006</v>
      </c>
      <c r="P780" s="2">
        <f>SalesData[[#This Row],[price]]*60%</f>
        <v>35118.33</v>
      </c>
      <c r="Q780" s="2">
        <f>SalesData[[#This Row],[Cost Price (Assumed)60%]]*SalesData[[#This Row],[quantity]]</f>
        <v>35118.33</v>
      </c>
      <c r="R780" s="2">
        <f>SalesData[[#This Row],[Net Sales]]-SalesData[[#This Row],[Total Cost]]</f>
        <v>22241.609000000004</v>
      </c>
      <c r="S780" s="8">
        <f>SalesData[[#This Row],[Profit]]/SalesData[[#This Row],[Net Sales]]</f>
        <v>0.38775510204081637</v>
      </c>
    </row>
    <row r="781" spans="1:19" x14ac:dyDescent="0.25">
      <c r="A781">
        <v>100779</v>
      </c>
      <c r="B781" s="1">
        <v>45272</v>
      </c>
      <c r="C781" s="2">
        <f>MONTH(SalesData[[#This Row],[order_date]])</f>
        <v>12</v>
      </c>
      <c r="D781" s="2">
        <f>YEAR(SalesData[[#This Row],[order_date]])</f>
        <v>2023</v>
      </c>
      <c r="E781" t="s">
        <v>808</v>
      </c>
      <c r="F781" t="s">
        <v>19</v>
      </c>
      <c r="G781" t="s">
        <v>115</v>
      </c>
      <c r="H781">
        <v>1</v>
      </c>
      <c r="I781">
        <v>387.48</v>
      </c>
      <c r="J781" t="s">
        <v>85</v>
      </c>
      <c r="K781" t="s">
        <v>29</v>
      </c>
      <c r="L781">
        <f>SalesData[[#This Row],[quantity]]*SalesData[[#This Row],[price]]</f>
        <v>387.48</v>
      </c>
      <c r="M781" s="8">
        <f>IF(SalesData[[#This Row],[quantity]]&lt;=1,2%,IF(SalesData[[#This Row],[quantity]]&lt;=2,4%,IF(SalesData[[#This Row],[quantity]]&lt;=3,6%,IF(SalesData[[#This Row],[quantity]]&gt;=4,8%,0%))))</f>
        <v>0.02</v>
      </c>
      <c r="N781" s="6">
        <f>SalesData[[#This Row],[Total Sales]]*SalesData[[#This Row],[Discount %]]</f>
        <v>7.7496000000000009</v>
      </c>
      <c r="O781" s="2">
        <f>SalesData[[#This Row],[Total Sales]]-SalesData[[#This Row],[Discount Amount]]</f>
        <v>379.73040000000003</v>
      </c>
      <c r="P781" s="2">
        <f>SalesData[[#This Row],[price]]*60%</f>
        <v>232.488</v>
      </c>
      <c r="Q781" s="2">
        <f>SalesData[[#This Row],[Cost Price (Assumed)60%]]*SalesData[[#This Row],[quantity]]</f>
        <v>232.488</v>
      </c>
      <c r="R781" s="2">
        <f>SalesData[[#This Row],[Net Sales]]-SalesData[[#This Row],[Total Cost]]</f>
        <v>147.24240000000003</v>
      </c>
      <c r="S781" s="8">
        <f>SalesData[[#This Row],[Profit]]/SalesData[[#This Row],[Net Sales]]</f>
        <v>0.38775510204081637</v>
      </c>
    </row>
    <row r="782" spans="1:19" x14ac:dyDescent="0.25">
      <c r="A782">
        <v>100780</v>
      </c>
      <c r="B782" s="1">
        <v>45348</v>
      </c>
      <c r="C782" s="2">
        <f>MONTH(SalesData[[#This Row],[order_date]])</f>
        <v>2</v>
      </c>
      <c r="D782" s="2">
        <f>YEAR(SalesData[[#This Row],[order_date]])</f>
        <v>2024</v>
      </c>
      <c r="E782" t="s">
        <v>809</v>
      </c>
      <c r="F782" t="s">
        <v>10</v>
      </c>
      <c r="G782" t="s">
        <v>73</v>
      </c>
      <c r="H782">
        <v>2</v>
      </c>
      <c r="I782">
        <v>27307.37</v>
      </c>
      <c r="J782" t="s">
        <v>63</v>
      </c>
      <c r="K782" t="s">
        <v>64</v>
      </c>
      <c r="L782">
        <f>SalesData[[#This Row],[quantity]]*SalesData[[#This Row],[price]]</f>
        <v>54614.74</v>
      </c>
      <c r="M782" s="8">
        <f>IF(SalesData[[#This Row],[quantity]]&lt;=1,2%,IF(SalesData[[#This Row],[quantity]]&lt;=2,4%,IF(SalesData[[#This Row],[quantity]]&lt;=3,6%,IF(SalesData[[#This Row],[quantity]]&gt;=4,8%,0%))))</f>
        <v>0.04</v>
      </c>
      <c r="N782" s="6">
        <f>SalesData[[#This Row],[Total Sales]]*SalesData[[#This Row],[Discount %]]</f>
        <v>2184.5895999999998</v>
      </c>
      <c r="O782" s="2">
        <f>SalesData[[#This Row],[Total Sales]]-SalesData[[#This Row],[Discount Amount]]</f>
        <v>52430.150399999999</v>
      </c>
      <c r="P782" s="2">
        <f>SalesData[[#This Row],[price]]*60%</f>
        <v>16384.421999999999</v>
      </c>
      <c r="Q782" s="2">
        <f>SalesData[[#This Row],[Cost Price (Assumed)60%]]*SalesData[[#This Row],[quantity]]</f>
        <v>32768.843999999997</v>
      </c>
      <c r="R782" s="2">
        <f>SalesData[[#This Row],[Net Sales]]-SalesData[[#This Row],[Total Cost]]</f>
        <v>19661.306400000001</v>
      </c>
      <c r="S782" s="8">
        <f>SalesData[[#This Row],[Profit]]/SalesData[[#This Row],[Net Sales]]</f>
        <v>0.37500000000000006</v>
      </c>
    </row>
    <row r="783" spans="1:19" x14ac:dyDescent="0.25">
      <c r="A783">
        <v>100781</v>
      </c>
      <c r="B783" s="1">
        <v>44961</v>
      </c>
      <c r="C783" s="2">
        <f>MONTH(SalesData[[#This Row],[order_date]])</f>
        <v>2</v>
      </c>
      <c r="D783" s="2">
        <f>YEAR(SalesData[[#This Row],[order_date]])</f>
        <v>2023</v>
      </c>
      <c r="E783" t="s">
        <v>810</v>
      </c>
      <c r="F783" t="s">
        <v>10</v>
      </c>
      <c r="G783" t="s">
        <v>73</v>
      </c>
      <c r="H783">
        <v>1</v>
      </c>
      <c r="I783">
        <v>47185.93</v>
      </c>
      <c r="J783" t="s">
        <v>32</v>
      </c>
      <c r="K783" t="s">
        <v>33</v>
      </c>
      <c r="L783">
        <f>SalesData[[#This Row],[quantity]]*SalesData[[#This Row],[price]]</f>
        <v>47185.93</v>
      </c>
      <c r="M783" s="8">
        <f>IF(SalesData[[#This Row],[quantity]]&lt;=1,2%,IF(SalesData[[#This Row],[quantity]]&lt;=2,4%,IF(SalesData[[#This Row],[quantity]]&lt;=3,6%,IF(SalesData[[#This Row],[quantity]]&gt;=4,8%,0%))))</f>
        <v>0.02</v>
      </c>
      <c r="N783" s="6">
        <f>SalesData[[#This Row],[Total Sales]]*SalesData[[#This Row],[Discount %]]</f>
        <v>943.71860000000004</v>
      </c>
      <c r="O783" s="2">
        <f>SalesData[[#This Row],[Total Sales]]-SalesData[[#This Row],[Discount Amount]]</f>
        <v>46242.2114</v>
      </c>
      <c r="P783" s="2">
        <f>SalesData[[#This Row],[price]]*60%</f>
        <v>28311.558000000001</v>
      </c>
      <c r="Q783" s="2">
        <f>SalesData[[#This Row],[Cost Price (Assumed)60%]]*SalesData[[#This Row],[quantity]]</f>
        <v>28311.558000000001</v>
      </c>
      <c r="R783" s="2">
        <f>SalesData[[#This Row],[Net Sales]]-SalesData[[#This Row],[Total Cost]]</f>
        <v>17930.653399999999</v>
      </c>
      <c r="S783" s="8">
        <f>SalesData[[#This Row],[Profit]]/SalesData[[#This Row],[Net Sales]]</f>
        <v>0.38775510204081631</v>
      </c>
    </row>
    <row r="784" spans="1:19" x14ac:dyDescent="0.25">
      <c r="A784">
        <v>100782</v>
      </c>
      <c r="B784" s="1">
        <v>45580</v>
      </c>
      <c r="C784" s="2">
        <f>MONTH(SalesData[[#This Row],[order_date]])</f>
        <v>10</v>
      </c>
      <c r="D784" s="2">
        <f>YEAR(SalesData[[#This Row],[order_date]])</f>
        <v>2024</v>
      </c>
      <c r="E784" t="s">
        <v>811</v>
      </c>
      <c r="F784" t="s">
        <v>10</v>
      </c>
      <c r="G784" t="s">
        <v>73</v>
      </c>
      <c r="H784">
        <v>1</v>
      </c>
      <c r="I784">
        <v>41323.78</v>
      </c>
      <c r="J784" t="s">
        <v>43</v>
      </c>
      <c r="K784" t="s">
        <v>29</v>
      </c>
      <c r="L784">
        <f>SalesData[[#This Row],[quantity]]*SalesData[[#This Row],[price]]</f>
        <v>41323.78</v>
      </c>
      <c r="M784" s="8">
        <f>IF(SalesData[[#This Row],[quantity]]&lt;=1,2%,IF(SalesData[[#This Row],[quantity]]&lt;=2,4%,IF(SalesData[[#This Row],[quantity]]&lt;=3,6%,IF(SalesData[[#This Row],[quantity]]&gt;=4,8%,0%))))</f>
        <v>0.02</v>
      </c>
      <c r="N784" s="6">
        <f>SalesData[[#This Row],[Total Sales]]*SalesData[[#This Row],[Discount %]]</f>
        <v>826.47559999999999</v>
      </c>
      <c r="O784" s="2">
        <f>SalesData[[#This Row],[Total Sales]]-SalesData[[#This Row],[Discount Amount]]</f>
        <v>40497.304400000001</v>
      </c>
      <c r="P784" s="2">
        <f>SalesData[[#This Row],[price]]*60%</f>
        <v>24794.268</v>
      </c>
      <c r="Q784" s="2">
        <f>SalesData[[#This Row],[Cost Price (Assumed)60%]]*SalesData[[#This Row],[quantity]]</f>
        <v>24794.268</v>
      </c>
      <c r="R784" s="2">
        <f>SalesData[[#This Row],[Net Sales]]-SalesData[[#This Row],[Total Cost]]</f>
        <v>15703.036400000001</v>
      </c>
      <c r="S784" s="8">
        <f>SalesData[[#This Row],[Profit]]/SalesData[[#This Row],[Net Sales]]</f>
        <v>0.38775510204081631</v>
      </c>
    </row>
    <row r="785" spans="1:19" x14ac:dyDescent="0.25">
      <c r="A785">
        <v>100783</v>
      </c>
      <c r="B785" s="1">
        <v>45040</v>
      </c>
      <c r="C785" s="2">
        <f>MONTH(SalesData[[#This Row],[order_date]])</f>
        <v>4</v>
      </c>
      <c r="D785" s="2">
        <f>YEAR(SalesData[[#This Row],[order_date]])</f>
        <v>2023</v>
      </c>
      <c r="E785" t="s">
        <v>812</v>
      </c>
      <c r="F785" t="s">
        <v>19</v>
      </c>
      <c r="G785" t="s">
        <v>23</v>
      </c>
      <c r="H785">
        <v>1</v>
      </c>
      <c r="I785">
        <v>8734.14</v>
      </c>
      <c r="J785" t="s">
        <v>43</v>
      </c>
      <c r="K785" t="s">
        <v>29</v>
      </c>
      <c r="L785">
        <f>SalesData[[#This Row],[quantity]]*SalesData[[#This Row],[price]]</f>
        <v>8734.14</v>
      </c>
      <c r="M785" s="8">
        <f>IF(SalesData[[#This Row],[quantity]]&lt;=1,2%,IF(SalesData[[#This Row],[quantity]]&lt;=2,4%,IF(SalesData[[#This Row],[quantity]]&lt;=3,6%,IF(SalesData[[#This Row],[quantity]]&gt;=4,8%,0%))))</f>
        <v>0.02</v>
      </c>
      <c r="N785" s="6">
        <f>SalesData[[#This Row],[Total Sales]]*SalesData[[#This Row],[Discount %]]</f>
        <v>174.68279999999999</v>
      </c>
      <c r="O785" s="2">
        <f>SalesData[[#This Row],[Total Sales]]-SalesData[[#This Row],[Discount Amount]]</f>
        <v>8559.4571999999989</v>
      </c>
      <c r="P785" s="2">
        <f>SalesData[[#This Row],[price]]*60%</f>
        <v>5240.4839999999995</v>
      </c>
      <c r="Q785" s="2">
        <f>SalesData[[#This Row],[Cost Price (Assumed)60%]]*SalesData[[#This Row],[quantity]]</f>
        <v>5240.4839999999995</v>
      </c>
      <c r="R785" s="2">
        <f>SalesData[[#This Row],[Net Sales]]-SalesData[[#This Row],[Total Cost]]</f>
        <v>3318.9731999999995</v>
      </c>
      <c r="S785" s="8">
        <f>SalesData[[#This Row],[Profit]]/SalesData[[#This Row],[Net Sales]]</f>
        <v>0.38775510204081631</v>
      </c>
    </row>
    <row r="786" spans="1:19" x14ac:dyDescent="0.25">
      <c r="A786">
        <v>100784</v>
      </c>
      <c r="B786" s="1">
        <v>45210</v>
      </c>
      <c r="C786" s="2">
        <f>MONTH(SalesData[[#This Row],[order_date]])</f>
        <v>10</v>
      </c>
      <c r="D786" s="2">
        <f>YEAR(SalesData[[#This Row],[order_date]])</f>
        <v>2023</v>
      </c>
      <c r="E786" t="s">
        <v>813</v>
      </c>
      <c r="F786" t="s">
        <v>38</v>
      </c>
      <c r="G786" t="s">
        <v>53</v>
      </c>
      <c r="H786">
        <v>1</v>
      </c>
      <c r="I786">
        <v>2933.8</v>
      </c>
      <c r="J786" t="s">
        <v>28</v>
      </c>
      <c r="K786" t="s">
        <v>29</v>
      </c>
      <c r="L786">
        <f>SalesData[[#This Row],[quantity]]*SalesData[[#This Row],[price]]</f>
        <v>2933.8</v>
      </c>
      <c r="M786" s="8">
        <f>IF(SalesData[[#This Row],[quantity]]&lt;=1,2%,IF(SalesData[[#This Row],[quantity]]&lt;=2,4%,IF(SalesData[[#This Row],[quantity]]&lt;=3,6%,IF(SalesData[[#This Row],[quantity]]&gt;=4,8%,0%))))</f>
        <v>0.02</v>
      </c>
      <c r="N786" s="6">
        <f>SalesData[[#This Row],[Total Sales]]*SalesData[[#This Row],[Discount %]]</f>
        <v>58.676000000000002</v>
      </c>
      <c r="O786" s="2">
        <f>SalesData[[#This Row],[Total Sales]]-SalesData[[#This Row],[Discount Amount]]</f>
        <v>2875.1240000000003</v>
      </c>
      <c r="P786" s="2">
        <f>SalesData[[#This Row],[price]]*60%</f>
        <v>1760.28</v>
      </c>
      <c r="Q786" s="2">
        <f>SalesData[[#This Row],[Cost Price (Assumed)60%]]*SalesData[[#This Row],[quantity]]</f>
        <v>1760.28</v>
      </c>
      <c r="R786" s="2">
        <f>SalesData[[#This Row],[Net Sales]]-SalesData[[#This Row],[Total Cost]]</f>
        <v>1114.8440000000003</v>
      </c>
      <c r="S786" s="8">
        <f>SalesData[[#This Row],[Profit]]/SalesData[[#This Row],[Net Sales]]</f>
        <v>0.38775510204081637</v>
      </c>
    </row>
    <row r="787" spans="1:19" x14ac:dyDescent="0.25">
      <c r="A787">
        <v>100785</v>
      </c>
      <c r="B787" s="1">
        <v>45324</v>
      </c>
      <c r="C787" s="2">
        <f>MONTH(SalesData[[#This Row],[order_date]])</f>
        <v>2</v>
      </c>
      <c r="D787" s="2">
        <f>YEAR(SalesData[[#This Row],[order_date]])</f>
        <v>2024</v>
      </c>
      <c r="E787" t="s">
        <v>814</v>
      </c>
      <c r="F787" t="s">
        <v>14</v>
      </c>
      <c r="G787" t="s">
        <v>15</v>
      </c>
      <c r="H787">
        <v>1</v>
      </c>
      <c r="I787">
        <v>3704.25</v>
      </c>
      <c r="J787" t="s">
        <v>61</v>
      </c>
      <c r="K787" t="s">
        <v>36</v>
      </c>
      <c r="L787">
        <f>SalesData[[#This Row],[quantity]]*SalesData[[#This Row],[price]]</f>
        <v>3704.25</v>
      </c>
      <c r="M787" s="8">
        <f>IF(SalesData[[#This Row],[quantity]]&lt;=1,2%,IF(SalesData[[#This Row],[quantity]]&lt;=2,4%,IF(SalesData[[#This Row],[quantity]]&lt;=3,6%,IF(SalesData[[#This Row],[quantity]]&gt;=4,8%,0%))))</f>
        <v>0.02</v>
      </c>
      <c r="N787" s="6">
        <f>SalesData[[#This Row],[Total Sales]]*SalesData[[#This Row],[Discount %]]</f>
        <v>74.085000000000008</v>
      </c>
      <c r="O787" s="2">
        <f>SalesData[[#This Row],[Total Sales]]-SalesData[[#This Row],[Discount Amount]]</f>
        <v>3630.165</v>
      </c>
      <c r="P787" s="2">
        <f>SalesData[[#This Row],[price]]*60%</f>
        <v>2222.5499999999997</v>
      </c>
      <c r="Q787" s="2">
        <f>SalesData[[#This Row],[Cost Price (Assumed)60%]]*SalesData[[#This Row],[quantity]]</f>
        <v>2222.5499999999997</v>
      </c>
      <c r="R787" s="2">
        <f>SalesData[[#This Row],[Net Sales]]-SalesData[[#This Row],[Total Cost]]</f>
        <v>1407.6150000000002</v>
      </c>
      <c r="S787" s="8">
        <f>SalesData[[#This Row],[Profit]]/SalesData[[#This Row],[Net Sales]]</f>
        <v>0.38775510204081637</v>
      </c>
    </row>
    <row r="788" spans="1:19" x14ac:dyDescent="0.25">
      <c r="A788">
        <v>100786</v>
      </c>
      <c r="B788" s="1">
        <v>45132</v>
      </c>
      <c r="C788" s="2">
        <f>MONTH(SalesData[[#This Row],[order_date]])</f>
        <v>7</v>
      </c>
      <c r="D788" s="2">
        <f>YEAR(SalesData[[#This Row],[order_date]])</f>
        <v>2023</v>
      </c>
      <c r="E788" t="s">
        <v>815</v>
      </c>
      <c r="F788" t="s">
        <v>19</v>
      </c>
      <c r="G788" t="s">
        <v>115</v>
      </c>
      <c r="H788">
        <v>2</v>
      </c>
      <c r="I788">
        <v>1916</v>
      </c>
      <c r="J788" t="s">
        <v>63</v>
      </c>
      <c r="K788" t="s">
        <v>64</v>
      </c>
      <c r="L788">
        <f>SalesData[[#This Row],[quantity]]*SalesData[[#This Row],[price]]</f>
        <v>3832</v>
      </c>
      <c r="M788" s="8">
        <f>IF(SalesData[[#This Row],[quantity]]&lt;=1,2%,IF(SalesData[[#This Row],[quantity]]&lt;=2,4%,IF(SalesData[[#This Row],[quantity]]&lt;=3,6%,IF(SalesData[[#This Row],[quantity]]&gt;=4,8%,0%))))</f>
        <v>0.04</v>
      </c>
      <c r="N788" s="6">
        <f>SalesData[[#This Row],[Total Sales]]*SalesData[[#This Row],[Discount %]]</f>
        <v>153.28</v>
      </c>
      <c r="O788" s="2">
        <f>SalesData[[#This Row],[Total Sales]]-SalesData[[#This Row],[Discount Amount]]</f>
        <v>3678.72</v>
      </c>
      <c r="P788" s="2">
        <f>SalesData[[#This Row],[price]]*60%</f>
        <v>1149.5999999999999</v>
      </c>
      <c r="Q788" s="2">
        <f>SalesData[[#This Row],[Cost Price (Assumed)60%]]*SalesData[[#This Row],[quantity]]</f>
        <v>2299.1999999999998</v>
      </c>
      <c r="R788" s="2">
        <f>SalesData[[#This Row],[Net Sales]]-SalesData[[#This Row],[Total Cost]]</f>
        <v>1379.52</v>
      </c>
      <c r="S788" s="8">
        <f>SalesData[[#This Row],[Profit]]/SalesData[[#This Row],[Net Sales]]</f>
        <v>0.375</v>
      </c>
    </row>
    <row r="789" spans="1:19" x14ac:dyDescent="0.25">
      <c r="A789">
        <v>100787</v>
      </c>
      <c r="B789" s="1">
        <v>45555</v>
      </c>
      <c r="C789" s="2">
        <f>MONTH(SalesData[[#This Row],[order_date]])</f>
        <v>9</v>
      </c>
      <c r="D789" s="2">
        <f>YEAR(SalesData[[#This Row],[order_date]])</f>
        <v>2024</v>
      </c>
      <c r="E789" t="s">
        <v>565</v>
      </c>
      <c r="F789" t="s">
        <v>19</v>
      </c>
      <c r="G789" t="s">
        <v>20</v>
      </c>
      <c r="H789">
        <v>2</v>
      </c>
      <c r="I789">
        <v>1584.48</v>
      </c>
      <c r="J789" t="s">
        <v>21</v>
      </c>
      <c r="K789" t="s">
        <v>17</v>
      </c>
      <c r="L789">
        <f>SalesData[[#This Row],[quantity]]*SalesData[[#This Row],[price]]</f>
        <v>3168.96</v>
      </c>
      <c r="M789" s="8">
        <f>IF(SalesData[[#This Row],[quantity]]&lt;=1,2%,IF(SalesData[[#This Row],[quantity]]&lt;=2,4%,IF(SalesData[[#This Row],[quantity]]&lt;=3,6%,IF(SalesData[[#This Row],[quantity]]&gt;=4,8%,0%))))</f>
        <v>0.04</v>
      </c>
      <c r="N789" s="6">
        <f>SalesData[[#This Row],[Total Sales]]*SalesData[[#This Row],[Discount %]]</f>
        <v>126.75840000000001</v>
      </c>
      <c r="O789" s="2">
        <f>SalesData[[#This Row],[Total Sales]]-SalesData[[#This Row],[Discount Amount]]</f>
        <v>3042.2015999999999</v>
      </c>
      <c r="P789" s="2">
        <f>SalesData[[#This Row],[price]]*60%</f>
        <v>950.68799999999999</v>
      </c>
      <c r="Q789" s="2">
        <f>SalesData[[#This Row],[Cost Price (Assumed)60%]]*SalesData[[#This Row],[quantity]]</f>
        <v>1901.376</v>
      </c>
      <c r="R789" s="2">
        <f>SalesData[[#This Row],[Net Sales]]-SalesData[[#This Row],[Total Cost]]</f>
        <v>1140.8255999999999</v>
      </c>
      <c r="S789" s="8">
        <f>SalesData[[#This Row],[Profit]]/SalesData[[#This Row],[Net Sales]]</f>
        <v>0.375</v>
      </c>
    </row>
    <row r="790" spans="1:19" x14ac:dyDescent="0.25">
      <c r="A790">
        <v>100788</v>
      </c>
      <c r="B790" s="1">
        <v>45383</v>
      </c>
      <c r="C790" s="2">
        <f>MONTH(SalesData[[#This Row],[order_date]])</f>
        <v>4</v>
      </c>
      <c r="D790" s="2">
        <f>YEAR(SalesData[[#This Row],[order_date]])</f>
        <v>2024</v>
      </c>
      <c r="E790" t="s">
        <v>816</v>
      </c>
      <c r="F790" t="s">
        <v>10</v>
      </c>
      <c r="G790" t="s">
        <v>68</v>
      </c>
      <c r="H790">
        <v>1</v>
      </c>
      <c r="I790">
        <v>51254.17</v>
      </c>
      <c r="J790" t="s">
        <v>94</v>
      </c>
      <c r="K790" t="s">
        <v>95</v>
      </c>
      <c r="L790">
        <f>SalesData[[#This Row],[quantity]]*SalesData[[#This Row],[price]]</f>
        <v>51254.17</v>
      </c>
      <c r="M790" s="8">
        <f>IF(SalesData[[#This Row],[quantity]]&lt;=1,2%,IF(SalesData[[#This Row],[quantity]]&lt;=2,4%,IF(SalesData[[#This Row],[quantity]]&lt;=3,6%,IF(SalesData[[#This Row],[quantity]]&gt;=4,8%,0%))))</f>
        <v>0.02</v>
      </c>
      <c r="N790" s="6">
        <f>SalesData[[#This Row],[Total Sales]]*SalesData[[#This Row],[Discount %]]</f>
        <v>1025.0834</v>
      </c>
      <c r="O790" s="2">
        <f>SalesData[[#This Row],[Total Sales]]-SalesData[[#This Row],[Discount Amount]]</f>
        <v>50229.086599999995</v>
      </c>
      <c r="P790" s="2">
        <f>SalesData[[#This Row],[price]]*60%</f>
        <v>30752.501999999997</v>
      </c>
      <c r="Q790" s="2">
        <f>SalesData[[#This Row],[Cost Price (Assumed)60%]]*SalesData[[#This Row],[quantity]]</f>
        <v>30752.501999999997</v>
      </c>
      <c r="R790" s="2">
        <f>SalesData[[#This Row],[Net Sales]]-SalesData[[#This Row],[Total Cost]]</f>
        <v>19476.584599999998</v>
      </c>
      <c r="S790" s="8">
        <f>SalesData[[#This Row],[Profit]]/SalesData[[#This Row],[Net Sales]]</f>
        <v>0.38775510204081631</v>
      </c>
    </row>
    <row r="791" spans="1:19" x14ac:dyDescent="0.25">
      <c r="A791">
        <v>100789</v>
      </c>
      <c r="B791" s="1">
        <v>45082</v>
      </c>
      <c r="C791" s="2">
        <f>MONTH(SalesData[[#This Row],[order_date]])</f>
        <v>6</v>
      </c>
      <c r="D791" s="2">
        <f>YEAR(SalesData[[#This Row],[order_date]])</f>
        <v>2023</v>
      </c>
      <c r="E791" t="s">
        <v>817</v>
      </c>
      <c r="F791" t="s">
        <v>19</v>
      </c>
      <c r="G791" t="s">
        <v>20</v>
      </c>
      <c r="H791">
        <v>1</v>
      </c>
      <c r="I791">
        <v>8914.44</v>
      </c>
      <c r="J791" t="s">
        <v>61</v>
      </c>
      <c r="K791" t="s">
        <v>36</v>
      </c>
      <c r="L791">
        <f>SalesData[[#This Row],[quantity]]*SalesData[[#This Row],[price]]</f>
        <v>8914.44</v>
      </c>
      <c r="M791" s="8">
        <f>IF(SalesData[[#This Row],[quantity]]&lt;=1,2%,IF(SalesData[[#This Row],[quantity]]&lt;=2,4%,IF(SalesData[[#This Row],[quantity]]&lt;=3,6%,IF(SalesData[[#This Row],[quantity]]&gt;=4,8%,0%))))</f>
        <v>0.02</v>
      </c>
      <c r="N791" s="6">
        <f>SalesData[[#This Row],[Total Sales]]*SalesData[[#This Row],[Discount %]]</f>
        <v>178.28880000000001</v>
      </c>
      <c r="O791" s="2">
        <f>SalesData[[#This Row],[Total Sales]]-SalesData[[#This Row],[Discount Amount]]</f>
        <v>8736.1512000000002</v>
      </c>
      <c r="P791" s="2">
        <f>SalesData[[#This Row],[price]]*60%</f>
        <v>5348.6639999999998</v>
      </c>
      <c r="Q791" s="2">
        <f>SalesData[[#This Row],[Cost Price (Assumed)60%]]*SalesData[[#This Row],[quantity]]</f>
        <v>5348.6639999999998</v>
      </c>
      <c r="R791" s="2">
        <f>SalesData[[#This Row],[Net Sales]]-SalesData[[#This Row],[Total Cost]]</f>
        <v>3387.4872000000005</v>
      </c>
      <c r="S791" s="8">
        <f>SalesData[[#This Row],[Profit]]/SalesData[[#This Row],[Net Sales]]</f>
        <v>0.38775510204081637</v>
      </c>
    </row>
    <row r="792" spans="1:19" x14ac:dyDescent="0.25">
      <c r="A792">
        <v>100790</v>
      </c>
      <c r="B792" s="1">
        <v>45373</v>
      </c>
      <c r="C792" s="2">
        <f>MONTH(SalesData[[#This Row],[order_date]])</f>
        <v>3</v>
      </c>
      <c r="D792" s="2">
        <f>YEAR(SalesData[[#This Row],[order_date]])</f>
        <v>2024</v>
      </c>
      <c r="E792" t="s">
        <v>818</v>
      </c>
      <c r="F792" t="s">
        <v>14</v>
      </c>
      <c r="G792" t="s">
        <v>15</v>
      </c>
      <c r="H792">
        <v>1</v>
      </c>
      <c r="I792">
        <v>244.16</v>
      </c>
      <c r="J792" t="s">
        <v>12</v>
      </c>
      <c r="K792" t="s">
        <v>12</v>
      </c>
      <c r="L792">
        <f>SalesData[[#This Row],[quantity]]*SalesData[[#This Row],[price]]</f>
        <v>244.16</v>
      </c>
      <c r="M792" s="8">
        <f>IF(SalesData[[#This Row],[quantity]]&lt;=1,2%,IF(SalesData[[#This Row],[quantity]]&lt;=2,4%,IF(SalesData[[#This Row],[quantity]]&lt;=3,6%,IF(SalesData[[#This Row],[quantity]]&gt;=4,8%,0%))))</f>
        <v>0.02</v>
      </c>
      <c r="N792" s="6">
        <f>SalesData[[#This Row],[Total Sales]]*SalesData[[#This Row],[Discount %]]</f>
        <v>4.8832000000000004</v>
      </c>
      <c r="O792" s="2">
        <f>SalesData[[#This Row],[Total Sales]]-SalesData[[#This Row],[Discount Amount]]</f>
        <v>239.27680000000001</v>
      </c>
      <c r="P792" s="2">
        <f>SalesData[[#This Row],[price]]*60%</f>
        <v>146.49599999999998</v>
      </c>
      <c r="Q792" s="2">
        <f>SalesData[[#This Row],[Cost Price (Assumed)60%]]*SalesData[[#This Row],[quantity]]</f>
        <v>146.49599999999998</v>
      </c>
      <c r="R792" s="2">
        <f>SalesData[[#This Row],[Net Sales]]-SalesData[[#This Row],[Total Cost]]</f>
        <v>92.780800000000028</v>
      </c>
      <c r="S792" s="8">
        <f>SalesData[[#This Row],[Profit]]/SalesData[[#This Row],[Net Sales]]</f>
        <v>0.38775510204081642</v>
      </c>
    </row>
    <row r="793" spans="1:19" x14ac:dyDescent="0.25">
      <c r="A793">
        <v>100791</v>
      </c>
      <c r="B793" s="1">
        <v>45507</v>
      </c>
      <c r="C793" s="2">
        <f>MONTH(SalesData[[#This Row],[order_date]])</f>
        <v>8</v>
      </c>
      <c r="D793" s="2">
        <f>YEAR(SalesData[[#This Row],[order_date]])</f>
        <v>2024</v>
      </c>
      <c r="E793" t="s">
        <v>819</v>
      </c>
      <c r="F793" t="s">
        <v>14</v>
      </c>
      <c r="G793" t="s">
        <v>31</v>
      </c>
      <c r="H793">
        <v>1</v>
      </c>
      <c r="I793">
        <v>1432.05</v>
      </c>
      <c r="J793" t="s">
        <v>107</v>
      </c>
      <c r="K793" t="s">
        <v>108</v>
      </c>
      <c r="L793">
        <f>SalesData[[#This Row],[quantity]]*SalesData[[#This Row],[price]]</f>
        <v>1432.05</v>
      </c>
      <c r="M793" s="8">
        <f>IF(SalesData[[#This Row],[quantity]]&lt;=1,2%,IF(SalesData[[#This Row],[quantity]]&lt;=2,4%,IF(SalesData[[#This Row],[quantity]]&lt;=3,6%,IF(SalesData[[#This Row],[quantity]]&gt;=4,8%,0%))))</f>
        <v>0.02</v>
      </c>
      <c r="N793" s="6">
        <f>SalesData[[#This Row],[Total Sales]]*SalesData[[#This Row],[Discount %]]</f>
        <v>28.640999999999998</v>
      </c>
      <c r="O793" s="2">
        <f>SalesData[[#This Row],[Total Sales]]-SalesData[[#This Row],[Discount Amount]]</f>
        <v>1403.4089999999999</v>
      </c>
      <c r="P793" s="2">
        <f>SalesData[[#This Row],[price]]*60%</f>
        <v>859.2299999999999</v>
      </c>
      <c r="Q793" s="2">
        <f>SalesData[[#This Row],[Cost Price (Assumed)60%]]*SalesData[[#This Row],[quantity]]</f>
        <v>859.2299999999999</v>
      </c>
      <c r="R793" s="2">
        <f>SalesData[[#This Row],[Net Sales]]-SalesData[[#This Row],[Total Cost]]</f>
        <v>544.17899999999997</v>
      </c>
      <c r="S793" s="8">
        <f>SalesData[[#This Row],[Profit]]/SalesData[[#This Row],[Net Sales]]</f>
        <v>0.38775510204081637</v>
      </c>
    </row>
    <row r="794" spans="1:19" x14ac:dyDescent="0.25">
      <c r="A794">
        <v>100792</v>
      </c>
      <c r="B794" s="1">
        <v>45474</v>
      </c>
      <c r="C794" s="2">
        <f>MONTH(SalesData[[#This Row],[order_date]])</f>
        <v>7</v>
      </c>
      <c r="D794" s="2">
        <f>YEAR(SalesData[[#This Row],[order_date]])</f>
        <v>2024</v>
      </c>
      <c r="E794" t="s">
        <v>820</v>
      </c>
      <c r="F794" t="s">
        <v>41</v>
      </c>
      <c r="G794" t="s">
        <v>92</v>
      </c>
      <c r="H794">
        <v>1</v>
      </c>
      <c r="I794">
        <v>7619.82</v>
      </c>
      <c r="J794" t="s">
        <v>57</v>
      </c>
      <c r="K794" t="s">
        <v>58</v>
      </c>
      <c r="L794">
        <f>SalesData[[#This Row],[quantity]]*SalesData[[#This Row],[price]]</f>
        <v>7619.82</v>
      </c>
      <c r="M794" s="8">
        <f>IF(SalesData[[#This Row],[quantity]]&lt;=1,2%,IF(SalesData[[#This Row],[quantity]]&lt;=2,4%,IF(SalesData[[#This Row],[quantity]]&lt;=3,6%,IF(SalesData[[#This Row],[quantity]]&gt;=4,8%,0%))))</f>
        <v>0.02</v>
      </c>
      <c r="N794" s="6">
        <f>SalesData[[#This Row],[Total Sales]]*SalesData[[#This Row],[Discount %]]</f>
        <v>152.3964</v>
      </c>
      <c r="O794" s="2">
        <f>SalesData[[#This Row],[Total Sales]]-SalesData[[#This Row],[Discount Amount]]</f>
        <v>7467.4236000000001</v>
      </c>
      <c r="P794" s="2">
        <f>SalesData[[#This Row],[price]]*60%</f>
        <v>4571.8919999999998</v>
      </c>
      <c r="Q794" s="2">
        <f>SalesData[[#This Row],[Cost Price (Assumed)60%]]*SalesData[[#This Row],[quantity]]</f>
        <v>4571.8919999999998</v>
      </c>
      <c r="R794" s="2">
        <f>SalesData[[#This Row],[Net Sales]]-SalesData[[#This Row],[Total Cost]]</f>
        <v>2895.5316000000003</v>
      </c>
      <c r="S794" s="8">
        <f>SalesData[[#This Row],[Profit]]/SalesData[[#This Row],[Net Sales]]</f>
        <v>0.38775510204081637</v>
      </c>
    </row>
    <row r="795" spans="1:19" x14ac:dyDescent="0.25">
      <c r="A795">
        <v>100793</v>
      </c>
      <c r="B795" s="1">
        <v>45494</v>
      </c>
      <c r="C795" s="2">
        <f>MONTH(SalesData[[#This Row],[order_date]])</f>
        <v>7</v>
      </c>
      <c r="D795" s="2">
        <f>YEAR(SalesData[[#This Row],[order_date]])</f>
        <v>2024</v>
      </c>
      <c r="E795" t="s">
        <v>821</v>
      </c>
      <c r="F795" t="s">
        <v>10</v>
      </c>
      <c r="G795" t="s">
        <v>68</v>
      </c>
      <c r="H795">
        <v>2</v>
      </c>
      <c r="I795">
        <v>21248.21</v>
      </c>
      <c r="J795" t="s">
        <v>35</v>
      </c>
      <c r="K795" t="s">
        <v>36</v>
      </c>
      <c r="L795">
        <f>SalesData[[#This Row],[quantity]]*SalesData[[#This Row],[price]]</f>
        <v>42496.42</v>
      </c>
      <c r="M795" s="8">
        <f>IF(SalesData[[#This Row],[quantity]]&lt;=1,2%,IF(SalesData[[#This Row],[quantity]]&lt;=2,4%,IF(SalesData[[#This Row],[quantity]]&lt;=3,6%,IF(SalesData[[#This Row],[quantity]]&gt;=4,8%,0%))))</f>
        <v>0.04</v>
      </c>
      <c r="N795" s="6">
        <f>SalesData[[#This Row],[Total Sales]]*SalesData[[#This Row],[Discount %]]</f>
        <v>1699.8568</v>
      </c>
      <c r="O795" s="2">
        <f>SalesData[[#This Row],[Total Sales]]-SalesData[[#This Row],[Discount Amount]]</f>
        <v>40796.563199999997</v>
      </c>
      <c r="P795" s="2">
        <f>SalesData[[#This Row],[price]]*60%</f>
        <v>12748.925999999999</v>
      </c>
      <c r="Q795" s="2">
        <f>SalesData[[#This Row],[Cost Price (Assumed)60%]]*SalesData[[#This Row],[quantity]]</f>
        <v>25497.851999999999</v>
      </c>
      <c r="R795" s="2">
        <f>SalesData[[#This Row],[Net Sales]]-SalesData[[#This Row],[Total Cost]]</f>
        <v>15298.711199999998</v>
      </c>
      <c r="S795" s="8">
        <f>SalesData[[#This Row],[Profit]]/SalesData[[#This Row],[Net Sales]]</f>
        <v>0.375</v>
      </c>
    </row>
    <row r="796" spans="1:19" x14ac:dyDescent="0.25">
      <c r="A796">
        <v>100794</v>
      </c>
      <c r="B796" s="1">
        <v>45632</v>
      </c>
      <c r="C796" s="2">
        <f>MONTH(SalesData[[#This Row],[order_date]])</f>
        <v>12</v>
      </c>
      <c r="D796" s="2">
        <f>YEAR(SalesData[[#This Row],[order_date]])</f>
        <v>2024</v>
      </c>
      <c r="E796" t="s">
        <v>822</v>
      </c>
      <c r="F796" t="s">
        <v>14</v>
      </c>
      <c r="G796" t="s">
        <v>15</v>
      </c>
      <c r="H796">
        <v>3</v>
      </c>
      <c r="I796">
        <v>2086.9299999999998</v>
      </c>
      <c r="J796" t="s">
        <v>63</v>
      </c>
      <c r="K796" t="s">
        <v>64</v>
      </c>
      <c r="L796">
        <f>SalesData[[#This Row],[quantity]]*SalesData[[#This Row],[price]]</f>
        <v>6260.7899999999991</v>
      </c>
      <c r="M796" s="8">
        <f>IF(SalesData[[#This Row],[quantity]]&lt;=1,2%,IF(SalesData[[#This Row],[quantity]]&lt;=2,4%,IF(SalesData[[#This Row],[quantity]]&lt;=3,6%,IF(SalesData[[#This Row],[quantity]]&gt;=4,8%,0%))))</f>
        <v>0.06</v>
      </c>
      <c r="N796" s="6">
        <f>SalesData[[#This Row],[Total Sales]]*SalesData[[#This Row],[Discount %]]</f>
        <v>375.64739999999995</v>
      </c>
      <c r="O796" s="2">
        <f>SalesData[[#This Row],[Total Sales]]-SalesData[[#This Row],[Discount Amount]]</f>
        <v>5885.1425999999992</v>
      </c>
      <c r="P796" s="2">
        <f>SalesData[[#This Row],[price]]*60%</f>
        <v>1252.1579999999999</v>
      </c>
      <c r="Q796" s="2">
        <f>SalesData[[#This Row],[Cost Price (Assumed)60%]]*SalesData[[#This Row],[quantity]]</f>
        <v>3756.4739999999997</v>
      </c>
      <c r="R796" s="2">
        <f>SalesData[[#This Row],[Net Sales]]-SalesData[[#This Row],[Total Cost]]</f>
        <v>2128.6685999999995</v>
      </c>
      <c r="S796" s="8">
        <f>SalesData[[#This Row],[Profit]]/SalesData[[#This Row],[Net Sales]]</f>
        <v>0.36170212765957444</v>
      </c>
    </row>
    <row r="797" spans="1:19" x14ac:dyDescent="0.25">
      <c r="A797">
        <v>100795</v>
      </c>
      <c r="B797" s="1">
        <v>44952</v>
      </c>
      <c r="C797" s="2">
        <f>MONTH(SalesData[[#This Row],[order_date]])</f>
        <v>1</v>
      </c>
      <c r="D797" s="2">
        <f>YEAR(SalesData[[#This Row],[order_date]])</f>
        <v>2023</v>
      </c>
      <c r="E797" t="s">
        <v>823</v>
      </c>
      <c r="F797" t="s">
        <v>19</v>
      </c>
      <c r="G797" t="s">
        <v>123</v>
      </c>
      <c r="H797">
        <v>1</v>
      </c>
      <c r="I797">
        <v>6542.03</v>
      </c>
      <c r="J797" t="s">
        <v>61</v>
      </c>
      <c r="K797" t="s">
        <v>36</v>
      </c>
      <c r="L797">
        <f>SalesData[[#This Row],[quantity]]*SalesData[[#This Row],[price]]</f>
        <v>6542.03</v>
      </c>
      <c r="M797" s="8">
        <f>IF(SalesData[[#This Row],[quantity]]&lt;=1,2%,IF(SalesData[[#This Row],[quantity]]&lt;=2,4%,IF(SalesData[[#This Row],[quantity]]&lt;=3,6%,IF(SalesData[[#This Row],[quantity]]&gt;=4,8%,0%))))</f>
        <v>0.02</v>
      </c>
      <c r="N797" s="6">
        <f>SalesData[[#This Row],[Total Sales]]*SalesData[[#This Row],[Discount %]]</f>
        <v>130.84059999999999</v>
      </c>
      <c r="O797" s="2">
        <f>SalesData[[#This Row],[Total Sales]]-SalesData[[#This Row],[Discount Amount]]</f>
        <v>6411.1893999999993</v>
      </c>
      <c r="P797" s="2">
        <f>SalesData[[#This Row],[price]]*60%</f>
        <v>3925.2179999999998</v>
      </c>
      <c r="Q797" s="2">
        <f>SalesData[[#This Row],[Cost Price (Assumed)60%]]*SalesData[[#This Row],[quantity]]</f>
        <v>3925.2179999999998</v>
      </c>
      <c r="R797" s="2">
        <f>SalesData[[#This Row],[Net Sales]]-SalesData[[#This Row],[Total Cost]]</f>
        <v>2485.9713999999994</v>
      </c>
      <c r="S797" s="8">
        <f>SalesData[[#This Row],[Profit]]/SalesData[[#This Row],[Net Sales]]</f>
        <v>0.38775510204081626</v>
      </c>
    </row>
    <row r="798" spans="1:19" x14ac:dyDescent="0.25">
      <c r="A798">
        <v>100796</v>
      </c>
      <c r="B798" s="1">
        <v>45473</v>
      </c>
      <c r="C798" s="2">
        <f>MONTH(SalesData[[#This Row],[order_date]])</f>
        <v>6</v>
      </c>
      <c r="D798" s="2">
        <f>YEAR(SalesData[[#This Row],[order_date]])</f>
        <v>2024</v>
      </c>
      <c r="E798" t="s">
        <v>824</v>
      </c>
      <c r="F798" t="s">
        <v>41</v>
      </c>
      <c r="G798" t="s">
        <v>83</v>
      </c>
      <c r="H798">
        <v>5</v>
      </c>
      <c r="I798">
        <v>514.29999999999995</v>
      </c>
      <c r="J798" t="s">
        <v>21</v>
      </c>
      <c r="K798" t="s">
        <v>17</v>
      </c>
      <c r="L798">
        <f>SalesData[[#This Row],[quantity]]*SalesData[[#This Row],[price]]</f>
        <v>2571.5</v>
      </c>
      <c r="M798" s="8">
        <f>IF(SalesData[[#This Row],[quantity]]&lt;=1,2%,IF(SalesData[[#This Row],[quantity]]&lt;=2,4%,IF(SalesData[[#This Row],[quantity]]&lt;=3,6%,IF(SalesData[[#This Row],[quantity]]&gt;=4,8%,0%))))</f>
        <v>0.08</v>
      </c>
      <c r="N798" s="6">
        <f>SalesData[[#This Row],[Total Sales]]*SalesData[[#This Row],[Discount %]]</f>
        <v>205.72</v>
      </c>
      <c r="O798" s="2">
        <f>SalesData[[#This Row],[Total Sales]]-SalesData[[#This Row],[Discount Amount]]</f>
        <v>2365.7800000000002</v>
      </c>
      <c r="P798" s="2">
        <f>SalesData[[#This Row],[price]]*60%</f>
        <v>308.58</v>
      </c>
      <c r="Q798" s="2">
        <f>SalesData[[#This Row],[Cost Price (Assumed)60%]]*SalesData[[#This Row],[quantity]]</f>
        <v>1542.8999999999999</v>
      </c>
      <c r="R798" s="2">
        <f>SalesData[[#This Row],[Net Sales]]-SalesData[[#This Row],[Total Cost]]</f>
        <v>822.88000000000034</v>
      </c>
      <c r="S798" s="8">
        <f>SalesData[[#This Row],[Profit]]/SalesData[[#This Row],[Net Sales]]</f>
        <v>0.34782608695652184</v>
      </c>
    </row>
    <row r="799" spans="1:19" x14ac:dyDescent="0.25">
      <c r="A799">
        <v>100797</v>
      </c>
      <c r="B799" s="1">
        <v>44970</v>
      </c>
      <c r="C799" s="2">
        <f>MONTH(SalesData[[#This Row],[order_date]])</f>
        <v>2</v>
      </c>
      <c r="D799" s="2">
        <f>YEAR(SalesData[[#This Row],[order_date]])</f>
        <v>2023</v>
      </c>
      <c r="E799" t="s">
        <v>825</v>
      </c>
      <c r="F799" t="s">
        <v>14</v>
      </c>
      <c r="G799" t="s">
        <v>46</v>
      </c>
      <c r="H799">
        <v>3</v>
      </c>
      <c r="I799">
        <v>3359.63</v>
      </c>
      <c r="J799" t="s">
        <v>57</v>
      </c>
      <c r="K799" t="s">
        <v>58</v>
      </c>
      <c r="L799">
        <f>SalesData[[#This Row],[quantity]]*SalesData[[#This Row],[price]]</f>
        <v>10078.89</v>
      </c>
      <c r="M799" s="8">
        <f>IF(SalesData[[#This Row],[quantity]]&lt;=1,2%,IF(SalesData[[#This Row],[quantity]]&lt;=2,4%,IF(SalesData[[#This Row],[quantity]]&lt;=3,6%,IF(SalesData[[#This Row],[quantity]]&gt;=4,8%,0%))))</f>
        <v>0.06</v>
      </c>
      <c r="N799" s="6">
        <f>SalesData[[#This Row],[Total Sales]]*SalesData[[#This Row],[Discount %]]</f>
        <v>604.73339999999996</v>
      </c>
      <c r="O799" s="2">
        <f>SalesData[[#This Row],[Total Sales]]-SalesData[[#This Row],[Discount Amount]]</f>
        <v>9474.1566000000003</v>
      </c>
      <c r="P799" s="2">
        <f>SalesData[[#This Row],[price]]*60%</f>
        <v>2015.778</v>
      </c>
      <c r="Q799" s="2">
        <f>SalesData[[#This Row],[Cost Price (Assumed)60%]]*SalesData[[#This Row],[quantity]]</f>
        <v>6047.3339999999998</v>
      </c>
      <c r="R799" s="2">
        <f>SalesData[[#This Row],[Net Sales]]-SalesData[[#This Row],[Total Cost]]</f>
        <v>3426.8226000000004</v>
      </c>
      <c r="S799" s="8">
        <f>SalesData[[#This Row],[Profit]]/SalesData[[#This Row],[Net Sales]]</f>
        <v>0.36170212765957449</v>
      </c>
    </row>
    <row r="800" spans="1:19" x14ac:dyDescent="0.25">
      <c r="A800">
        <v>100798</v>
      </c>
      <c r="B800" s="1">
        <v>45520</v>
      </c>
      <c r="C800" s="2">
        <f>MONTH(SalesData[[#This Row],[order_date]])</f>
        <v>8</v>
      </c>
      <c r="D800" s="2">
        <f>YEAR(SalesData[[#This Row],[order_date]])</f>
        <v>2024</v>
      </c>
      <c r="E800" t="s">
        <v>826</v>
      </c>
      <c r="F800" t="s">
        <v>10</v>
      </c>
      <c r="G800" t="s">
        <v>73</v>
      </c>
      <c r="H800">
        <v>1</v>
      </c>
      <c r="I800">
        <v>11715.78</v>
      </c>
      <c r="J800" t="s">
        <v>43</v>
      </c>
      <c r="K800" t="s">
        <v>29</v>
      </c>
      <c r="L800">
        <f>SalesData[[#This Row],[quantity]]*SalesData[[#This Row],[price]]</f>
        <v>11715.78</v>
      </c>
      <c r="M800" s="8">
        <f>IF(SalesData[[#This Row],[quantity]]&lt;=1,2%,IF(SalesData[[#This Row],[quantity]]&lt;=2,4%,IF(SalesData[[#This Row],[quantity]]&lt;=3,6%,IF(SalesData[[#This Row],[quantity]]&gt;=4,8%,0%))))</f>
        <v>0.02</v>
      </c>
      <c r="N800" s="6">
        <f>SalesData[[#This Row],[Total Sales]]*SalesData[[#This Row],[Discount %]]</f>
        <v>234.31560000000002</v>
      </c>
      <c r="O800" s="2">
        <f>SalesData[[#This Row],[Total Sales]]-SalesData[[#This Row],[Discount Amount]]</f>
        <v>11481.464400000001</v>
      </c>
      <c r="P800" s="2">
        <f>SalesData[[#This Row],[price]]*60%</f>
        <v>7029.4679999999998</v>
      </c>
      <c r="Q800" s="2">
        <f>SalesData[[#This Row],[Cost Price (Assumed)60%]]*SalesData[[#This Row],[quantity]]</f>
        <v>7029.4679999999998</v>
      </c>
      <c r="R800" s="2">
        <f>SalesData[[#This Row],[Net Sales]]-SalesData[[#This Row],[Total Cost]]</f>
        <v>4451.9964000000009</v>
      </c>
      <c r="S800" s="8">
        <f>SalesData[[#This Row],[Profit]]/SalesData[[#This Row],[Net Sales]]</f>
        <v>0.38775510204081637</v>
      </c>
    </row>
    <row r="801" spans="1:19" x14ac:dyDescent="0.25">
      <c r="A801">
        <v>100799</v>
      </c>
      <c r="B801" s="1">
        <v>45560</v>
      </c>
      <c r="C801" s="2">
        <f>MONTH(SalesData[[#This Row],[order_date]])</f>
        <v>9</v>
      </c>
      <c r="D801" s="2">
        <f>YEAR(SalesData[[#This Row],[order_date]])</f>
        <v>2024</v>
      </c>
      <c r="E801" t="s">
        <v>827</v>
      </c>
      <c r="F801" t="s">
        <v>10</v>
      </c>
      <c r="G801" t="s">
        <v>27</v>
      </c>
      <c r="H801">
        <v>1</v>
      </c>
      <c r="I801">
        <v>50280.5</v>
      </c>
      <c r="J801" t="s">
        <v>61</v>
      </c>
      <c r="K801" t="s">
        <v>36</v>
      </c>
      <c r="L801">
        <f>SalesData[[#This Row],[quantity]]*SalesData[[#This Row],[price]]</f>
        <v>50280.5</v>
      </c>
      <c r="M801" s="8">
        <f>IF(SalesData[[#This Row],[quantity]]&lt;=1,2%,IF(SalesData[[#This Row],[quantity]]&lt;=2,4%,IF(SalesData[[#This Row],[quantity]]&lt;=3,6%,IF(SalesData[[#This Row],[quantity]]&gt;=4,8%,0%))))</f>
        <v>0.02</v>
      </c>
      <c r="N801" s="6">
        <f>SalesData[[#This Row],[Total Sales]]*SalesData[[#This Row],[Discount %]]</f>
        <v>1005.61</v>
      </c>
      <c r="O801" s="2">
        <f>SalesData[[#This Row],[Total Sales]]-SalesData[[#This Row],[Discount Amount]]</f>
        <v>49274.89</v>
      </c>
      <c r="P801" s="2">
        <f>SalesData[[#This Row],[price]]*60%</f>
        <v>30168.3</v>
      </c>
      <c r="Q801" s="2">
        <f>SalesData[[#This Row],[Cost Price (Assumed)60%]]*SalesData[[#This Row],[quantity]]</f>
        <v>30168.3</v>
      </c>
      <c r="R801" s="2">
        <f>SalesData[[#This Row],[Net Sales]]-SalesData[[#This Row],[Total Cost]]</f>
        <v>19106.59</v>
      </c>
      <c r="S801" s="8">
        <f>SalesData[[#This Row],[Profit]]/SalesData[[#This Row],[Net Sales]]</f>
        <v>0.38775510204081631</v>
      </c>
    </row>
    <row r="802" spans="1:19" x14ac:dyDescent="0.25">
      <c r="A802">
        <v>100800</v>
      </c>
      <c r="B802" s="1">
        <v>45552</v>
      </c>
      <c r="C802" s="2">
        <f>MONTH(SalesData[[#This Row],[order_date]])</f>
        <v>9</v>
      </c>
      <c r="D802" s="2">
        <f>YEAR(SalesData[[#This Row],[order_date]])</f>
        <v>2024</v>
      </c>
      <c r="E802" t="s">
        <v>405</v>
      </c>
      <c r="F802" t="s">
        <v>10</v>
      </c>
      <c r="G802" t="s">
        <v>80</v>
      </c>
      <c r="H802">
        <v>1</v>
      </c>
      <c r="I802">
        <v>50841.7</v>
      </c>
      <c r="J802" t="s">
        <v>12</v>
      </c>
      <c r="K802" t="s">
        <v>12</v>
      </c>
      <c r="L802">
        <f>SalesData[[#This Row],[quantity]]*SalesData[[#This Row],[price]]</f>
        <v>50841.7</v>
      </c>
      <c r="M802" s="8">
        <f>IF(SalesData[[#This Row],[quantity]]&lt;=1,2%,IF(SalesData[[#This Row],[quantity]]&lt;=2,4%,IF(SalesData[[#This Row],[quantity]]&lt;=3,6%,IF(SalesData[[#This Row],[quantity]]&gt;=4,8%,0%))))</f>
        <v>0.02</v>
      </c>
      <c r="N802" s="6">
        <f>SalesData[[#This Row],[Total Sales]]*SalesData[[#This Row],[Discount %]]</f>
        <v>1016.8339999999999</v>
      </c>
      <c r="O802" s="2">
        <f>SalesData[[#This Row],[Total Sales]]-SalesData[[#This Row],[Discount Amount]]</f>
        <v>49824.865999999995</v>
      </c>
      <c r="P802" s="2">
        <f>SalesData[[#This Row],[price]]*60%</f>
        <v>30505.019999999997</v>
      </c>
      <c r="Q802" s="2">
        <f>SalesData[[#This Row],[Cost Price (Assumed)60%]]*SalesData[[#This Row],[quantity]]</f>
        <v>30505.019999999997</v>
      </c>
      <c r="R802" s="2">
        <f>SalesData[[#This Row],[Net Sales]]-SalesData[[#This Row],[Total Cost]]</f>
        <v>19319.845999999998</v>
      </c>
      <c r="S802" s="8">
        <f>SalesData[[#This Row],[Profit]]/SalesData[[#This Row],[Net Sales]]</f>
        <v>0.38775510204081631</v>
      </c>
    </row>
    <row r="803" spans="1:19" x14ac:dyDescent="0.25">
      <c r="A803">
        <v>100801</v>
      </c>
      <c r="B803" s="1">
        <v>45134</v>
      </c>
      <c r="C803" s="2">
        <f>MONTH(SalesData[[#This Row],[order_date]])</f>
        <v>7</v>
      </c>
      <c r="D803" s="2">
        <f>YEAR(SalesData[[#This Row],[order_date]])</f>
        <v>2023</v>
      </c>
      <c r="E803" t="s">
        <v>828</v>
      </c>
      <c r="F803" t="s">
        <v>14</v>
      </c>
      <c r="G803" t="s">
        <v>170</v>
      </c>
      <c r="H803">
        <v>1</v>
      </c>
      <c r="I803">
        <v>4994.3900000000003</v>
      </c>
      <c r="J803" t="s">
        <v>107</v>
      </c>
      <c r="K803" t="s">
        <v>108</v>
      </c>
      <c r="L803">
        <f>SalesData[[#This Row],[quantity]]*SalesData[[#This Row],[price]]</f>
        <v>4994.3900000000003</v>
      </c>
      <c r="M803" s="8">
        <f>IF(SalesData[[#This Row],[quantity]]&lt;=1,2%,IF(SalesData[[#This Row],[quantity]]&lt;=2,4%,IF(SalesData[[#This Row],[quantity]]&lt;=3,6%,IF(SalesData[[#This Row],[quantity]]&gt;=4,8%,0%))))</f>
        <v>0.02</v>
      </c>
      <c r="N803" s="6">
        <f>SalesData[[#This Row],[Total Sales]]*SalesData[[#This Row],[Discount %]]</f>
        <v>99.887800000000013</v>
      </c>
      <c r="O803" s="2">
        <f>SalesData[[#This Row],[Total Sales]]-SalesData[[#This Row],[Discount Amount]]</f>
        <v>4894.5021999999999</v>
      </c>
      <c r="P803" s="2">
        <f>SalesData[[#This Row],[price]]*60%</f>
        <v>2996.634</v>
      </c>
      <c r="Q803" s="2">
        <f>SalesData[[#This Row],[Cost Price (Assumed)60%]]*SalesData[[#This Row],[quantity]]</f>
        <v>2996.634</v>
      </c>
      <c r="R803" s="2">
        <f>SalesData[[#This Row],[Net Sales]]-SalesData[[#This Row],[Total Cost]]</f>
        <v>1897.8681999999999</v>
      </c>
      <c r="S803" s="8">
        <f>SalesData[[#This Row],[Profit]]/SalesData[[#This Row],[Net Sales]]</f>
        <v>0.38775510204081631</v>
      </c>
    </row>
    <row r="804" spans="1:19" x14ac:dyDescent="0.25">
      <c r="A804">
        <v>100802</v>
      </c>
      <c r="B804" s="1">
        <v>45145</v>
      </c>
      <c r="C804" s="2">
        <f>MONTH(SalesData[[#This Row],[order_date]])</f>
        <v>8</v>
      </c>
      <c r="D804" s="2">
        <f>YEAR(SalesData[[#This Row],[order_date]])</f>
        <v>2023</v>
      </c>
      <c r="E804" t="s">
        <v>829</v>
      </c>
      <c r="F804" t="s">
        <v>38</v>
      </c>
      <c r="G804" t="s">
        <v>60</v>
      </c>
      <c r="H804">
        <v>1</v>
      </c>
      <c r="I804">
        <v>322.13</v>
      </c>
      <c r="J804" t="s">
        <v>57</v>
      </c>
      <c r="K804" t="s">
        <v>58</v>
      </c>
      <c r="L804">
        <f>SalesData[[#This Row],[quantity]]*SalesData[[#This Row],[price]]</f>
        <v>322.13</v>
      </c>
      <c r="M804" s="8">
        <f>IF(SalesData[[#This Row],[quantity]]&lt;=1,2%,IF(SalesData[[#This Row],[quantity]]&lt;=2,4%,IF(SalesData[[#This Row],[quantity]]&lt;=3,6%,IF(SalesData[[#This Row],[quantity]]&gt;=4,8%,0%))))</f>
        <v>0.02</v>
      </c>
      <c r="N804" s="6">
        <f>SalesData[[#This Row],[Total Sales]]*SalesData[[#This Row],[Discount %]]</f>
        <v>6.4425999999999997</v>
      </c>
      <c r="O804" s="2">
        <f>SalesData[[#This Row],[Total Sales]]-SalesData[[#This Row],[Discount Amount]]</f>
        <v>315.68739999999997</v>
      </c>
      <c r="P804" s="2">
        <f>SalesData[[#This Row],[price]]*60%</f>
        <v>193.27799999999999</v>
      </c>
      <c r="Q804" s="2">
        <f>SalesData[[#This Row],[Cost Price (Assumed)60%]]*SalesData[[#This Row],[quantity]]</f>
        <v>193.27799999999999</v>
      </c>
      <c r="R804" s="2">
        <f>SalesData[[#This Row],[Net Sales]]-SalesData[[#This Row],[Total Cost]]</f>
        <v>122.40939999999998</v>
      </c>
      <c r="S804" s="8">
        <f>SalesData[[#This Row],[Profit]]/SalesData[[#This Row],[Net Sales]]</f>
        <v>0.38775510204081631</v>
      </c>
    </row>
    <row r="805" spans="1:19" x14ac:dyDescent="0.25">
      <c r="A805">
        <v>100803</v>
      </c>
      <c r="B805" s="1">
        <v>45640</v>
      </c>
      <c r="C805" s="2">
        <f>MONTH(SalesData[[#This Row],[order_date]])</f>
        <v>12</v>
      </c>
      <c r="D805" s="2">
        <f>YEAR(SalesData[[#This Row],[order_date]])</f>
        <v>2024</v>
      </c>
      <c r="E805" t="s">
        <v>830</v>
      </c>
      <c r="F805" t="s">
        <v>14</v>
      </c>
      <c r="G805" t="s">
        <v>46</v>
      </c>
      <c r="H805">
        <v>1</v>
      </c>
      <c r="I805">
        <v>4002.58</v>
      </c>
      <c r="J805" t="s">
        <v>21</v>
      </c>
      <c r="K805" t="s">
        <v>17</v>
      </c>
      <c r="L805">
        <f>SalesData[[#This Row],[quantity]]*SalesData[[#This Row],[price]]</f>
        <v>4002.58</v>
      </c>
      <c r="M805" s="8">
        <f>IF(SalesData[[#This Row],[quantity]]&lt;=1,2%,IF(SalesData[[#This Row],[quantity]]&lt;=2,4%,IF(SalesData[[#This Row],[quantity]]&lt;=3,6%,IF(SalesData[[#This Row],[quantity]]&gt;=4,8%,0%))))</f>
        <v>0.02</v>
      </c>
      <c r="N805" s="6">
        <f>SalesData[[#This Row],[Total Sales]]*SalesData[[#This Row],[Discount %]]</f>
        <v>80.051599999999993</v>
      </c>
      <c r="O805" s="2">
        <f>SalesData[[#This Row],[Total Sales]]-SalesData[[#This Row],[Discount Amount]]</f>
        <v>3922.5284000000001</v>
      </c>
      <c r="P805" s="2">
        <f>SalesData[[#This Row],[price]]*60%</f>
        <v>2401.5479999999998</v>
      </c>
      <c r="Q805" s="2">
        <f>SalesData[[#This Row],[Cost Price (Assumed)60%]]*SalesData[[#This Row],[quantity]]</f>
        <v>2401.5479999999998</v>
      </c>
      <c r="R805" s="2">
        <f>SalesData[[#This Row],[Net Sales]]-SalesData[[#This Row],[Total Cost]]</f>
        <v>1520.9804000000004</v>
      </c>
      <c r="S805" s="8">
        <f>SalesData[[#This Row],[Profit]]/SalesData[[#This Row],[Net Sales]]</f>
        <v>0.38775510204081642</v>
      </c>
    </row>
    <row r="806" spans="1:19" x14ac:dyDescent="0.25">
      <c r="A806">
        <v>100804</v>
      </c>
      <c r="B806" s="1">
        <v>45574</v>
      </c>
      <c r="C806" s="2">
        <f>MONTH(SalesData[[#This Row],[order_date]])</f>
        <v>10</v>
      </c>
      <c r="D806" s="2">
        <f>YEAR(SalesData[[#This Row],[order_date]])</f>
        <v>2024</v>
      </c>
      <c r="E806" t="s">
        <v>831</v>
      </c>
      <c r="F806" t="s">
        <v>19</v>
      </c>
      <c r="G806" t="s">
        <v>115</v>
      </c>
      <c r="H806">
        <v>1</v>
      </c>
      <c r="I806">
        <v>6353.01</v>
      </c>
      <c r="J806" t="s">
        <v>43</v>
      </c>
      <c r="K806" t="s">
        <v>29</v>
      </c>
      <c r="L806">
        <f>SalesData[[#This Row],[quantity]]*SalesData[[#This Row],[price]]</f>
        <v>6353.01</v>
      </c>
      <c r="M806" s="8">
        <f>IF(SalesData[[#This Row],[quantity]]&lt;=1,2%,IF(SalesData[[#This Row],[quantity]]&lt;=2,4%,IF(SalesData[[#This Row],[quantity]]&lt;=3,6%,IF(SalesData[[#This Row],[quantity]]&gt;=4,8%,0%))))</f>
        <v>0.02</v>
      </c>
      <c r="N806" s="6">
        <f>SalesData[[#This Row],[Total Sales]]*SalesData[[#This Row],[Discount %]]</f>
        <v>127.06020000000001</v>
      </c>
      <c r="O806" s="2">
        <f>SalesData[[#This Row],[Total Sales]]-SalesData[[#This Row],[Discount Amount]]</f>
        <v>6225.9498000000003</v>
      </c>
      <c r="P806" s="2">
        <f>SalesData[[#This Row],[price]]*60%</f>
        <v>3811.806</v>
      </c>
      <c r="Q806" s="2">
        <f>SalesData[[#This Row],[Cost Price (Assumed)60%]]*SalesData[[#This Row],[quantity]]</f>
        <v>3811.806</v>
      </c>
      <c r="R806" s="2">
        <f>SalesData[[#This Row],[Net Sales]]-SalesData[[#This Row],[Total Cost]]</f>
        <v>2414.1438000000003</v>
      </c>
      <c r="S806" s="8">
        <f>SalesData[[#This Row],[Profit]]/SalesData[[#This Row],[Net Sales]]</f>
        <v>0.38775510204081637</v>
      </c>
    </row>
    <row r="807" spans="1:19" x14ac:dyDescent="0.25">
      <c r="A807">
        <v>100805</v>
      </c>
      <c r="B807" s="1">
        <v>45018</v>
      </c>
      <c r="C807" s="2">
        <f>MONTH(SalesData[[#This Row],[order_date]])</f>
        <v>4</v>
      </c>
      <c r="D807" s="2">
        <f>YEAR(SalesData[[#This Row],[order_date]])</f>
        <v>2023</v>
      </c>
      <c r="E807" t="s">
        <v>832</v>
      </c>
      <c r="F807" t="s">
        <v>19</v>
      </c>
      <c r="G807" t="s">
        <v>123</v>
      </c>
      <c r="H807">
        <v>3</v>
      </c>
      <c r="I807">
        <v>7009.31</v>
      </c>
      <c r="J807" t="s">
        <v>16</v>
      </c>
      <c r="K807" t="s">
        <v>17</v>
      </c>
      <c r="L807">
        <f>SalesData[[#This Row],[quantity]]*SalesData[[#This Row],[price]]</f>
        <v>21027.93</v>
      </c>
      <c r="M807" s="8">
        <f>IF(SalesData[[#This Row],[quantity]]&lt;=1,2%,IF(SalesData[[#This Row],[quantity]]&lt;=2,4%,IF(SalesData[[#This Row],[quantity]]&lt;=3,6%,IF(SalesData[[#This Row],[quantity]]&gt;=4,8%,0%))))</f>
        <v>0.06</v>
      </c>
      <c r="N807" s="6">
        <f>SalesData[[#This Row],[Total Sales]]*SalesData[[#This Row],[Discount %]]</f>
        <v>1261.6758</v>
      </c>
      <c r="O807" s="2">
        <f>SalesData[[#This Row],[Total Sales]]-SalesData[[#This Row],[Discount Amount]]</f>
        <v>19766.254199999999</v>
      </c>
      <c r="P807" s="2">
        <f>SalesData[[#This Row],[price]]*60%</f>
        <v>4205.5860000000002</v>
      </c>
      <c r="Q807" s="2">
        <f>SalesData[[#This Row],[Cost Price (Assumed)60%]]*SalesData[[#This Row],[quantity]]</f>
        <v>12616.758000000002</v>
      </c>
      <c r="R807" s="2">
        <f>SalesData[[#This Row],[Net Sales]]-SalesData[[#This Row],[Total Cost]]</f>
        <v>7149.4961999999978</v>
      </c>
      <c r="S807" s="8">
        <f>SalesData[[#This Row],[Profit]]/SalesData[[#This Row],[Net Sales]]</f>
        <v>0.36170212765957438</v>
      </c>
    </row>
    <row r="808" spans="1:19" x14ac:dyDescent="0.25">
      <c r="A808">
        <v>100806</v>
      </c>
      <c r="B808" s="1">
        <v>45056</v>
      </c>
      <c r="C808" s="2">
        <f>MONTH(SalesData[[#This Row],[order_date]])</f>
        <v>5</v>
      </c>
      <c r="D808" s="2">
        <f>YEAR(SalesData[[#This Row],[order_date]])</f>
        <v>2023</v>
      </c>
      <c r="E808" t="s">
        <v>833</v>
      </c>
      <c r="F808" t="s">
        <v>10</v>
      </c>
      <c r="G808" t="s">
        <v>11</v>
      </c>
      <c r="H808">
        <v>1</v>
      </c>
      <c r="I808">
        <v>33630.699999999997</v>
      </c>
      <c r="J808" t="s">
        <v>32</v>
      </c>
      <c r="K808" t="s">
        <v>33</v>
      </c>
      <c r="L808">
        <f>SalesData[[#This Row],[quantity]]*SalesData[[#This Row],[price]]</f>
        <v>33630.699999999997</v>
      </c>
      <c r="M808" s="8">
        <f>IF(SalesData[[#This Row],[quantity]]&lt;=1,2%,IF(SalesData[[#This Row],[quantity]]&lt;=2,4%,IF(SalesData[[#This Row],[quantity]]&lt;=3,6%,IF(SalesData[[#This Row],[quantity]]&gt;=4,8%,0%))))</f>
        <v>0.02</v>
      </c>
      <c r="N808" s="6">
        <f>SalesData[[#This Row],[Total Sales]]*SalesData[[#This Row],[Discount %]]</f>
        <v>672.61399999999992</v>
      </c>
      <c r="O808" s="2">
        <f>SalesData[[#This Row],[Total Sales]]-SalesData[[#This Row],[Discount Amount]]</f>
        <v>32958.085999999996</v>
      </c>
      <c r="P808" s="2">
        <f>SalesData[[#This Row],[price]]*60%</f>
        <v>20178.419999999998</v>
      </c>
      <c r="Q808" s="2">
        <f>SalesData[[#This Row],[Cost Price (Assumed)60%]]*SalesData[[#This Row],[quantity]]</f>
        <v>20178.419999999998</v>
      </c>
      <c r="R808" s="2">
        <f>SalesData[[#This Row],[Net Sales]]-SalesData[[#This Row],[Total Cost]]</f>
        <v>12779.665999999997</v>
      </c>
      <c r="S808" s="8">
        <f>SalesData[[#This Row],[Profit]]/SalesData[[#This Row],[Net Sales]]</f>
        <v>0.38775510204081631</v>
      </c>
    </row>
    <row r="809" spans="1:19" x14ac:dyDescent="0.25">
      <c r="A809">
        <v>100807</v>
      </c>
      <c r="B809" s="1">
        <v>45111</v>
      </c>
      <c r="C809" s="2">
        <f>MONTH(SalesData[[#This Row],[order_date]])</f>
        <v>7</v>
      </c>
      <c r="D809" s="2">
        <f>YEAR(SalesData[[#This Row],[order_date]])</f>
        <v>2023</v>
      </c>
      <c r="E809" t="s">
        <v>834</v>
      </c>
      <c r="F809" t="s">
        <v>19</v>
      </c>
      <c r="G809" t="s">
        <v>123</v>
      </c>
      <c r="H809">
        <v>4</v>
      </c>
      <c r="I809">
        <v>10325.67</v>
      </c>
      <c r="J809" t="s">
        <v>28</v>
      </c>
      <c r="K809" t="s">
        <v>29</v>
      </c>
      <c r="L809">
        <f>SalesData[[#This Row],[quantity]]*SalesData[[#This Row],[price]]</f>
        <v>41302.68</v>
      </c>
      <c r="M809" s="8">
        <f>IF(SalesData[[#This Row],[quantity]]&lt;=1,2%,IF(SalesData[[#This Row],[quantity]]&lt;=2,4%,IF(SalesData[[#This Row],[quantity]]&lt;=3,6%,IF(SalesData[[#This Row],[quantity]]&gt;=4,8%,0%))))</f>
        <v>0.08</v>
      </c>
      <c r="N809" s="6">
        <f>SalesData[[#This Row],[Total Sales]]*SalesData[[#This Row],[Discount %]]</f>
        <v>3304.2144000000003</v>
      </c>
      <c r="O809" s="2">
        <f>SalesData[[#This Row],[Total Sales]]-SalesData[[#This Row],[Discount Amount]]</f>
        <v>37998.465600000003</v>
      </c>
      <c r="P809" s="2">
        <f>SalesData[[#This Row],[price]]*60%</f>
        <v>6195.402</v>
      </c>
      <c r="Q809" s="2">
        <f>SalesData[[#This Row],[Cost Price (Assumed)60%]]*SalesData[[#This Row],[quantity]]</f>
        <v>24781.608</v>
      </c>
      <c r="R809" s="2">
        <f>SalesData[[#This Row],[Net Sales]]-SalesData[[#This Row],[Total Cost]]</f>
        <v>13216.857600000003</v>
      </c>
      <c r="S809" s="8">
        <f>SalesData[[#This Row],[Profit]]/SalesData[[#This Row],[Net Sales]]</f>
        <v>0.34782608695652178</v>
      </c>
    </row>
    <row r="810" spans="1:19" x14ac:dyDescent="0.25">
      <c r="A810">
        <v>100808</v>
      </c>
      <c r="B810" s="1">
        <v>44931</v>
      </c>
      <c r="C810" s="2">
        <f>MONTH(SalesData[[#This Row],[order_date]])</f>
        <v>1</v>
      </c>
      <c r="D810" s="2">
        <f>YEAR(SalesData[[#This Row],[order_date]])</f>
        <v>2023</v>
      </c>
      <c r="E810" t="s">
        <v>835</v>
      </c>
      <c r="F810" t="s">
        <v>19</v>
      </c>
      <c r="G810" t="s">
        <v>115</v>
      </c>
      <c r="H810">
        <v>1</v>
      </c>
      <c r="I810">
        <v>7111.3</v>
      </c>
      <c r="J810" t="s">
        <v>47</v>
      </c>
      <c r="K810" t="s">
        <v>48</v>
      </c>
      <c r="L810">
        <f>SalesData[[#This Row],[quantity]]*SalesData[[#This Row],[price]]</f>
        <v>7111.3</v>
      </c>
      <c r="M810" s="8">
        <f>IF(SalesData[[#This Row],[quantity]]&lt;=1,2%,IF(SalesData[[#This Row],[quantity]]&lt;=2,4%,IF(SalesData[[#This Row],[quantity]]&lt;=3,6%,IF(SalesData[[#This Row],[quantity]]&gt;=4,8%,0%))))</f>
        <v>0.02</v>
      </c>
      <c r="N810" s="6">
        <f>SalesData[[#This Row],[Total Sales]]*SalesData[[#This Row],[Discount %]]</f>
        <v>142.226</v>
      </c>
      <c r="O810" s="2">
        <f>SalesData[[#This Row],[Total Sales]]-SalesData[[#This Row],[Discount Amount]]</f>
        <v>6969.0740000000005</v>
      </c>
      <c r="P810" s="2">
        <f>SalesData[[#This Row],[price]]*60%</f>
        <v>4266.78</v>
      </c>
      <c r="Q810" s="2">
        <f>SalesData[[#This Row],[Cost Price (Assumed)60%]]*SalesData[[#This Row],[quantity]]</f>
        <v>4266.78</v>
      </c>
      <c r="R810" s="2">
        <f>SalesData[[#This Row],[Net Sales]]-SalesData[[#This Row],[Total Cost]]</f>
        <v>2702.2940000000008</v>
      </c>
      <c r="S810" s="8">
        <f>SalesData[[#This Row],[Profit]]/SalesData[[#This Row],[Net Sales]]</f>
        <v>0.38775510204081642</v>
      </c>
    </row>
    <row r="811" spans="1:19" x14ac:dyDescent="0.25">
      <c r="A811">
        <v>100809</v>
      </c>
      <c r="B811" s="1">
        <v>45479</v>
      </c>
      <c r="C811" s="2">
        <f>MONTH(SalesData[[#This Row],[order_date]])</f>
        <v>7</v>
      </c>
      <c r="D811" s="2">
        <f>YEAR(SalesData[[#This Row],[order_date]])</f>
        <v>2024</v>
      </c>
      <c r="E811" t="s">
        <v>836</v>
      </c>
      <c r="F811" t="s">
        <v>14</v>
      </c>
      <c r="G811" t="s">
        <v>170</v>
      </c>
      <c r="H811">
        <v>2</v>
      </c>
      <c r="I811">
        <v>3138.16</v>
      </c>
      <c r="J811" t="s">
        <v>12</v>
      </c>
      <c r="K811" t="s">
        <v>12</v>
      </c>
      <c r="L811">
        <f>SalesData[[#This Row],[quantity]]*SalesData[[#This Row],[price]]</f>
        <v>6276.32</v>
      </c>
      <c r="M811" s="8">
        <f>IF(SalesData[[#This Row],[quantity]]&lt;=1,2%,IF(SalesData[[#This Row],[quantity]]&lt;=2,4%,IF(SalesData[[#This Row],[quantity]]&lt;=3,6%,IF(SalesData[[#This Row],[quantity]]&gt;=4,8%,0%))))</f>
        <v>0.04</v>
      </c>
      <c r="N811" s="6">
        <f>SalesData[[#This Row],[Total Sales]]*SalesData[[#This Row],[Discount %]]</f>
        <v>251.05279999999999</v>
      </c>
      <c r="O811" s="2">
        <f>SalesData[[#This Row],[Total Sales]]-SalesData[[#This Row],[Discount Amount]]</f>
        <v>6025.2671999999993</v>
      </c>
      <c r="P811" s="2">
        <f>SalesData[[#This Row],[price]]*60%</f>
        <v>1882.8959999999997</v>
      </c>
      <c r="Q811" s="2">
        <f>SalesData[[#This Row],[Cost Price (Assumed)60%]]*SalesData[[#This Row],[quantity]]</f>
        <v>3765.7919999999995</v>
      </c>
      <c r="R811" s="2">
        <f>SalesData[[#This Row],[Net Sales]]-SalesData[[#This Row],[Total Cost]]</f>
        <v>2259.4751999999999</v>
      </c>
      <c r="S811" s="8">
        <f>SalesData[[#This Row],[Profit]]/SalesData[[#This Row],[Net Sales]]</f>
        <v>0.375</v>
      </c>
    </row>
    <row r="812" spans="1:19" x14ac:dyDescent="0.25">
      <c r="A812">
        <v>100810</v>
      </c>
      <c r="B812" s="1">
        <v>45079</v>
      </c>
      <c r="C812" s="2">
        <f>MONTH(SalesData[[#This Row],[order_date]])</f>
        <v>6</v>
      </c>
      <c r="D812" s="2">
        <f>YEAR(SalesData[[#This Row],[order_date]])</f>
        <v>2023</v>
      </c>
      <c r="E812" t="s">
        <v>837</v>
      </c>
      <c r="F812" t="s">
        <v>19</v>
      </c>
      <c r="G812" t="s">
        <v>20</v>
      </c>
      <c r="H812">
        <v>1</v>
      </c>
      <c r="I812">
        <v>2983.17</v>
      </c>
      <c r="J812" t="s">
        <v>35</v>
      </c>
      <c r="K812" t="s">
        <v>36</v>
      </c>
      <c r="L812">
        <f>SalesData[[#This Row],[quantity]]*SalesData[[#This Row],[price]]</f>
        <v>2983.17</v>
      </c>
      <c r="M812" s="8">
        <f>IF(SalesData[[#This Row],[quantity]]&lt;=1,2%,IF(SalesData[[#This Row],[quantity]]&lt;=2,4%,IF(SalesData[[#This Row],[quantity]]&lt;=3,6%,IF(SalesData[[#This Row],[quantity]]&gt;=4,8%,0%))))</f>
        <v>0.02</v>
      </c>
      <c r="N812" s="6">
        <f>SalesData[[#This Row],[Total Sales]]*SalesData[[#This Row],[Discount %]]</f>
        <v>59.663400000000003</v>
      </c>
      <c r="O812" s="2">
        <f>SalesData[[#This Row],[Total Sales]]-SalesData[[#This Row],[Discount Amount]]</f>
        <v>2923.5066000000002</v>
      </c>
      <c r="P812" s="2">
        <f>SalesData[[#This Row],[price]]*60%</f>
        <v>1789.902</v>
      </c>
      <c r="Q812" s="2">
        <f>SalesData[[#This Row],[Cost Price (Assumed)60%]]*SalesData[[#This Row],[quantity]]</f>
        <v>1789.902</v>
      </c>
      <c r="R812" s="2">
        <f>SalesData[[#This Row],[Net Sales]]-SalesData[[#This Row],[Total Cost]]</f>
        <v>1133.6046000000001</v>
      </c>
      <c r="S812" s="8">
        <f>SalesData[[#This Row],[Profit]]/SalesData[[#This Row],[Net Sales]]</f>
        <v>0.38775510204081637</v>
      </c>
    </row>
    <row r="813" spans="1:19" x14ac:dyDescent="0.25">
      <c r="A813">
        <v>100811</v>
      </c>
      <c r="B813" s="1">
        <v>45299</v>
      </c>
      <c r="C813" s="2">
        <f>MONTH(SalesData[[#This Row],[order_date]])</f>
        <v>1</v>
      </c>
      <c r="D813" s="2">
        <f>YEAR(SalesData[[#This Row],[order_date]])</f>
        <v>2024</v>
      </c>
      <c r="E813" t="s">
        <v>838</v>
      </c>
      <c r="F813" t="s">
        <v>10</v>
      </c>
      <c r="G813" t="s">
        <v>68</v>
      </c>
      <c r="H813">
        <v>1</v>
      </c>
      <c r="I813">
        <v>48872.17</v>
      </c>
      <c r="J813" t="s">
        <v>85</v>
      </c>
      <c r="K813" t="s">
        <v>29</v>
      </c>
      <c r="L813">
        <f>SalesData[[#This Row],[quantity]]*SalesData[[#This Row],[price]]</f>
        <v>48872.17</v>
      </c>
      <c r="M813" s="8">
        <f>IF(SalesData[[#This Row],[quantity]]&lt;=1,2%,IF(SalesData[[#This Row],[quantity]]&lt;=2,4%,IF(SalesData[[#This Row],[quantity]]&lt;=3,6%,IF(SalesData[[#This Row],[quantity]]&gt;=4,8%,0%))))</f>
        <v>0.02</v>
      </c>
      <c r="N813" s="6">
        <f>SalesData[[#This Row],[Total Sales]]*SalesData[[#This Row],[Discount %]]</f>
        <v>977.4434</v>
      </c>
      <c r="O813" s="2">
        <f>SalesData[[#This Row],[Total Sales]]-SalesData[[#This Row],[Discount Amount]]</f>
        <v>47894.726600000002</v>
      </c>
      <c r="P813" s="2">
        <f>SalesData[[#This Row],[price]]*60%</f>
        <v>29323.302</v>
      </c>
      <c r="Q813" s="2">
        <f>SalesData[[#This Row],[Cost Price (Assumed)60%]]*SalesData[[#This Row],[quantity]]</f>
        <v>29323.302</v>
      </c>
      <c r="R813" s="2">
        <f>SalesData[[#This Row],[Net Sales]]-SalesData[[#This Row],[Total Cost]]</f>
        <v>18571.424600000002</v>
      </c>
      <c r="S813" s="8">
        <f>SalesData[[#This Row],[Profit]]/SalesData[[#This Row],[Net Sales]]</f>
        <v>0.38775510204081637</v>
      </c>
    </row>
    <row r="814" spans="1:19" x14ac:dyDescent="0.25">
      <c r="A814">
        <v>100812</v>
      </c>
      <c r="B814" s="1">
        <v>45033</v>
      </c>
      <c r="C814" s="2">
        <f>MONTH(SalesData[[#This Row],[order_date]])</f>
        <v>4</v>
      </c>
      <c r="D814" s="2">
        <f>YEAR(SalesData[[#This Row],[order_date]])</f>
        <v>2023</v>
      </c>
      <c r="E814" t="s">
        <v>391</v>
      </c>
      <c r="F814" t="s">
        <v>38</v>
      </c>
      <c r="G814" t="s">
        <v>60</v>
      </c>
      <c r="H814">
        <v>1</v>
      </c>
      <c r="I814">
        <v>3148.25</v>
      </c>
      <c r="J814" t="s">
        <v>12</v>
      </c>
      <c r="K814" t="s">
        <v>12</v>
      </c>
      <c r="L814">
        <f>SalesData[[#This Row],[quantity]]*SalesData[[#This Row],[price]]</f>
        <v>3148.25</v>
      </c>
      <c r="M814" s="8">
        <f>IF(SalesData[[#This Row],[quantity]]&lt;=1,2%,IF(SalesData[[#This Row],[quantity]]&lt;=2,4%,IF(SalesData[[#This Row],[quantity]]&lt;=3,6%,IF(SalesData[[#This Row],[quantity]]&gt;=4,8%,0%))))</f>
        <v>0.02</v>
      </c>
      <c r="N814" s="6">
        <f>SalesData[[#This Row],[Total Sales]]*SalesData[[#This Row],[Discount %]]</f>
        <v>62.965000000000003</v>
      </c>
      <c r="O814" s="2">
        <f>SalesData[[#This Row],[Total Sales]]-SalesData[[#This Row],[Discount Amount]]</f>
        <v>3085.2849999999999</v>
      </c>
      <c r="P814" s="2">
        <f>SalesData[[#This Row],[price]]*60%</f>
        <v>1888.9499999999998</v>
      </c>
      <c r="Q814" s="2">
        <f>SalesData[[#This Row],[Cost Price (Assumed)60%]]*SalesData[[#This Row],[quantity]]</f>
        <v>1888.9499999999998</v>
      </c>
      <c r="R814" s="2">
        <f>SalesData[[#This Row],[Net Sales]]-SalesData[[#This Row],[Total Cost]]</f>
        <v>1196.335</v>
      </c>
      <c r="S814" s="8">
        <f>SalesData[[#This Row],[Profit]]/SalesData[[#This Row],[Net Sales]]</f>
        <v>0.38775510204081637</v>
      </c>
    </row>
    <row r="815" spans="1:19" x14ac:dyDescent="0.25">
      <c r="A815">
        <v>100813</v>
      </c>
      <c r="B815" s="1">
        <v>45167</v>
      </c>
      <c r="C815" s="2">
        <f>MONTH(SalesData[[#This Row],[order_date]])</f>
        <v>8</v>
      </c>
      <c r="D815" s="2">
        <f>YEAR(SalesData[[#This Row],[order_date]])</f>
        <v>2023</v>
      </c>
      <c r="E815" t="s">
        <v>839</v>
      </c>
      <c r="F815" t="s">
        <v>19</v>
      </c>
      <c r="G815" t="s">
        <v>123</v>
      </c>
      <c r="H815">
        <v>1</v>
      </c>
      <c r="I815">
        <v>6938.07</v>
      </c>
      <c r="J815" t="s">
        <v>63</v>
      </c>
      <c r="K815" t="s">
        <v>64</v>
      </c>
      <c r="L815">
        <f>SalesData[[#This Row],[quantity]]*SalesData[[#This Row],[price]]</f>
        <v>6938.07</v>
      </c>
      <c r="M815" s="8">
        <f>IF(SalesData[[#This Row],[quantity]]&lt;=1,2%,IF(SalesData[[#This Row],[quantity]]&lt;=2,4%,IF(SalesData[[#This Row],[quantity]]&lt;=3,6%,IF(SalesData[[#This Row],[quantity]]&gt;=4,8%,0%))))</f>
        <v>0.02</v>
      </c>
      <c r="N815" s="6">
        <f>SalesData[[#This Row],[Total Sales]]*SalesData[[#This Row],[Discount %]]</f>
        <v>138.76140000000001</v>
      </c>
      <c r="O815" s="2">
        <f>SalesData[[#This Row],[Total Sales]]-SalesData[[#This Row],[Discount Amount]]</f>
        <v>6799.3085999999994</v>
      </c>
      <c r="P815" s="2">
        <f>SalesData[[#This Row],[price]]*60%</f>
        <v>4162.8419999999996</v>
      </c>
      <c r="Q815" s="2">
        <f>SalesData[[#This Row],[Cost Price (Assumed)60%]]*SalesData[[#This Row],[quantity]]</f>
        <v>4162.8419999999996</v>
      </c>
      <c r="R815" s="2">
        <f>SalesData[[#This Row],[Net Sales]]-SalesData[[#This Row],[Total Cost]]</f>
        <v>2636.4665999999997</v>
      </c>
      <c r="S815" s="8">
        <f>SalesData[[#This Row],[Profit]]/SalesData[[#This Row],[Net Sales]]</f>
        <v>0.38775510204081631</v>
      </c>
    </row>
    <row r="816" spans="1:19" x14ac:dyDescent="0.25">
      <c r="A816">
        <v>100814</v>
      </c>
      <c r="B816" s="1">
        <v>45039</v>
      </c>
      <c r="C816" s="2">
        <f>MONTH(SalesData[[#This Row],[order_date]])</f>
        <v>4</v>
      </c>
      <c r="D816" s="2">
        <f>YEAR(SalesData[[#This Row],[order_date]])</f>
        <v>2023</v>
      </c>
      <c r="E816" t="s">
        <v>840</v>
      </c>
      <c r="F816" t="s">
        <v>14</v>
      </c>
      <c r="G816" t="s">
        <v>15</v>
      </c>
      <c r="H816">
        <v>1</v>
      </c>
      <c r="I816">
        <v>1983.28</v>
      </c>
      <c r="J816" t="s">
        <v>12</v>
      </c>
      <c r="K816" t="s">
        <v>12</v>
      </c>
      <c r="L816">
        <f>SalesData[[#This Row],[quantity]]*SalesData[[#This Row],[price]]</f>
        <v>1983.28</v>
      </c>
      <c r="M816" s="8">
        <f>IF(SalesData[[#This Row],[quantity]]&lt;=1,2%,IF(SalesData[[#This Row],[quantity]]&lt;=2,4%,IF(SalesData[[#This Row],[quantity]]&lt;=3,6%,IF(SalesData[[#This Row],[quantity]]&gt;=4,8%,0%))))</f>
        <v>0.02</v>
      </c>
      <c r="N816" s="6">
        <f>SalesData[[#This Row],[Total Sales]]*SalesData[[#This Row],[Discount %]]</f>
        <v>39.665599999999998</v>
      </c>
      <c r="O816" s="2">
        <f>SalesData[[#This Row],[Total Sales]]-SalesData[[#This Row],[Discount Amount]]</f>
        <v>1943.6143999999999</v>
      </c>
      <c r="P816" s="2">
        <f>SalesData[[#This Row],[price]]*60%</f>
        <v>1189.9679999999998</v>
      </c>
      <c r="Q816" s="2">
        <f>SalesData[[#This Row],[Cost Price (Assumed)60%]]*SalesData[[#This Row],[quantity]]</f>
        <v>1189.9679999999998</v>
      </c>
      <c r="R816" s="2">
        <f>SalesData[[#This Row],[Net Sales]]-SalesData[[#This Row],[Total Cost]]</f>
        <v>753.64640000000009</v>
      </c>
      <c r="S816" s="8">
        <f>SalesData[[#This Row],[Profit]]/SalesData[[#This Row],[Net Sales]]</f>
        <v>0.38775510204081637</v>
      </c>
    </row>
    <row r="817" spans="1:19" x14ac:dyDescent="0.25">
      <c r="A817">
        <v>100815</v>
      </c>
      <c r="B817" s="1">
        <v>45409</v>
      </c>
      <c r="C817" s="2">
        <f>MONTH(SalesData[[#This Row],[order_date]])</f>
        <v>4</v>
      </c>
      <c r="D817" s="2">
        <f>YEAR(SalesData[[#This Row],[order_date]])</f>
        <v>2024</v>
      </c>
      <c r="E817" t="s">
        <v>841</v>
      </c>
      <c r="F817" t="s">
        <v>19</v>
      </c>
      <c r="G817" t="s">
        <v>77</v>
      </c>
      <c r="H817">
        <v>3</v>
      </c>
      <c r="I817">
        <v>2741.52</v>
      </c>
      <c r="J817" t="s">
        <v>57</v>
      </c>
      <c r="K817" t="s">
        <v>58</v>
      </c>
      <c r="L817">
        <f>SalesData[[#This Row],[quantity]]*SalesData[[#This Row],[price]]</f>
        <v>8224.56</v>
      </c>
      <c r="M817" s="8">
        <f>IF(SalesData[[#This Row],[quantity]]&lt;=1,2%,IF(SalesData[[#This Row],[quantity]]&lt;=2,4%,IF(SalesData[[#This Row],[quantity]]&lt;=3,6%,IF(SalesData[[#This Row],[quantity]]&gt;=4,8%,0%))))</f>
        <v>0.06</v>
      </c>
      <c r="N817" s="6">
        <f>SalesData[[#This Row],[Total Sales]]*SalesData[[#This Row],[Discount %]]</f>
        <v>493.47359999999998</v>
      </c>
      <c r="O817" s="2">
        <f>SalesData[[#This Row],[Total Sales]]-SalesData[[#This Row],[Discount Amount]]</f>
        <v>7731.0863999999992</v>
      </c>
      <c r="P817" s="2">
        <f>SalesData[[#This Row],[price]]*60%</f>
        <v>1644.912</v>
      </c>
      <c r="Q817" s="2">
        <f>SalesData[[#This Row],[Cost Price (Assumed)60%]]*SalesData[[#This Row],[quantity]]</f>
        <v>4934.7359999999999</v>
      </c>
      <c r="R817" s="2">
        <f>SalesData[[#This Row],[Net Sales]]-SalesData[[#This Row],[Total Cost]]</f>
        <v>2796.3503999999994</v>
      </c>
      <c r="S817" s="8">
        <f>SalesData[[#This Row],[Profit]]/SalesData[[#This Row],[Net Sales]]</f>
        <v>0.36170212765957444</v>
      </c>
    </row>
    <row r="818" spans="1:19" x14ac:dyDescent="0.25">
      <c r="A818">
        <v>100816</v>
      </c>
      <c r="B818" s="1">
        <v>45323</v>
      </c>
      <c r="C818" s="2">
        <f>MONTH(SalesData[[#This Row],[order_date]])</f>
        <v>2</v>
      </c>
      <c r="D818" s="2">
        <f>YEAR(SalesData[[#This Row],[order_date]])</f>
        <v>2024</v>
      </c>
      <c r="E818" t="s">
        <v>842</v>
      </c>
      <c r="F818" t="s">
        <v>14</v>
      </c>
      <c r="G818" t="s">
        <v>170</v>
      </c>
      <c r="H818">
        <v>2</v>
      </c>
      <c r="I818">
        <v>3693.9</v>
      </c>
      <c r="J818" t="s">
        <v>107</v>
      </c>
      <c r="K818" t="s">
        <v>108</v>
      </c>
      <c r="L818">
        <f>SalesData[[#This Row],[quantity]]*SalesData[[#This Row],[price]]</f>
        <v>7387.8</v>
      </c>
      <c r="M818" s="8">
        <f>IF(SalesData[[#This Row],[quantity]]&lt;=1,2%,IF(SalesData[[#This Row],[quantity]]&lt;=2,4%,IF(SalesData[[#This Row],[quantity]]&lt;=3,6%,IF(SalesData[[#This Row],[quantity]]&gt;=4,8%,0%))))</f>
        <v>0.04</v>
      </c>
      <c r="N818" s="6">
        <f>SalesData[[#This Row],[Total Sales]]*SalesData[[#This Row],[Discount %]]</f>
        <v>295.512</v>
      </c>
      <c r="O818" s="2">
        <f>SalesData[[#This Row],[Total Sales]]-SalesData[[#This Row],[Discount Amount]]</f>
        <v>7092.2880000000005</v>
      </c>
      <c r="P818" s="2">
        <f>SalesData[[#This Row],[price]]*60%</f>
        <v>2216.34</v>
      </c>
      <c r="Q818" s="2">
        <f>SalesData[[#This Row],[Cost Price (Assumed)60%]]*SalesData[[#This Row],[quantity]]</f>
        <v>4432.68</v>
      </c>
      <c r="R818" s="2">
        <f>SalesData[[#This Row],[Net Sales]]-SalesData[[#This Row],[Total Cost]]</f>
        <v>2659.6080000000002</v>
      </c>
      <c r="S818" s="8">
        <f>SalesData[[#This Row],[Profit]]/SalesData[[#This Row],[Net Sales]]</f>
        <v>0.375</v>
      </c>
    </row>
    <row r="819" spans="1:19" x14ac:dyDescent="0.25">
      <c r="A819">
        <v>100817</v>
      </c>
      <c r="B819" s="1">
        <v>45057</v>
      </c>
      <c r="C819" s="2">
        <f>MONTH(SalesData[[#This Row],[order_date]])</f>
        <v>5</v>
      </c>
      <c r="D819" s="2">
        <f>YEAR(SalesData[[#This Row],[order_date]])</f>
        <v>2023</v>
      </c>
      <c r="E819" t="s">
        <v>843</v>
      </c>
      <c r="F819" t="s">
        <v>10</v>
      </c>
      <c r="G819" t="s">
        <v>80</v>
      </c>
      <c r="H819">
        <v>1</v>
      </c>
      <c r="I819">
        <v>11995.01</v>
      </c>
      <c r="J819" t="s">
        <v>28</v>
      </c>
      <c r="K819" t="s">
        <v>29</v>
      </c>
      <c r="L819">
        <f>SalesData[[#This Row],[quantity]]*SalesData[[#This Row],[price]]</f>
        <v>11995.01</v>
      </c>
      <c r="M819" s="8">
        <f>IF(SalesData[[#This Row],[quantity]]&lt;=1,2%,IF(SalesData[[#This Row],[quantity]]&lt;=2,4%,IF(SalesData[[#This Row],[quantity]]&lt;=3,6%,IF(SalesData[[#This Row],[quantity]]&gt;=4,8%,0%))))</f>
        <v>0.02</v>
      </c>
      <c r="N819" s="6">
        <f>SalesData[[#This Row],[Total Sales]]*SalesData[[#This Row],[Discount %]]</f>
        <v>239.90020000000001</v>
      </c>
      <c r="O819" s="2">
        <f>SalesData[[#This Row],[Total Sales]]-SalesData[[#This Row],[Discount Amount]]</f>
        <v>11755.1098</v>
      </c>
      <c r="P819" s="2">
        <f>SalesData[[#This Row],[price]]*60%</f>
        <v>7197.0060000000003</v>
      </c>
      <c r="Q819" s="2">
        <f>SalesData[[#This Row],[Cost Price (Assumed)60%]]*SalesData[[#This Row],[quantity]]</f>
        <v>7197.0060000000003</v>
      </c>
      <c r="R819" s="2">
        <f>SalesData[[#This Row],[Net Sales]]-SalesData[[#This Row],[Total Cost]]</f>
        <v>4558.1037999999999</v>
      </c>
      <c r="S819" s="8">
        <f>SalesData[[#This Row],[Profit]]/SalesData[[#This Row],[Net Sales]]</f>
        <v>0.38775510204081631</v>
      </c>
    </row>
    <row r="820" spans="1:19" x14ac:dyDescent="0.25">
      <c r="A820">
        <v>100818</v>
      </c>
      <c r="B820" s="1">
        <v>45102</v>
      </c>
      <c r="C820" s="2">
        <f>MONTH(SalesData[[#This Row],[order_date]])</f>
        <v>6</v>
      </c>
      <c r="D820" s="2">
        <f>YEAR(SalesData[[#This Row],[order_date]])</f>
        <v>2023</v>
      </c>
      <c r="E820" t="s">
        <v>844</v>
      </c>
      <c r="F820" t="s">
        <v>38</v>
      </c>
      <c r="G820" t="s">
        <v>70</v>
      </c>
      <c r="H820">
        <v>3</v>
      </c>
      <c r="I820">
        <v>2666.27</v>
      </c>
      <c r="J820" t="s">
        <v>32</v>
      </c>
      <c r="K820" t="s">
        <v>33</v>
      </c>
      <c r="L820">
        <f>SalesData[[#This Row],[quantity]]*SalesData[[#This Row],[price]]</f>
        <v>7998.8099999999995</v>
      </c>
      <c r="M820" s="8">
        <f>IF(SalesData[[#This Row],[quantity]]&lt;=1,2%,IF(SalesData[[#This Row],[quantity]]&lt;=2,4%,IF(SalesData[[#This Row],[quantity]]&lt;=3,6%,IF(SalesData[[#This Row],[quantity]]&gt;=4,8%,0%))))</f>
        <v>0.06</v>
      </c>
      <c r="N820" s="6">
        <f>SalesData[[#This Row],[Total Sales]]*SalesData[[#This Row],[Discount %]]</f>
        <v>479.92859999999996</v>
      </c>
      <c r="O820" s="2">
        <f>SalesData[[#This Row],[Total Sales]]-SalesData[[#This Row],[Discount Amount]]</f>
        <v>7518.8813999999993</v>
      </c>
      <c r="P820" s="2">
        <f>SalesData[[#This Row],[price]]*60%</f>
        <v>1599.7619999999999</v>
      </c>
      <c r="Q820" s="2">
        <f>SalesData[[#This Row],[Cost Price (Assumed)60%]]*SalesData[[#This Row],[quantity]]</f>
        <v>4799.2860000000001</v>
      </c>
      <c r="R820" s="2">
        <f>SalesData[[#This Row],[Net Sales]]-SalesData[[#This Row],[Total Cost]]</f>
        <v>2719.5953999999992</v>
      </c>
      <c r="S820" s="8">
        <f>SalesData[[#This Row],[Profit]]/SalesData[[#This Row],[Net Sales]]</f>
        <v>0.36170212765957438</v>
      </c>
    </row>
    <row r="821" spans="1:19" x14ac:dyDescent="0.25">
      <c r="A821">
        <v>100819</v>
      </c>
      <c r="B821" s="1">
        <v>45493</v>
      </c>
      <c r="C821" s="2">
        <f>MONTH(SalesData[[#This Row],[order_date]])</f>
        <v>7</v>
      </c>
      <c r="D821" s="2">
        <f>YEAR(SalesData[[#This Row],[order_date]])</f>
        <v>2024</v>
      </c>
      <c r="E821" t="s">
        <v>845</v>
      </c>
      <c r="F821" t="s">
        <v>41</v>
      </c>
      <c r="G821" t="s">
        <v>66</v>
      </c>
      <c r="H821">
        <v>1</v>
      </c>
      <c r="I821">
        <v>8834.91</v>
      </c>
      <c r="J821" t="s">
        <v>32</v>
      </c>
      <c r="K821" t="s">
        <v>33</v>
      </c>
      <c r="L821">
        <f>SalesData[[#This Row],[quantity]]*SalesData[[#This Row],[price]]</f>
        <v>8834.91</v>
      </c>
      <c r="M821" s="8">
        <f>IF(SalesData[[#This Row],[quantity]]&lt;=1,2%,IF(SalesData[[#This Row],[quantity]]&lt;=2,4%,IF(SalesData[[#This Row],[quantity]]&lt;=3,6%,IF(SalesData[[#This Row],[quantity]]&gt;=4,8%,0%))))</f>
        <v>0.02</v>
      </c>
      <c r="N821" s="6">
        <f>SalesData[[#This Row],[Total Sales]]*SalesData[[#This Row],[Discount %]]</f>
        <v>176.69820000000001</v>
      </c>
      <c r="O821" s="2">
        <f>SalesData[[#This Row],[Total Sales]]-SalesData[[#This Row],[Discount Amount]]</f>
        <v>8658.2117999999991</v>
      </c>
      <c r="P821" s="2">
        <f>SalesData[[#This Row],[price]]*60%</f>
        <v>5300.9459999999999</v>
      </c>
      <c r="Q821" s="2">
        <f>SalesData[[#This Row],[Cost Price (Assumed)60%]]*SalesData[[#This Row],[quantity]]</f>
        <v>5300.9459999999999</v>
      </c>
      <c r="R821" s="2">
        <f>SalesData[[#This Row],[Net Sales]]-SalesData[[#This Row],[Total Cost]]</f>
        <v>3357.2657999999992</v>
      </c>
      <c r="S821" s="8">
        <f>SalesData[[#This Row],[Profit]]/SalesData[[#This Row],[Net Sales]]</f>
        <v>0.38775510204081626</v>
      </c>
    </row>
    <row r="822" spans="1:19" x14ac:dyDescent="0.25">
      <c r="A822">
        <v>100820</v>
      </c>
      <c r="B822" s="1">
        <v>45411</v>
      </c>
      <c r="C822" s="2">
        <f>MONTH(SalesData[[#This Row],[order_date]])</f>
        <v>4</v>
      </c>
      <c r="D822" s="2">
        <f>YEAR(SalesData[[#This Row],[order_date]])</f>
        <v>2024</v>
      </c>
      <c r="E822" t="s">
        <v>846</v>
      </c>
      <c r="F822" t="s">
        <v>38</v>
      </c>
      <c r="G822" t="s">
        <v>53</v>
      </c>
      <c r="H822">
        <v>1</v>
      </c>
      <c r="I822">
        <v>1966.33</v>
      </c>
      <c r="J822" t="s">
        <v>107</v>
      </c>
      <c r="K822" t="s">
        <v>108</v>
      </c>
      <c r="L822">
        <f>SalesData[[#This Row],[quantity]]*SalesData[[#This Row],[price]]</f>
        <v>1966.33</v>
      </c>
      <c r="M822" s="8">
        <f>IF(SalesData[[#This Row],[quantity]]&lt;=1,2%,IF(SalesData[[#This Row],[quantity]]&lt;=2,4%,IF(SalesData[[#This Row],[quantity]]&lt;=3,6%,IF(SalesData[[#This Row],[quantity]]&gt;=4,8%,0%))))</f>
        <v>0.02</v>
      </c>
      <c r="N822" s="6">
        <f>SalesData[[#This Row],[Total Sales]]*SalesData[[#This Row],[Discount %]]</f>
        <v>39.326599999999999</v>
      </c>
      <c r="O822" s="2">
        <f>SalesData[[#This Row],[Total Sales]]-SalesData[[#This Row],[Discount Amount]]</f>
        <v>1927.0033999999998</v>
      </c>
      <c r="P822" s="2">
        <f>SalesData[[#This Row],[price]]*60%</f>
        <v>1179.798</v>
      </c>
      <c r="Q822" s="2">
        <f>SalesData[[#This Row],[Cost Price (Assumed)60%]]*SalesData[[#This Row],[quantity]]</f>
        <v>1179.798</v>
      </c>
      <c r="R822" s="2">
        <f>SalesData[[#This Row],[Net Sales]]-SalesData[[#This Row],[Total Cost]]</f>
        <v>747.20539999999983</v>
      </c>
      <c r="S822" s="8">
        <f>SalesData[[#This Row],[Profit]]/SalesData[[#This Row],[Net Sales]]</f>
        <v>0.38775510204081626</v>
      </c>
    </row>
    <row r="823" spans="1:19" x14ac:dyDescent="0.25">
      <c r="A823">
        <v>100821</v>
      </c>
      <c r="B823" s="1">
        <v>45371</v>
      </c>
      <c r="C823" s="2">
        <f>MONTH(SalesData[[#This Row],[order_date]])</f>
        <v>3</v>
      </c>
      <c r="D823" s="2">
        <f>YEAR(SalesData[[#This Row],[order_date]])</f>
        <v>2024</v>
      </c>
      <c r="E823" t="s">
        <v>847</v>
      </c>
      <c r="F823" t="s">
        <v>19</v>
      </c>
      <c r="G823" t="s">
        <v>123</v>
      </c>
      <c r="H823">
        <v>4</v>
      </c>
      <c r="I823">
        <v>15371.73</v>
      </c>
      <c r="J823" t="s">
        <v>85</v>
      </c>
      <c r="K823" t="s">
        <v>29</v>
      </c>
      <c r="L823">
        <f>SalesData[[#This Row],[quantity]]*SalesData[[#This Row],[price]]</f>
        <v>61486.92</v>
      </c>
      <c r="M823" s="8">
        <f>IF(SalesData[[#This Row],[quantity]]&lt;=1,2%,IF(SalesData[[#This Row],[quantity]]&lt;=2,4%,IF(SalesData[[#This Row],[quantity]]&lt;=3,6%,IF(SalesData[[#This Row],[quantity]]&gt;=4,8%,0%))))</f>
        <v>0.08</v>
      </c>
      <c r="N823" s="6">
        <f>SalesData[[#This Row],[Total Sales]]*SalesData[[#This Row],[Discount %]]</f>
        <v>4918.9535999999998</v>
      </c>
      <c r="O823" s="2">
        <f>SalesData[[#This Row],[Total Sales]]-SalesData[[#This Row],[Discount Amount]]</f>
        <v>56567.966399999998</v>
      </c>
      <c r="P823" s="2">
        <f>SalesData[[#This Row],[price]]*60%</f>
        <v>9223.0379999999986</v>
      </c>
      <c r="Q823" s="2">
        <f>SalesData[[#This Row],[Cost Price (Assumed)60%]]*SalesData[[#This Row],[quantity]]</f>
        <v>36892.151999999995</v>
      </c>
      <c r="R823" s="2">
        <f>SalesData[[#This Row],[Net Sales]]-SalesData[[#This Row],[Total Cost]]</f>
        <v>19675.814400000003</v>
      </c>
      <c r="S823" s="8">
        <f>SalesData[[#This Row],[Profit]]/SalesData[[#This Row],[Net Sales]]</f>
        <v>0.34782608695652178</v>
      </c>
    </row>
    <row r="824" spans="1:19" x14ac:dyDescent="0.25">
      <c r="A824">
        <v>100822</v>
      </c>
      <c r="B824" s="1">
        <v>44968</v>
      </c>
      <c r="C824" s="2">
        <f>MONTH(SalesData[[#This Row],[order_date]])</f>
        <v>2</v>
      </c>
      <c r="D824" s="2">
        <f>YEAR(SalesData[[#This Row],[order_date]])</f>
        <v>2023</v>
      </c>
      <c r="E824" t="s">
        <v>848</v>
      </c>
      <c r="F824" t="s">
        <v>41</v>
      </c>
      <c r="G824" t="s">
        <v>42</v>
      </c>
      <c r="H824">
        <v>1</v>
      </c>
      <c r="I824">
        <v>8056.07</v>
      </c>
      <c r="J824" t="s">
        <v>61</v>
      </c>
      <c r="K824" t="s">
        <v>36</v>
      </c>
      <c r="L824">
        <f>SalesData[[#This Row],[quantity]]*SalesData[[#This Row],[price]]</f>
        <v>8056.07</v>
      </c>
      <c r="M824" s="8">
        <f>IF(SalesData[[#This Row],[quantity]]&lt;=1,2%,IF(SalesData[[#This Row],[quantity]]&lt;=2,4%,IF(SalesData[[#This Row],[quantity]]&lt;=3,6%,IF(SalesData[[#This Row],[quantity]]&gt;=4,8%,0%))))</f>
        <v>0.02</v>
      </c>
      <c r="N824" s="6">
        <f>SalesData[[#This Row],[Total Sales]]*SalesData[[#This Row],[Discount %]]</f>
        <v>161.12139999999999</v>
      </c>
      <c r="O824" s="2">
        <f>SalesData[[#This Row],[Total Sales]]-SalesData[[#This Row],[Discount Amount]]</f>
        <v>7894.9485999999997</v>
      </c>
      <c r="P824" s="2">
        <f>SalesData[[#This Row],[price]]*60%</f>
        <v>4833.6419999999998</v>
      </c>
      <c r="Q824" s="2">
        <f>SalesData[[#This Row],[Cost Price (Assumed)60%]]*SalesData[[#This Row],[quantity]]</f>
        <v>4833.6419999999998</v>
      </c>
      <c r="R824" s="2">
        <f>SalesData[[#This Row],[Net Sales]]-SalesData[[#This Row],[Total Cost]]</f>
        <v>3061.3065999999999</v>
      </c>
      <c r="S824" s="8">
        <f>SalesData[[#This Row],[Profit]]/SalesData[[#This Row],[Net Sales]]</f>
        <v>0.38775510204081631</v>
      </c>
    </row>
    <row r="825" spans="1:19" x14ac:dyDescent="0.25">
      <c r="A825">
        <v>100823</v>
      </c>
      <c r="B825" s="1">
        <v>45434</v>
      </c>
      <c r="C825" s="2">
        <f>MONTH(SalesData[[#This Row],[order_date]])</f>
        <v>5</v>
      </c>
      <c r="D825" s="2">
        <f>YEAR(SalesData[[#This Row],[order_date]])</f>
        <v>2024</v>
      </c>
      <c r="E825" t="s">
        <v>849</v>
      </c>
      <c r="F825" t="s">
        <v>10</v>
      </c>
      <c r="G825" t="s">
        <v>80</v>
      </c>
      <c r="H825">
        <v>2</v>
      </c>
      <c r="I825">
        <v>47609.26</v>
      </c>
      <c r="J825" t="s">
        <v>57</v>
      </c>
      <c r="K825" t="s">
        <v>58</v>
      </c>
      <c r="L825">
        <f>SalesData[[#This Row],[quantity]]*SalesData[[#This Row],[price]]</f>
        <v>95218.52</v>
      </c>
      <c r="M825" s="8">
        <f>IF(SalesData[[#This Row],[quantity]]&lt;=1,2%,IF(SalesData[[#This Row],[quantity]]&lt;=2,4%,IF(SalesData[[#This Row],[quantity]]&lt;=3,6%,IF(SalesData[[#This Row],[quantity]]&gt;=4,8%,0%))))</f>
        <v>0.04</v>
      </c>
      <c r="N825" s="6">
        <f>SalesData[[#This Row],[Total Sales]]*SalesData[[#This Row],[Discount %]]</f>
        <v>3808.7408</v>
      </c>
      <c r="O825" s="2">
        <f>SalesData[[#This Row],[Total Sales]]-SalesData[[#This Row],[Discount Amount]]</f>
        <v>91409.779200000004</v>
      </c>
      <c r="P825" s="2">
        <f>SalesData[[#This Row],[price]]*60%</f>
        <v>28565.556</v>
      </c>
      <c r="Q825" s="2">
        <f>SalesData[[#This Row],[Cost Price (Assumed)60%]]*SalesData[[#This Row],[quantity]]</f>
        <v>57131.112000000001</v>
      </c>
      <c r="R825" s="2">
        <f>SalesData[[#This Row],[Net Sales]]-SalesData[[#This Row],[Total Cost]]</f>
        <v>34278.667200000004</v>
      </c>
      <c r="S825" s="8">
        <f>SalesData[[#This Row],[Profit]]/SalesData[[#This Row],[Net Sales]]</f>
        <v>0.375</v>
      </c>
    </row>
    <row r="826" spans="1:19" x14ac:dyDescent="0.25">
      <c r="A826">
        <v>100824</v>
      </c>
      <c r="B826" s="1">
        <v>45294</v>
      </c>
      <c r="C826" s="2">
        <f>MONTH(SalesData[[#This Row],[order_date]])</f>
        <v>1</v>
      </c>
      <c r="D826" s="2">
        <f>YEAR(SalesData[[#This Row],[order_date]])</f>
        <v>2024</v>
      </c>
      <c r="E826" t="s">
        <v>850</v>
      </c>
      <c r="F826" t="s">
        <v>10</v>
      </c>
      <c r="G826" t="s">
        <v>73</v>
      </c>
      <c r="H826">
        <v>1</v>
      </c>
      <c r="I826">
        <v>42526.99</v>
      </c>
      <c r="J826" t="s">
        <v>47</v>
      </c>
      <c r="K826" t="s">
        <v>48</v>
      </c>
      <c r="L826">
        <f>SalesData[[#This Row],[quantity]]*SalesData[[#This Row],[price]]</f>
        <v>42526.99</v>
      </c>
      <c r="M826" s="8">
        <f>IF(SalesData[[#This Row],[quantity]]&lt;=1,2%,IF(SalesData[[#This Row],[quantity]]&lt;=2,4%,IF(SalesData[[#This Row],[quantity]]&lt;=3,6%,IF(SalesData[[#This Row],[quantity]]&gt;=4,8%,0%))))</f>
        <v>0.02</v>
      </c>
      <c r="N826" s="6">
        <f>SalesData[[#This Row],[Total Sales]]*SalesData[[#This Row],[Discount %]]</f>
        <v>850.53980000000001</v>
      </c>
      <c r="O826" s="2">
        <f>SalesData[[#This Row],[Total Sales]]-SalesData[[#This Row],[Discount Amount]]</f>
        <v>41676.450199999999</v>
      </c>
      <c r="P826" s="2">
        <f>SalesData[[#This Row],[price]]*60%</f>
        <v>25516.194</v>
      </c>
      <c r="Q826" s="2">
        <f>SalesData[[#This Row],[Cost Price (Assumed)60%]]*SalesData[[#This Row],[quantity]]</f>
        <v>25516.194</v>
      </c>
      <c r="R826" s="2">
        <f>SalesData[[#This Row],[Net Sales]]-SalesData[[#This Row],[Total Cost]]</f>
        <v>16160.2562</v>
      </c>
      <c r="S826" s="8">
        <f>SalesData[[#This Row],[Profit]]/SalesData[[#This Row],[Net Sales]]</f>
        <v>0.38775510204081631</v>
      </c>
    </row>
    <row r="827" spans="1:19" x14ac:dyDescent="0.25">
      <c r="A827">
        <v>100825</v>
      </c>
      <c r="B827" s="1">
        <v>45511</v>
      </c>
      <c r="C827" s="2">
        <f>MONTH(SalesData[[#This Row],[order_date]])</f>
        <v>8</v>
      </c>
      <c r="D827" s="2">
        <f>YEAR(SalesData[[#This Row],[order_date]])</f>
        <v>2024</v>
      </c>
      <c r="E827" t="s">
        <v>851</v>
      </c>
      <c r="F827" t="s">
        <v>38</v>
      </c>
      <c r="G827" t="s">
        <v>39</v>
      </c>
      <c r="H827">
        <v>5</v>
      </c>
      <c r="I827">
        <v>1700.85</v>
      </c>
      <c r="J827" t="s">
        <v>57</v>
      </c>
      <c r="K827" t="s">
        <v>58</v>
      </c>
      <c r="L827">
        <f>SalesData[[#This Row],[quantity]]*SalesData[[#This Row],[price]]</f>
        <v>8504.25</v>
      </c>
      <c r="M827" s="8">
        <f>IF(SalesData[[#This Row],[quantity]]&lt;=1,2%,IF(SalesData[[#This Row],[quantity]]&lt;=2,4%,IF(SalesData[[#This Row],[quantity]]&lt;=3,6%,IF(SalesData[[#This Row],[quantity]]&gt;=4,8%,0%))))</f>
        <v>0.08</v>
      </c>
      <c r="N827" s="6">
        <f>SalesData[[#This Row],[Total Sales]]*SalesData[[#This Row],[Discount %]]</f>
        <v>680.34</v>
      </c>
      <c r="O827" s="2">
        <f>SalesData[[#This Row],[Total Sales]]-SalesData[[#This Row],[Discount Amount]]</f>
        <v>7823.91</v>
      </c>
      <c r="P827" s="2">
        <f>SalesData[[#This Row],[price]]*60%</f>
        <v>1020.5099999999999</v>
      </c>
      <c r="Q827" s="2">
        <f>SalesData[[#This Row],[Cost Price (Assumed)60%]]*SalesData[[#This Row],[quantity]]</f>
        <v>5102.5499999999993</v>
      </c>
      <c r="R827" s="2">
        <f>SalesData[[#This Row],[Net Sales]]-SalesData[[#This Row],[Total Cost]]</f>
        <v>2721.3600000000006</v>
      </c>
      <c r="S827" s="8">
        <f>SalesData[[#This Row],[Profit]]/SalesData[[#This Row],[Net Sales]]</f>
        <v>0.34782608695652184</v>
      </c>
    </row>
    <row r="828" spans="1:19" x14ac:dyDescent="0.25">
      <c r="A828">
        <v>100826</v>
      </c>
      <c r="B828" s="1">
        <v>45306</v>
      </c>
      <c r="C828" s="2">
        <f>MONTH(SalesData[[#This Row],[order_date]])</f>
        <v>1</v>
      </c>
      <c r="D828" s="2">
        <f>YEAR(SalesData[[#This Row],[order_date]])</f>
        <v>2024</v>
      </c>
      <c r="E828" t="s">
        <v>852</v>
      </c>
      <c r="F828" t="s">
        <v>19</v>
      </c>
      <c r="G828" t="s">
        <v>77</v>
      </c>
      <c r="H828">
        <v>3</v>
      </c>
      <c r="I828">
        <v>1496.23</v>
      </c>
      <c r="J828" t="s">
        <v>54</v>
      </c>
      <c r="K828" t="s">
        <v>55</v>
      </c>
      <c r="L828">
        <f>SalesData[[#This Row],[quantity]]*SalesData[[#This Row],[price]]</f>
        <v>4488.6900000000005</v>
      </c>
      <c r="M828" s="8">
        <f>IF(SalesData[[#This Row],[quantity]]&lt;=1,2%,IF(SalesData[[#This Row],[quantity]]&lt;=2,4%,IF(SalesData[[#This Row],[quantity]]&lt;=3,6%,IF(SalesData[[#This Row],[quantity]]&gt;=4,8%,0%))))</f>
        <v>0.06</v>
      </c>
      <c r="N828" s="6">
        <f>SalesData[[#This Row],[Total Sales]]*SalesData[[#This Row],[Discount %]]</f>
        <v>269.32140000000004</v>
      </c>
      <c r="O828" s="2">
        <f>SalesData[[#This Row],[Total Sales]]-SalesData[[#This Row],[Discount Amount]]</f>
        <v>4219.3686000000007</v>
      </c>
      <c r="P828" s="2">
        <f>SalesData[[#This Row],[price]]*60%</f>
        <v>897.73799999999994</v>
      </c>
      <c r="Q828" s="2">
        <f>SalesData[[#This Row],[Cost Price (Assumed)60%]]*SalesData[[#This Row],[quantity]]</f>
        <v>2693.2139999999999</v>
      </c>
      <c r="R828" s="2">
        <f>SalesData[[#This Row],[Net Sales]]-SalesData[[#This Row],[Total Cost]]</f>
        <v>1526.1546000000008</v>
      </c>
      <c r="S828" s="8">
        <f>SalesData[[#This Row],[Profit]]/SalesData[[#This Row],[Net Sales]]</f>
        <v>0.3617021276595746</v>
      </c>
    </row>
    <row r="829" spans="1:19" x14ac:dyDescent="0.25">
      <c r="A829">
        <v>100827</v>
      </c>
      <c r="B829" s="1">
        <v>44960</v>
      </c>
      <c r="C829" s="2">
        <f>MONTH(SalesData[[#This Row],[order_date]])</f>
        <v>2</v>
      </c>
      <c r="D829" s="2">
        <f>YEAR(SalesData[[#This Row],[order_date]])</f>
        <v>2023</v>
      </c>
      <c r="E829" t="s">
        <v>853</v>
      </c>
      <c r="F829" t="s">
        <v>10</v>
      </c>
      <c r="G829" t="s">
        <v>11</v>
      </c>
      <c r="H829">
        <v>2</v>
      </c>
      <c r="I829">
        <v>44437.09</v>
      </c>
      <c r="J829" t="s">
        <v>21</v>
      </c>
      <c r="K829" t="s">
        <v>17</v>
      </c>
      <c r="L829">
        <f>SalesData[[#This Row],[quantity]]*SalesData[[#This Row],[price]]</f>
        <v>88874.18</v>
      </c>
      <c r="M829" s="8">
        <f>IF(SalesData[[#This Row],[quantity]]&lt;=1,2%,IF(SalesData[[#This Row],[quantity]]&lt;=2,4%,IF(SalesData[[#This Row],[quantity]]&lt;=3,6%,IF(SalesData[[#This Row],[quantity]]&gt;=4,8%,0%))))</f>
        <v>0.04</v>
      </c>
      <c r="N829" s="6">
        <f>SalesData[[#This Row],[Total Sales]]*SalesData[[#This Row],[Discount %]]</f>
        <v>3554.9671999999996</v>
      </c>
      <c r="O829" s="2">
        <f>SalesData[[#This Row],[Total Sales]]-SalesData[[#This Row],[Discount Amount]]</f>
        <v>85319.212799999994</v>
      </c>
      <c r="P829" s="2">
        <f>SalesData[[#This Row],[price]]*60%</f>
        <v>26662.253999999997</v>
      </c>
      <c r="Q829" s="2">
        <f>SalesData[[#This Row],[Cost Price (Assumed)60%]]*SalesData[[#This Row],[quantity]]</f>
        <v>53324.507999999994</v>
      </c>
      <c r="R829" s="2">
        <f>SalesData[[#This Row],[Net Sales]]-SalesData[[#This Row],[Total Cost]]</f>
        <v>31994.7048</v>
      </c>
      <c r="S829" s="8">
        <f>SalesData[[#This Row],[Profit]]/SalesData[[#This Row],[Net Sales]]</f>
        <v>0.375</v>
      </c>
    </row>
    <row r="830" spans="1:19" x14ac:dyDescent="0.25">
      <c r="A830">
        <v>100828</v>
      </c>
      <c r="B830" s="1">
        <v>45628</v>
      </c>
      <c r="C830" s="2">
        <f>MONTH(SalesData[[#This Row],[order_date]])</f>
        <v>12</v>
      </c>
      <c r="D830" s="2">
        <f>YEAR(SalesData[[#This Row],[order_date]])</f>
        <v>2024</v>
      </c>
      <c r="E830" t="s">
        <v>854</v>
      </c>
      <c r="F830" t="s">
        <v>10</v>
      </c>
      <c r="G830" t="s">
        <v>11</v>
      </c>
      <c r="H830">
        <v>2</v>
      </c>
      <c r="I830">
        <v>5956.6</v>
      </c>
      <c r="J830" t="s">
        <v>43</v>
      </c>
      <c r="K830" t="s">
        <v>29</v>
      </c>
      <c r="L830">
        <f>SalesData[[#This Row],[quantity]]*SalesData[[#This Row],[price]]</f>
        <v>11913.2</v>
      </c>
      <c r="M830" s="8">
        <f>IF(SalesData[[#This Row],[quantity]]&lt;=1,2%,IF(SalesData[[#This Row],[quantity]]&lt;=2,4%,IF(SalesData[[#This Row],[quantity]]&lt;=3,6%,IF(SalesData[[#This Row],[quantity]]&gt;=4,8%,0%))))</f>
        <v>0.04</v>
      </c>
      <c r="N830" s="6">
        <f>SalesData[[#This Row],[Total Sales]]*SalesData[[#This Row],[Discount %]]</f>
        <v>476.52800000000002</v>
      </c>
      <c r="O830" s="2">
        <f>SalesData[[#This Row],[Total Sales]]-SalesData[[#This Row],[Discount Amount]]</f>
        <v>11436.672</v>
      </c>
      <c r="P830" s="2">
        <f>SalesData[[#This Row],[price]]*60%</f>
        <v>3573.96</v>
      </c>
      <c r="Q830" s="2">
        <f>SalesData[[#This Row],[Cost Price (Assumed)60%]]*SalesData[[#This Row],[quantity]]</f>
        <v>7147.92</v>
      </c>
      <c r="R830" s="2">
        <f>SalesData[[#This Row],[Net Sales]]-SalesData[[#This Row],[Total Cost]]</f>
        <v>4288.7520000000004</v>
      </c>
      <c r="S830" s="8">
        <f>SalesData[[#This Row],[Profit]]/SalesData[[#This Row],[Net Sales]]</f>
        <v>0.375</v>
      </c>
    </row>
    <row r="831" spans="1:19" x14ac:dyDescent="0.25">
      <c r="A831">
        <v>100829</v>
      </c>
      <c r="B831" s="1">
        <v>44979</v>
      </c>
      <c r="C831" s="2">
        <f>MONTH(SalesData[[#This Row],[order_date]])</f>
        <v>2</v>
      </c>
      <c r="D831" s="2">
        <f>YEAR(SalesData[[#This Row],[order_date]])</f>
        <v>2023</v>
      </c>
      <c r="E831" t="s">
        <v>855</v>
      </c>
      <c r="F831" t="s">
        <v>10</v>
      </c>
      <c r="G831" t="s">
        <v>11</v>
      </c>
      <c r="H831">
        <v>1</v>
      </c>
      <c r="I831">
        <v>4127.59</v>
      </c>
      <c r="J831" t="s">
        <v>54</v>
      </c>
      <c r="K831" t="s">
        <v>55</v>
      </c>
      <c r="L831">
        <f>SalesData[[#This Row],[quantity]]*SalesData[[#This Row],[price]]</f>
        <v>4127.59</v>
      </c>
      <c r="M831" s="8">
        <f>IF(SalesData[[#This Row],[quantity]]&lt;=1,2%,IF(SalesData[[#This Row],[quantity]]&lt;=2,4%,IF(SalesData[[#This Row],[quantity]]&lt;=3,6%,IF(SalesData[[#This Row],[quantity]]&gt;=4,8%,0%))))</f>
        <v>0.02</v>
      </c>
      <c r="N831" s="6">
        <f>SalesData[[#This Row],[Total Sales]]*SalesData[[#This Row],[Discount %]]</f>
        <v>82.5518</v>
      </c>
      <c r="O831" s="2">
        <f>SalesData[[#This Row],[Total Sales]]-SalesData[[#This Row],[Discount Amount]]</f>
        <v>4045.0382</v>
      </c>
      <c r="P831" s="2">
        <f>SalesData[[#This Row],[price]]*60%</f>
        <v>2476.5540000000001</v>
      </c>
      <c r="Q831" s="2">
        <f>SalesData[[#This Row],[Cost Price (Assumed)60%]]*SalesData[[#This Row],[quantity]]</f>
        <v>2476.5540000000001</v>
      </c>
      <c r="R831" s="2">
        <f>SalesData[[#This Row],[Net Sales]]-SalesData[[#This Row],[Total Cost]]</f>
        <v>1568.4841999999999</v>
      </c>
      <c r="S831" s="8">
        <f>SalesData[[#This Row],[Profit]]/SalesData[[#This Row],[Net Sales]]</f>
        <v>0.38775510204081631</v>
      </c>
    </row>
    <row r="832" spans="1:19" x14ac:dyDescent="0.25">
      <c r="A832">
        <v>100830</v>
      </c>
      <c r="B832" s="1">
        <v>45653</v>
      </c>
      <c r="C832" s="2">
        <f>MONTH(SalesData[[#This Row],[order_date]])</f>
        <v>12</v>
      </c>
      <c r="D832" s="2">
        <f>YEAR(SalesData[[#This Row],[order_date]])</f>
        <v>2024</v>
      </c>
      <c r="E832" t="s">
        <v>856</v>
      </c>
      <c r="F832" t="s">
        <v>38</v>
      </c>
      <c r="G832" t="s">
        <v>70</v>
      </c>
      <c r="H832">
        <v>5</v>
      </c>
      <c r="I832">
        <v>910.3</v>
      </c>
      <c r="J832" t="s">
        <v>16</v>
      </c>
      <c r="K832" t="s">
        <v>17</v>
      </c>
      <c r="L832">
        <f>SalesData[[#This Row],[quantity]]*SalesData[[#This Row],[price]]</f>
        <v>4551.5</v>
      </c>
      <c r="M832" s="8">
        <f>IF(SalesData[[#This Row],[quantity]]&lt;=1,2%,IF(SalesData[[#This Row],[quantity]]&lt;=2,4%,IF(SalesData[[#This Row],[quantity]]&lt;=3,6%,IF(SalesData[[#This Row],[quantity]]&gt;=4,8%,0%))))</f>
        <v>0.08</v>
      </c>
      <c r="N832" s="6">
        <f>SalesData[[#This Row],[Total Sales]]*SalesData[[#This Row],[Discount %]]</f>
        <v>364.12</v>
      </c>
      <c r="O832" s="2">
        <f>SalesData[[#This Row],[Total Sales]]-SalesData[[#This Row],[Discount Amount]]</f>
        <v>4187.38</v>
      </c>
      <c r="P832" s="2">
        <f>SalesData[[#This Row],[price]]*60%</f>
        <v>546.17999999999995</v>
      </c>
      <c r="Q832" s="2">
        <f>SalesData[[#This Row],[Cost Price (Assumed)60%]]*SalesData[[#This Row],[quantity]]</f>
        <v>2730.8999999999996</v>
      </c>
      <c r="R832" s="2">
        <f>SalesData[[#This Row],[Net Sales]]-SalesData[[#This Row],[Total Cost]]</f>
        <v>1456.4800000000005</v>
      </c>
      <c r="S832" s="8">
        <f>SalesData[[#This Row],[Profit]]/SalesData[[#This Row],[Net Sales]]</f>
        <v>0.34782608695652184</v>
      </c>
    </row>
    <row r="833" spans="1:19" x14ac:dyDescent="0.25">
      <c r="A833">
        <v>100831</v>
      </c>
      <c r="B833" s="1">
        <v>45521</v>
      </c>
      <c r="C833" s="2">
        <f>MONTH(SalesData[[#This Row],[order_date]])</f>
        <v>8</v>
      </c>
      <c r="D833" s="2">
        <f>YEAR(SalesData[[#This Row],[order_date]])</f>
        <v>2024</v>
      </c>
      <c r="E833" t="s">
        <v>857</v>
      </c>
      <c r="F833" t="s">
        <v>41</v>
      </c>
      <c r="G833" t="s">
        <v>102</v>
      </c>
      <c r="H833">
        <v>2</v>
      </c>
      <c r="I833">
        <v>10865.48</v>
      </c>
      <c r="J833" t="s">
        <v>54</v>
      </c>
      <c r="K833" t="s">
        <v>55</v>
      </c>
      <c r="L833">
        <f>SalesData[[#This Row],[quantity]]*SalesData[[#This Row],[price]]</f>
        <v>21730.959999999999</v>
      </c>
      <c r="M833" s="8">
        <f>IF(SalesData[[#This Row],[quantity]]&lt;=1,2%,IF(SalesData[[#This Row],[quantity]]&lt;=2,4%,IF(SalesData[[#This Row],[quantity]]&lt;=3,6%,IF(SalesData[[#This Row],[quantity]]&gt;=4,8%,0%))))</f>
        <v>0.04</v>
      </c>
      <c r="N833" s="6">
        <f>SalesData[[#This Row],[Total Sales]]*SalesData[[#This Row],[Discount %]]</f>
        <v>869.23839999999996</v>
      </c>
      <c r="O833" s="2">
        <f>SalesData[[#This Row],[Total Sales]]-SalesData[[#This Row],[Discount Amount]]</f>
        <v>20861.721600000001</v>
      </c>
      <c r="P833" s="2">
        <f>SalesData[[#This Row],[price]]*60%</f>
        <v>6519.2879999999996</v>
      </c>
      <c r="Q833" s="2">
        <f>SalesData[[#This Row],[Cost Price (Assumed)60%]]*SalesData[[#This Row],[quantity]]</f>
        <v>13038.575999999999</v>
      </c>
      <c r="R833" s="2">
        <f>SalesData[[#This Row],[Net Sales]]-SalesData[[#This Row],[Total Cost]]</f>
        <v>7823.1456000000017</v>
      </c>
      <c r="S833" s="8">
        <f>SalesData[[#This Row],[Profit]]/SalesData[[#This Row],[Net Sales]]</f>
        <v>0.37500000000000006</v>
      </c>
    </row>
    <row r="834" spans="1:19" x14ac:dyDescent="0.25">
      <c r="A834">
        <v>100832</v>
      </c>
      <c r="B834" s="1">
        <v>45623</v>
      </c>
      <c r="C834" s="2">
        <f>MONTH(SalesData[[#This Row],[order_date]])</f>
        <v>11</v>
      </c>
      <c r="D834" s="2">
        <f>YEAR(SalesData[[#This Row],[order_date]])</f>
        <v>2024</v>
      </c>
      <c r="E834" t="s">
        <v>858</v>
      </c>
      <c r="F834" t="s">
        <v>14</v>
      </c>
      <c r="G834" t="s">
        <v>15</v>
      </c>
      <c r="H834">
        <v>1</v>
      </c>
      <c r="I834">
        <v>1848.42</v>
      </c>
      <c r="J834" t="s">
        <v>47</v>
      </c>
      <c r="K834" t="s">
        <v>48</v>
      </c>
      <c r="L834">
        <f>SalesData[[#This Row],[quantity]]*SalesData[[#This Row],[price]]</f>
        <v>1848.42</v>
      </c>
      <c r="M834" s="8">
        <f>IF(SalesData[[#This Row],[quantity]]&lt;=1,2%,IF(SalesData[[#This Row],[quantity]]&lt;=2,4%,IF(SalesData[[#This Row],[quantity]]&lt;=3,6%,IF(SalesData[[#This Row],[quantity]]&gt;=4,8%,0%))))</f>
        <v>0.02</v>
      </c>
      <c r="N834" s="6">
        <f>SalesData[[#This Row],[Total Sales]]*SalesData[[#This Row],[Discount %]]</f>
        <v>36.968400000000003</v>
      </c>
      <c r="O834" s="2">
        <f>SalesData[[#This Row],[Total Sales]]-SalesData[[#This Row],[Discount Amount]]</f>
        <v>1811.4516000000001</v>
      </c>
      <c r="P834" s="2">
        <f>SalesData[[#This Row],[price]]*60%</f>
        <v>1109.0519999999999</v>
      </c>
      <c r="Q834" s="2">
        <f>SalesData[[#This Row],[Cost Price (Assumed)60%]]*SalesData[[#This Row],[quantity]]</f>
        <v>1109.0519999999999</v>
      </c>
      <c r="R834" s="2">
        <f>SalesData[[#This Row],[Net Sales]]-SalesData[[#This Row],[Total Cost]]</f>
        <v>702.39960000000019</v>
      </c>
      <c r="S834" s="8">
        <f>SalesData[[#This Row],[Profit]]/SalesData[[#This Row],[Net Sales]]</f>
        <v>0.38775510204081642</v>
      </c>
    </row>
    <row r="835" spans="1:19" x14ac:dyDescent="0.25">
      <c r="A835">
        <v>100833</v>
      </c>
      <c r="B835" s="1">
        <v>45052</v>
      </c>
      <c r="C835" s="2">
        <f>MONTH(SalesData[[#This Row],[order_date]])</f>
        <v>5</v>
      </c>
      <c r="D835" s="2">
        <f>YEAR(SalesData[[#This Row],[order_date]])</f>
        <v>2023</v>
      </c>
      <c r="E835" t="s">
        <v>859</v>
      </c>
      <c r="F835" t="s">
        <v>14</v>
      </c>
      <c r="G835" t="s">
        <v>51</v>
      </c>
      <c r="H835">
        <v>2</v>
      </c>
      <c r="I835">
        <v>2584.91</v>
      </c>
      <c r="J835" t="s">
        <v>21</v>
      </c>
      <c r="K835" t="s">
        <v>17</v>
      </c>
      <c r="L835">
        <f>SalesData[[#This Row],[quantity]]*SalesData[[#This Row],[price]]</f>
        <v>5169.82</v>
      </c>
      <c r="M835" s="8">
        <f>IF(SalesData[[#This Row],[quantity]]&lt;=1,2%,IF(SalesData[[#This Row],[quantity]]&lt;=2,4%,IF(SalesData[[#This Row],[quantity]]&lt;=3,6%,IF(SalesData[[#This Row],[quantity]]&gt;=4,8%,0%))))</f>
        <v>0.04</v>
      </c>
      <c r="N835" s="6">
        <f>SalesData[[#This Row],[Total Sales]]*SalesData[[#This Row],[Discount %]]</f>
        <v>206.7928</v>
      </c>
      <c r="O835" s="2">
        <f>SalesData[[#This Row],[Total Sales]]-SalesData[[#This Row],[Discount Amount]]</f>
        <v>4963.0271999999995</v>
      </c>
      <c r="P835" s="2">
        <f>SalesData[[#This Row],[price]]*60%</f>
        <v>1550.9459999999999</v>
      </c>
      <c r="Q835" s="2">
        <f>SalesData[[#This Row],[Cost Price (Assumed)60%]]*SalesData[[#This Row],[quantity]]</f>
        <v>3101.8919999999998</v>
      </c>
      <c r="R835" s="2">
        <f>SalesData[[#This Row],[Net Sales]]-SalesData[[#This Row],[Total Cost]]</f>
        <v>1861.1351999999997</v>
      </c>
      <c r="S835" s="8">
        <f>SalesData[[#This Row],[Profit]]/SalesData[[#This Row],[Net Sales]]</f>
        <v>0.375</v>
      </c>
    </row>
    <row r="836" spans="1:19" x14ac:dyDescent="0.25">
      <c r="A836">
        <v>100834</v>
      </c>
      <c r="B836" s="1">
        <v>45616</v>
      </c>
      <c r="C836" s="2">
        <f>MONTH(SalesData[[#This Row],[order_date]])</f>
        <v>11</v>
      </c>
      <c r="D836" s="2">
        <f>YEAR(SalesData[[#This Row],[order_date]])</f>
        <v>2024</v>
      </c>
      <c r="E836" t="s">
        <v>860</v>
      </c>
      <c r="F836" t="s">
        <v>41</v>
      </c>
      <c r="G836" t="s">
        <v>66</v>
      </c>
      <c r="H836">
        <v>1</v>
      </c>
      <c r="I836">
        <v>11647.66</v>
      </c>
      <c r="J836" t="s">
        <v>43</v>
      </c>
      <c r="K836" t="s">
        <v>29</v>
      </c>
      <c r="L836">
        <f>SalesData[[#This Row],[quantity]]*SalesData[[#This Row],[price]]</f>
        <v>11647.66</v>
      </c>
      <c r="M836" s="8">
        <f>IF(SalesData[[#This Row],[quantity]]&lt;=1,2%,IF(SalesData[[#This Row],[quantity]]&lt;=2,4%,IF(SalesData[[#This Row],[quantity]]&lt;=3,6%,IF(SalesData[[#This Row],[quantity]]&gt;=4,8%,0%))))</f>
        <v>0.02</v>
      </c>
      <c r="N836" s="6">
        <f>SalesData[[#This Row],[Total Sales]]*SalesData[[#This Row],[Discount %]]</f>
        <v>232.95320000000001</v>
      </c>
      <c r="O836" s="2">
        <f>SalesData[[#This Row],[Total Sales]]-SalesData[[#This Row],[Discount Amount]]</f>
        <v>11414.7068</v>
      </c>
      <c r="P836" s="2">
        <f>SalesData[[#This Row],[price]]*60%</f>
        <v>6988.5959999999995</v>
      </c>
      <c r="Q836" s="2">
        <f>SalesData[[#This Row],[Cost Price (Assumed)60%]]*SalesData[[#This Row],[quantity]]</f>
        <v>6988.5959999999995</v>
      </c>
      <c r="R836" s="2">
        <f>SalesData[[#This Row],[Net Sales]]-SalesData[[#This Row],[Total Cost]]</f>
        <v>4426.1108000000004</v>
      </c>
      <c r="S836" s="8">
        <f>SalesData[[#This Row],[Profit]]/SalesData[[#This Row],[Net Sales]]</f>
        <v>0.38775510204081637</v>
      </c>
    </row>
    <row r="837" spans="1:19" x14ac:dyDescent="0.25">
      <c r="A837">
        <v>100835</v>
      </c>
      <c r="B837" s="1">
        <v>45110</v>
      </c>
      <c r="C837" s="2">
        <f>MONTH(SalesData[[#This Row],[order_date]])</f>
        <v>7</v>
      </c>
      <c r="D837" s="2">
        <f>YEAR(SalesData[[#This Row],[order_date]])</f>
        <v>2023</v>
      </c>
      <c r="E837" t="s">
        <v>861</v>
      </c>
      <c r="F837" t="s">
        <v>10</v>
      </c>
      <c r="G837" t="s">
        <v>73</v>
      </c>
      <c r="H837">
        <v>1</v>
      </c>
      <c r="I837">
        <v>21608.35</v>
      </c>
      <c r="J837" t="s">
        <v>57</v>
      </c>
      <c r="K837" t="s">
        <v>58</v>
      </c>
      <c r="L837">
        <f>SalesData[[#This Row],[quantity]]*SalesData[[#This Row],[price]]</f>
        <v>21608.35</v>
      </c>
      <c r="M837" s="8">
        <f>IF(SalesData[[#This Row],[quantity]]&lt;=1,2%,IF(SalesData[[#This Row],[quantity]]&lt;=2,4%,IF(SalesData[[#This Row],[quantity]]&lt;=3,6%,IF(SalesData[[#This Row],[quantity]]&gt;=4,8%,0%))))</f>
        <v>0.02</v>
      </c>
      <c r="N837" s="6">
        <f>SalesData[[#This Row],[Total Sales]]*SalesData[[#This Row],[Discount %]]</f>
        <v>432.16699999999997</v>
      </c>
      <c r="O837" s="2">
        <f>SalesData[[#This Row],[Total Sales]]-SalesData[[#This Row],[Discount Amount]]</f>
        <v>21176.182999999997</v>
      </c>
      <c r="P837" s="2">
        <f>SalesData[[#This Row],[price]]*60%</f>
        <v>12965.009999999998</v>
      </c>
      <c r="Q837" s="2">
        <f>SalesData[[#This Row],[Cost Price (Assumed)60%]]*SalesData[[#This Row],[quantity]]</f>
        <v>12965.009999999998</v>
      </c>
      <c r="R837" s="2">
        <f>SalesData[[#This Row],[Net Sales]]-SalesData[[#This Row],[Total Cost]]</f>
        <v>8211.1729999999989</v>
      </c>
      <c r="S837" s="8">
        <f>SalesData[[#This Row],[Profit]]/SalesData[[#This Row],[Net Sales]]</f>
        <v>0.38775510204081631</v>
      </c>
    </row>
    <row r="838" spans="1:19" x14ac:dyDescent="0.25">
      <c r="A838">
        <v>100836</v>
      </c>
      <c r="B838" s="1">
        <v>45136</v>
      </c>
      <c r="C838" s="2">
        <f>MONTH(SalesData[[#This Row],[order_date]])</f>
        <v>7</v>
      </c>
      <c r="D838" s="2">
        <f>YEAR(SalesData[[#This Row],[order_date]])</f>
        <v>2023</v>
      </c>
      <c r="E838" t="s">
        <v>862</v>
      </c>
      <c r="F838" t="s">
        <v>14</v>
      </c>
      <c r="G838" t="s">
        <v>15</v>
      </c>
      <c r="H838">
        <v>1</v>
      </c>
      <c r="I838">
        <v>4913.28</v>
      </c>
      <c r="J838" t="s">
        <v>61</v>
      </c>
      <c r="K838" t="s">
        <v>36</v>
      </c>
      <c r="L838">
        <f>SalesData[[#This Row],[quantity]]*SalesData[[#This Row],[price]]</f>
        <v>4913.28</v>
      </c>
      <c r="M838" s="8">
        <f>IF(SalesData[[#This Row],[quantity]]&lt;=1,2%,IF(SalesData[[#This Row],[quantity]]&lt;=2,4%,IF(SalesData[[#This Row],[quantity]]&lt;=3,6%,IF(SalesData[[#This Row],[quantity]]&gt;=4,8%,0%))))</f>
        <v>0.02</v>
      </c>
      <c r="N838" s="6">
        <f>SalesData[[#This Row],[Total Sales]]*SalesData[[#This Row],[Discount %]]</f>
        <v>98.265599999999992</v>
      </c>
      <c r="O838" s="2">
        <f>SalesData[[#This Row],[Total Sales]]-SalesData[[#This Row],[Discount Amount]]</f>
        <v>4815.0144</v>
      </c>
      <c r="P838" s="2">
        <f>SalesData[[#This Row],[price]]*60%</f>
        <v>2947.9679999999998</v>
      </c>
      <c r="Q838" s="2">
        <f>SalesData[[#This Row],[Cost Price (Assumed)60%]]*SalesData[[#This Row],[quantity]]</f>
        <v>2947.9679999999998</v>
      </c>
      <c r="R838" s="2">
        <f>SalesData[[#This Row],[Net Sales]]-SalesData[[#This Row],[Total Cost]]</f>
        <v>1867.0464000000002</v>
      </c>
      <c r="S838" s="8">
        <f>SalesData[[#This Row],[Profit]]/SalesData[[#This Row],[Net Sales]]</f>
        <v>0.38775510204081637</v>
      </c>
    </row>
    <row r="839" spans="1:19" x14ac:dyDescent="0.25">
      <c r="A839">
        <v>100837</v>
      </c>
      <c r="B839" s="1">
        <v>45282</v>
      </c>
      <c r="C839" s="2">
        <f>MONTH(SalesData[[#This Row],[order_date]])</f>
        <v>12</v>
      </c>
      <c r="D839" s="2">
        <f>YEAR(SalesData[[#This Row],[order_date]])</f>
        <v>2023</v>
      </c>
      <c r="E839" t="s">
        <v>863</v>
      </c>
      <c r="F839" t="s">
        <v>14</v>
      </c>
      <c r="G839" t="s">
        <v>15</v>
      </c>
      <c r="H839">
        <v>1</v>
      </c>
      <c r="I839">
        <v>557.05999999999995</v>
      </c>
      <c r="J839" t="s">
        <v>47</v>
      </c>
      <c r="K839" t="s">
        <v>48</v>
      </c>
      <c r="L839">
        <f>SalesData[[#This Row],[quantity]]*SalesData[[#This Row],[price]]</f>
        <v>557.05999999999995</v>
      </c>
      <c r="M839" s="8">
        <f>IF(SalesData[[#This Row],[quantity]]&lt;=1,2%,IF(SalesData[[#This Row],[quantity]]&lt;=2,4%,IF(SalesData[[#This Row],[quantity]]&lt;=3,6%,IF(SalesData[[#This Row],[quantity]]&gt;=4,8%,0%))))</f>
        <v>0.02</v>
      </c>
      <c r="N839" s="6">
        <f>SalesData[[#This Row],[Total Sales]]*SalesData[[#This Row],[Discount %]]</f>
        <v>11.1412</v>
      </c>
      <c r="O839" s="2">
        <f>SalesData[[#This Row],[Total Sales]]-SalesData[[#This Row],[Discount Amount]]</f>
        <v>545.91879999999992</v>
      </c>
      <c r="P839" s="2">
        <f>SalesData[[#This Row],[price]]*60%</f>
        <v>334.23599999999993</v>
      </c>
      <c r="Q839" s="2">
        <f>SalesData[[#This Row],[Cost Price (Assumed)60%]]*SalesData[[#This Row],[quantity]]</f>
        <v>334.23599999999993</v>
      </c>
      <c r="R839" s="2">
        <f>SalesData[[#This Row],[Net Sales]]-SalesData[[#This Row],[Total Cost]]</f>
        <v>211.68279999999999</v>
      </c>
      <c r="S839" s="8">
        <f>SalesData[[#This Row],[Profit]]/SalesData[[#This Row],[Net Sales]]</f>
        <v>0.38775510204081637</v>
      </c>
    </row>
    <row r="840" spans="1:19" x14ac:dyDescent="0.25">
      <c r="A840">
        <v>100838</v>
      </c>
      <c r="B840" s="1">
        <v>45459</v>
      </c>
      <c r="C840" s="2">
        <f>MONTH(SalesData[[#This Row],[order_date]])</f>
        <v>6</v>
      </c>
      <c r="D840" s="2">
        <f>YEAR(SalesData[[#This Row],[order_date]])</f>
        <v>2024</v>
      </c>
      <c r="E840" t="s">
        <v>864</v>
      </c>
      <c r="F840" t="s">
        <v>19</v>
      </c>
      <c r="G840" t="s">
        <v>20</v>
      </c>
      <c r="H840">
        <v>1</v>
      </c>
      <c r="I840">
        <v>10793.88</v>
      </c>
      <c r="J840" t="s">
        <v>32</v>
      </c>
      <c r="K840" t="s">
        <v>33</v>
      </c>
      <c r="L840">
        <f>SalesData[[#This Row],[quantity]]*SalesData[[#This Row],[price]]</f>
        <v>10793.88</v>
      </c>
      <c r="M840" s="8">
        <f>IF(SalesData[[#This Row],[quantity]]&lt;=1,2%,IF(SalesData[[#This Row],[quantity]]&lt;=2,4%,IF(SalesData[[#This Row],[quantity]]&lt;=3,6%,IF(SalesData[[#This Row],[quantity]]&gt;=4,8%,0%))))</f>
        <v>0.02</v>
      </c>
      <c r="N840" s="6">
        <f>SalesData[[#This Row],[Total Sales]]*SalesData[[#This Row],[Discount %]]</f>
        <v>215.8776</v>
      </c>
      <c r="O840" s="2">
        <f>SalesData[[#This Row],[Total Sales]]-SalesData[[#This Row],[Discount Amount]]</f>
        <v>10578.002399999999</v>
      </c>
      <c r="P840" s="2">
        <f>SalesData[[#This Row],[price]]*60%</f>
        <v>6476.3279999999995</v>
      </c>
      <c r="Q840" s="2">
        <f>SalesData[[#This Row],[Cost Price (Assumed)60%]]*SalesData[[#This Row],[quantity]]</f>
        <v>6476.3279999999995</v>
      </c>
      <c r="R840" s="2">
        <f>SalesData[[#This Row],[Net Sales]]-SalesData[[#This Row],[Total Cost]]</f>
        <v>4101.6743999999999</v>
      </c>
      <c r="S840" s="8">
        <f>SalesData[[#This Row],[Profit]]/SalesData[[#This Row],[Net Sales]]</f>
        <v>0.38775510204081631</v>
      </c>
    </row>
    <row r="841" spans="1:19" x14ac:dyDescent="0.25">
      <c r="A841">
        <v>100839</v>
      </c>
      <c r="B841" s="1">
        <v>45608</v>
      </c>
      <c r="C841" s="2">
        <f>MONTH(SalesData[[#This Row],[order_date]])</f>
        <v>11</v>
      </c>
      <c r="D841" s="2">
        <f>YEAR(SalesData[[#This Row],[order_date]])</f>
        <v>2024</v>
      </c>
      <c r="E841" t="s">
        <v>865</v>
      </c>
      <c r="F841" t="s">
        <v>19</v>
      </c>
      <c r="G841" t="s">
        <v>123</v>
      </c>
      <c r="H841">
        <v>1</v>
      </c>
      <c r="I841">
        <v>4242.45</v>
      </c>
      <c r="J841" t="s">
        <v>57</v>
      </c>
      <c r="K841" t="s">
        <v>58</v>
      </c>
      <c r="L841">
        <f>SalesData[[#This Row],[quantity]]*SalesData[[#This Row],[price]]</f>
        <v>4242.45</v>
      </c>
      <c r="M841" s="8">
        <f>IF(SalesData[[#This Row],[quantity]]&lt;=1,2%,IF(SalesData[[#This Row],[quantity]]&lt;=2,4%,IF(SalesData[[#This Row],[quantity]]&lt;=3,6%,IF(SalesData[[#This Row],[quantity]]&gt;=4,8%,0%))))</f>
        <v>0.02</v>
      </c>
      <c r="N841" s="6">
        <f>SalesData[[#This Row],[Total Sales]]*SalesData[[#This Row],[Discount %]]</f>
        <v>84.849000000000004</v>
      </c>
      <c r="O841" s="2">
        <f>SalesData[[#This Row],[Total Sales]]-SalesData[[#This Row],[Discount Amount]]</f>
        <v>4157.6009999999997</v>
      </c>
      <c r="P841" s="2">
        <f>SalesData[[#This Row],[price]]*60%</f>
        <v>2545.4699999999998</v>
      </c>
      <c r="Q841" s="2">
        <f>SalesData[[#This Row],[Cost Price (Assumed)60%]]*SalesData[[#This Row],[quantity]]</f>
        <v>2545.4699999999998</v>
      </c>
      <c r="R841" s="2">
        <f>SalesData[[#This Row],[Net Sales]]-SalesData[[#This Row],[Total Cost]]</f>
        <v>1612.1309999999999</v>
      </c>
      <c r="S841" s="8">
        <f>SalesData[[#This Row],[Profit]]/SalesData[[#This Row],[Net Sales]]</f>
        <v>0.38775510204081631</v>
      </c>
    </row>
    <row r="842" spans="1:19" x14ac:dyDescent="0.25">
      <c r="A842">
        <v>100840</v>
      </c>
      <c r="B842" s="1">
        <v>45193</v>
      </c>
      <c r="C842" s="2">
        <f>MONTH(SalesData[[#This Row],[order_date]])</f>
        <v>9</v>
      </c>
      <c r="D842" s="2">
        <f>YEAR(SalesData[[#This Row],[order_date]])</f>
        <v>2023</v>
      </c>
      <c r="E842" t="s">
        <v>636</v>
      </c>
      <c r="F842" t="s">
        <v>10</v>
      </c>
      <c r="G842" t="s">
        <v>11</v>
      </c>
      <c r="H842">
        <v>5</v>
      </c>
      <c r="I842">
        <v>46863.48</v>
      </c>
      <c r="J842" t="s">
        <v>94</v>
      </c>
      <c r="K842" t="s">
        <v>95</v>
      </c>
      <c r="L842">
        <f>SalesData[[#This Row],[quantity]]*SalesData[[#This Row],[price]]</f>
        <v>234317.40000000002</v>
      </c>
      <c r="M842" s="8">
        <f>IF(SalesData[[#This Row],[quantity]]&lt;=1,2%,IF(SalesData[[#This Row],[quantity]]&lt;=2,4%,IF(SalesData[[#This Row],[quantity]]&lt;=3,6%,IF(SalesData[[#This Row],[quantity]]&gt;=4,8%,0%))))</f>
        <v>0.08</v>
      </c>
      <c r="N842" s="6">
        <f>SalesData[[#This Row],[Total Sales]]*SalesData[[#This Row],[Discount %]]</f>
        <v>18745.392000000003</v>
      </c>
      <c r="O842" s="2">
        <f>SalesData[[#This Row],[Total Sales]]-SalesData[[#This Row],[Discount Amount]]</f>
        <v>215572.00800000003</v>
      </c>
      <c r="P842" s="2">
        <f>SalesData[[#This Row],[price]]*60%</f>
        <v>28118.088</v>
      </c>
      <c r="Q842" s="2">
        <f>SalesData[[#This Row],[Cost Price (Assumed)60%]]*SalesData[[#This Row],[quantity]]</f>
        <v>140590.44</v>
      </c>
      <c r="R842" s="2">
        <f>SalesData[[#This Row],[Net Sales]]-SalesData[[#This Row],[Total Cost]]</f>
        <v>74981.568000000028</v>
      </c>
      <c r="S842" s="8">
        <f>SalesData[[#This Row],[Profit]]/SalesData[[#This Row],[Net Sales]]</f>
        <v>0.34782608695652184</v>
      </c>
    </row>
    <row r="843" spans="1:19" x14ac:dyDescent="0.25">
      <c r="A843">
        <v>100841</v>
      </c>
      <c r="B843" s="1">
        <v>45393</v>
      </c>
      <c r="C843" s="2">
        <f>MONTH(SalesData[[#This Row],[order_date]])</f>
        <v>4</v>
      </c>
      <c r="D843" s="2">
        <f>YEAR(SalesData[[#This Row],[order_date]])</f>
        <v>2024</v>
      </c>
      <c r="E843" t="s">
        <v>866</v>
      </c>
      <c r="F843" t="s">
        <v>41</v>
      </c>
      <c r="G843" t="s">
        <v>42</v>
      </c>
      <c r="H843">
        <v>4</v>
      </c>
      <c r="I843">
        <v>10069.25</v>
      </c>
      <c r="J843" t="s">
        <v>47</v>
      </c>
      <c r="K843" t="s">
        <v>48</v>
      </c>
      <c r="L843">
        <f>SalesData[[#This Row],[quantity]]*SalesData[[#This Row],[price]]</f>
        <v>40277</v>
      </c>
      <c r="M843" s="8">
        <f>IF(SalesData[[#This Row],[quantity]]&lt;=1,2%,IF(SalesData[[#This Row],[quantity]]&lt;=2,4%,IF(SalesData[[#This Row],[quantity]]&lt;=3,6%,IF(SalesData[[#This Row],[quantity]]&gt;=4,8%,0%))))</f>
        <v>0.08</v>
      </c>
      <c r="N843" s="6">
        <f>SalesData[[#This Row],[Total Sales]]*SalesData[[#This Row],[Discount %]]</f>
        <v>3222.16</v>
      </c>
      <c r="O843" s="2">
        <f>SalesData[[#This Row],[Total Sales]]-SalesData[[#This Row],[Discount Amount]]</f>
        <v>37054.839999999997</v>
      </c>
      <c r="P843" s="2">
        <f>SalesData[[#This Row],[price]]*60%</f>
        <v>6041.55</v>
      </c>
      <c r="Q843" s="2">
        <f>SalesData[[#This Row],[Cost Price (Assumed)60%]]*SalesData[[#This Row],[quantity]]</f>
        <v>24166.2</v>
      </c>
      <c r="R843" s="2">
        <f>SalesData[[#This Row],[Net Sales]]-SalesData[[#This Row],[Total Cost]]</f>
        <v>12888.639999999996</v>
      </c>
      <c r="S843" s="8">
        <f>SalesData[[#This Row],[Profit]]/SalesData[[#This Row],[Net Sales]]</f>
        <v>0.34782608695652167</v>
      </c>
    </row>
    <row r="844" spans="1:19" x14ac:dyDescent="0.25">
      <c r="A844">
        <v>100842</v>
      </c>
      <c r="B844" s="1">
        <v>45652</v>
      </c>
      <c r="C844" s="2">
        <f>MONTH(SalesData[[#This Row],[order_date]])</f>
        <v>12</v>
      </c>
      <c r="D844" s="2">
        <f>YEAR(SalesData[[#This Row],[order_date]])</f>
        <v>2024</v>
      </c>
      <c r="E844" t="s">
        <v>867</v>
      </c>
      <c r="F844" t="s">
        <v>19</v>
      </c>
      <c r="G844" t="s">
        <v>115</v>
      </c>
      <c r="H844">
        <v>1</v>
      </c>
      <c r="I844">
        <v>2316.56</v>
      </c>
      <c r="J844" t="s">
        <v>61</v>
      </c>
      <c r="K844" t="s">
        <v>36</v>
      </c>
      <c r="L844">
        <f>SalesData[[#This Row],[quantity]]*SalesData[[#This Row],[price]]</f>
        <v>2316.56</v>
      </c>
      <c r="M844" s="8">
        <f>IF(SalesData[[#This Row],[quantity]]&lt;=1,2%,IF(SalesData[[#This Row],[quantity]]&lt;=2,4%,IF(SalesData[[#This Row],[quantity]]&lt;=3,6%,IF(SalesData[[#This Row],[quantity]]&gt;=4,8%,0%))))</f>
        <v>0.02</v>
      </c>
      <c r="N844" s="6">
        <f>SalesData[[#This Row],[Total Sales]]*SalesData[[#This Row],[Discount %]]</f>
        <v>46.331200000000003</v>
      </c>
      <c r="O844" s="2">
        <f>SalesData[[#This Row],[Total Sales]]-SalesData[[#This Row],[Discount Amount]]</f>
        <v>2270.2287999999999</v>
      </c>
      <c r="P844" s="2">
        <f>SalesData[[#This Row],[price]]*60%</f>
        <v>1389.9359999999999</v>
      </c>
      <c r="Q844" s="2">
        <f>SalesData[[#This Row],[Cost Price (Assumed)60%]]*SalesData[[#This Row],[quantity]]</f>
        <v>1389.9359999999999</v>
      </c>
      <c r="R844" s="2">
        <f>SalesData[[#This Row],[Net Sales]]-SalesData[[#This Row],[Total Cost]]</f>
        <v>880.29279999999994</v>
      </c>
      <c r="S844" s="8">
        <f>SalesData[[#This Row],[Profit]]/SalesData[[#This Row],[Net Sales]]</f>
        <v>0.38775510204081631</v>
      </c>
    </row>
    <row r="845" spans="1:19" x14ac:dyDescent="0.25">
      <c r="A845">
        <v>100843</v>
      </c>
      <c r="B845" s="1">
        <v>45193</v>
      </c>
      <c r="C845" s="2">
        <f>MONTH(SalesData[[#This Row],[order_date]])</f>
        <v>9</v>
      </c>
      <c r="D845" s="2">
        <f>YEAR(SalesData[[#This Row],[order_date]])</f>
        <v>2023</v>
      </c>
      <c r="E845" t="s">
        <v>868</v>
      </c>
      <c r="F845" t="s">
        <v>14</v>
      </c>
      <c r="G845" t="s">
        <v>46</v>
      </c>
      <c r="H845">
        <v>1</v>
      </c>
      <c r="I845">
        <v>345.44</v>
      </c>
      <c r="J845" t="s">
        <v>57</v>
      </c>
      <c r="K845" t="s">
        <v>58</v>
      </c>
      <c r="L845">
        <f>SalesData[[#This Row],[quantity]]*SalesData[[#This Row],[price]]</f>
        <v>345.44</v>
      </c>
      <c r="M845" s="8">
        <f>IF(SalesData[[#This Row],[quantity]]&lt;=1,2%,IF(SalesData[[#This Row],[quantity]]&lt;=2,4%,IF(SalesData[[#This Row],[quantity]]&lt;=3,6%,IF(SalesData[[#This Row],[quantity]]&gt;=4,8%,0%))))</f>
        <v>0.02</v>
      </c>
      <c r="N845" s="6">
        <f>SalesData[[#This Row],[Total Sales]]*SalesData[[#This Row],[Discount %]]</f>
        <v>6.9088000000000003</v>
      </c>
      <c r="O845" s="2">
        <f>SalesData[[#This Row],[Total Sales]]-SalesData[[#This Row],[Discount Amount]]</f>
        <v>338.53120000000001</v>
      </c>
      <c r="P845" s="2">
        <f>SalesData[[#This Row],[price]]*60%</f>
        <v>207.26399999999998</v>
      </c>
      <c r="Q845" s="2">
        <f>SalesData[[#This Row],[Cost Price (Assumed)60%]]*SalesData[[#This Row],[quantity]]</f>
        <v>207.26399999999998</v>
      </c>
      <c r="R845" s="2">
        <f>SalesData[[#This Row],[Net Sales]]-SalesData[[#This Row],[Total Cost]]</f>
        <v>131.26720000000003</v>
      </c>
      <c r="S845" s="8">
        <f>SalesData[[#This Row],[Profit]]/SalesData[[#This Row],[Net Sales]]</f>
        <v>0.38775510204081642</v>
      </c>
    </row>
    <row r="846" spans="1:19" x14ac:dyDescent="0.25">
      <c r="A846">
        <v>100844</v>
      </c>
      <c r="B846" s="1">
        <v>45308</v>
      </c>
      <c r="C846" s="2">
        <f>MONTH(SalesData[[#This Row],[order_date]])</f>
        <v>1</v>
      </c>
      <c r="D846" s="2">
        <f>YEAR(SalesData[[#This Row],[order_date]])</f>
        <v>2024</v>
      </c>
      <c r="E846" t="s">
        <v>869</v>
      </c>
      <c r="F846" t="s">
        <v>14</v>
      </c>
      <c r="G846" t="s">
        <v>46</v>
      </c>
      <c r="H846">
        <v>1</v>
      </c>
      <c r="I846">
        <v>670.68</v>
      </c>
      <c r="J846" t="s">
        <v>21</v>
      </c>
      <c r="K846" t="s">
        <v>17</v>
      </c>
      <c r="L846">
        <f>SalesData[[#This Row],[quantity]]*SalesData[[#This Row],[price]]</f>
        <v>670.68</v>
      </c>
      <c r="M846" s="8">
        <f>IF(SalesData[[#This Row],[quantity]]&lt;=1,2%,IF(SalesData[[#This Row],[quantity]]&lt;=2,4%,IF(SalesData[[#This Row],[quantity]]&lt;=3,6%,IF(SalesData[[#This Row],[quantity]]&gt;=4,8%,0%))))</f>
        <v>0.02</v>
      </c>
      <c r="N846" s="6">
        <f>SalesData[[#This Row],[Total Sales]]*SalesData[[#This Row],[Discount %]]</f>
        <v>13.413599999999999</v>
      </c>
      <c r="O846" s="2">
        <f>SalesData[[#This Row],[Total Sales]]-SalesData[[#This Row],[Discount Amount]]</f>
        <v>657.26639999999998</v>
      </c>
      <c r="P846" s="2">
        <f>SalesData[[#This Row],[price]]*60%</f>
        <v>402.40799999999996</v>
      </c>
      <c r="Q846" s="2">
        <f>SalesData[[#This Row],[Cost Price (Assumed)60%]]*SalesData[[#This Row],[quantity]]</f>
        <v>402.40799999999996</v>
      </c>
      <c r="R846" s="2">
        <f>SalesData[[#This Row],[Net Sales]]-SalesData[[#This Row],[Total Cost]]</f>
        <v>254.85840000000002</v>
      </c>
      <c r="S846" s="8">
        <f>SalesData[[#This Row],[Profit]]/SalesData[[#This Row],[Net Sales]]</f>
        <v>0.38775510204081637</v>
      </c>
    </row>
    <row r="847" spans="1:19" x14ac:dyDescent="0.25">
      <c r="A847">
        <v>100845</v>
      </c>
      <c r="B847" s="1">
        <v>45075</v>
      </c>
      <c r="C847" s="2">
        <f>MONTH(SalesData[[#This Row],[order_date]])</f>
        <v>5</v>
      </c>
      <c r="D847" s="2">
        <f>YEAR(SalesData[[#This Row],[order_date]])</f>
        <v>2023</v>
      </c>
      <c r="E847" t="s">
        <v>870</v>
      </c>
      <c r="F847" t="s">
        <v>41</v>
      </c>
      <c r="G847" t="s">
        <v>92</v>
      </c>
      <c r="H847">
        <v>1</v>
      </c>
      <c r="I847">
        <v>14761.78</v>
      </c>
      <c r="J847" t="s">
        <v>107</v>
      </c>
      <c r="K847" t="s">
        <v>108</v>
      </c>
      <c r="L847">
        <f>SalesData[[#This Row],[quantity]]*SalesData[[#This Row],[price]]</f>
        <v>14761.78</v>
      </c>
      <c r="M847" s="8">
        <f>IF(SalesData[[#This Row],[quantity]]&lt;=1,2%,IF(SalesData[[#This Row],[quantity]]&lt;=2,4%,IF(SalesData[[#This Row],[quantity]]&lt;=3,6%,IF(SalesData[[#This Row],[quantity]]&gt;=4,8%,0%))))</f>
        <v>0.02</v>
      </c>
      <c r="N847" s="6">
        <f>SalesData[[#This Row],[Total Sales]]*SalesData[[#This Row],[Discount %]]</f>
        <v>295.23560000000003</v>
      </c>
      <c r="O847" s="2">
        <f>SalesData[[#This Row],[Total Sales]]-SalesData[[#This Row],[Discount Amount]]</f>
        <v>14466.544400000001</v>
      </c>
      <c r="P847" s="2">
        <f>SalesData[[#This Row],[price]]*60%</f>
        <v>8857.0679999999993</v>
      </c>
      <c r="Q847" s="2">
        <f>SalesData[[#This Row],[Cost Price (Assumed)60%]]*SalesData[[#This Row],[quantity]]</f>
        <v>8857.0679999999993</v>
      </c>
      <c r="R847" s="2">
        <f>SalesData[[#This Row],[Net Sales]]-SalesData[[#This Row],[Total Cost]]</f>
        <v>5609.4764000000014</v>
      </c>
      <c r="S847" s="8">
        <f>SalesData[[#This Row],[Profit]]/SalesData[[#This Row],[Net Sales]]</f>
        <v>0.38775510204081642</v>
      </c>
    </row>
    <row r="848" spans="1:19" x14ac:dyDescent="0.25">
      <c r="A848">
        <v>100846</v>
      </c>
      <c r="B848" s="1">
        <v>45589</v>
      </c>
      <c r="C848" s="2">
        <f>MONTH(SalesData[[#This Row],[order_date]])</f>
        <v>10</v>
      </c>
      <c r="D848" s="2">
        <f>YEAR(SalesData[[#This Row],[order_date]])</f>
        <v>2024</v>
      </c>
      <c r="E848" t="s">
        <v>871</v>
      </c>
      <c r="F848" t="s">
        <v>19</v>
      </c>
      <c r="G848" t="s">
        <v>20</v>
      </c>
      <c r="H848">
        <v>3</v>
      </c>
      <c r="I848">
        <v>15661.78</v>
      </c>
      <c r="J848" t="s">
        <v>21</v>
      </c>
      <c r="K848" t="s">
        <v>17</v>
      </c>
      <c r="L848">
        <f>SalesData[[#This Row],[quantity]]*SalesData[[#This Row],[price]]</f>
        <v>46985.340000000004</v>
      </c>
      <c r="M848" s="8">
        <f>IF(SalesData[[#This Row],[quantity]]&lt;=1,2%,IF(SalesData[[#This Row],[quantity]]&lt;=2,4%,IF(SalesData[[#This Row],[quantity]]&lt;=3,6%,IF(SalesData[[#This Row],[quantity]]&gt;=4,8%,0%))))</f>
        <v>0.06</v>
      </c>
      <c r="N848" s="6">
        <f>SalesData[[#This Row],[Total Sales]]*SalesData[[#This Row],[Discount %]]</f>
        <v>2819.1204000000002</v>
      </c>
      <c r="O848" s="2">
        <f>SalesData[[#This Row],[Total Sales]]-SalesData[[#This Row],[Discount Amount]]</f>
        <v>44166.219600000004</v>
      </c>
      <c r="P848" s="2">
        <f>SalesData[[#This Row],[price]]*60%</f>
        <v>9397.0679999999993</v>
      </c>
      <c r="Q848" s="2">
        <f>SalesData[[#This Row],[Cost Price (Assumed)60%]]*SalesData[[#This Row],[quantity]]</f>
        <v>28191.203999999998</v>
      </c>
      <c r="R848" s="2">
        <f>SalesData[[#This Row],[Net Sales]]-SalesData[[#This Row],[Total Cost]]</f>
        <v>15975.015600000006</v>
      </c>
      <c r="S848" s="8">
        <f>SalesData[[#This Row],[Profit]]/SalesData[[#This Row],[Net Sales]]</f>
        <v>0.36170212765957455</v>
      </c>
    </row>
    <row r="849" spans="1:19" x14ac:dyDescent="0.25">
      <c r="A849">
        <v>100847</v>
      </c>
      <c r="B849" s="1">
        <v>45505</v>
      </c>
      <c r="C849" s="2">
        <f>MONTH(SalesData[[#This Row],[order_date]])</f>
        <v>8</v>
      </c>
      <c r="D849" s="2">
        <f>YEAR(SalesData[[#This Row],[order_date]])</f>
        <v>2024</v>
      </c>
      <c r="E849" t="s">
        <v>872</v>
      </c>
      <c r="F849" t="s">
        <v>19</v>
      </c>
      <c r="G849" t="s">
        <v>20</v>
      </c>
      <c r="H849">
        <v>1</v>
      </c>
      <c r="I849">
        <v>1937.74</v>
      </c>
      <c r="J849" t="s">
        <v>57</v>
      </c>
      <c r="K849" t="s">
        <v>58</v>
      </c>
      <c r="L849">
        <f>SalesData[[#This Row],[quantity]]*SalesData[[#This Row],[price]]</f>
        <v>1937.74</v>
      </c>
      <c r="M849" s="8">
        <f>IF(SalesData[[#This Row],[quantity]]&lt;=1,2%,IF(SalesData[[#This Row],[quantity]]&lt;=2,4%,IF(SalesData[[#This Row],[quantity]]&lt;=3,6%,IF(SalesData[[#This Row],[quantity]]&gt;=4,8%,0%))))</f>
        <v>0.02</v>
      </c>
      <c r="N849" s="6">
        <f>SalesData[[#This Row],[Total Sales]]*SalesData[[#This Row],[Discount %]]</f>
        <v>38.754800000000003</v>
      </c>
      <c r="O849" s="2">
        <f>SalesData[[#This Row],[Total Sales]]-SalesData[[#This Row],[Discount Amount]]</f>
        <v>1898.9852000000001</v>
      </c>
      <c r="P849" s="2">
        <f>SalesData[[#This Row],[price]]*60%</f>
        <v>1162.644</v>
      </c>
      <c r="Q849" s="2">
        <f>SalesData[[#This Row],[Cost Price (Assumed)60%]]*SalesData[[#This Row],[quantity]]</f>
        <v>1162.644</v>
      </c>
      <c r="R849" s="2">
        <f>SalesData[[#This Row],[Net Sales]]-SalesData[[#This Row],[Total Cost]]</f>
        <v>736.34120000000007</v>
      </c>
      <c r="S849" s="8">
        <f>SalesData[[#This Row],[Profit]]/SalesData[[#This Row],[Net Sales]]</f>
        <v>0.38775510204081637</v>
      </c>
    </row>
    <row r="850" spans="1:19" x14ac:dyDescent="0.25">
      <c r="A850">
        <v>100848</v>
      </c>
      <c r="B850" s="1">
        <v>45621</v>
      </c>
      <c r="C850" s="2">
        <f>MONTH(SalesData[[#This Row],[order_date]])</f>
        <v>11</v>
      </c>
      <c r="D850" s="2">
        <f>YEAR(SalesData[[#This Row],[order_date]])</f>
        <v>2024</v>
      </c>
      <c r="E850" t="s">
        <v>873</v>
      </c>
      <c r="F850" t="s">
        <v>19</v>
      </c>
      <c r="G850" t="s">
        <v>23</v>
      </c>
      <c r="H850">
        <v>1</v>
      </c>
      <c r="I850">
        <v>8589.9599999999991</v>
      </c>
      <c r="J850" t="s">
        <v>12</v>
      </c>
      <c r="K850" t="s">
        <v>12</v>
      </c>
      <c r="L850">
        <f>SalesData[[#This Row],[quantity]]*SalesData[[#This Row],[price]]</f>
        <v>8589.9599999999991</v>
      </c>
      <c r="M850" s="8">
        <f>IF(SalesData[[#This Row],[quantity]]&lt;=1,2%,IF(SalesData[[#This Row],[quantity]]&lt;=2,4%,IF(SalesData[[#This Row],[quantity]]&lt;=3,6%,IF(SalesData[[#This Row],[quantity]]&gt;=4,8%,0%))))</f>
        <v>0.02</v>
      </c>
      <c r="N850" s="6">
        <f>SalesData[[#This Row],[Total Sales]]*SalesData[[#This Row],[Discount %]]</f>
        <v>171.79919999999998</v>
      </c>
      <c r="O850" s="2">
        <f>SalesData[[#This Row],[Total Sales]]-SalesData[[#This Row],[Discount Amount]]</f>
        <v>8418.1607999999997</v>
      </c>
      <c r="P850" s="2">
        <f>SalesData[[#This Row],[price]]*60%</f>
        <v>5153.9759999999997</v>
      </c>
      <c r="Q850" s="2">
        <f>SalesData[[#This Row],[Cost Price (Assumed)60%]]*SalesData[[#This Row],[quantity]]</f>
        <v>5153.9759999999997</v>
      </c>
      <c r="R850" s="2">
        <f>SalesData[[#This Row],[Net Sales]]-SalesData[[#This Row],[Total Cost]]</f>
        <v>3264.1848</v>
      </c>
      <c r="S850" s="8">
        <f>SalesData[[#This Row],[Profit]]/SalesData[[#This Row],[Net Sales]]</f>
        <v>0.38775510204081637</v>
      </c>
    </row>
    <row r="851" spans="1:19" x14ac:dyDescent="0.25">
      <c r="A851">
        <v>100849</v>
      </c>
      <c r="B851" s="1">
        <v>45261</v>
      </c>
      <c r="C851" s="2">
        <f>MONTH(SalesData[[#This Row],[order_date]])</f>
        <v>12</v>
      </c>
      <c r="D851" s="2">
        <f>YEAR(SalesData[[#This Row],[order_date]])</f>
        <v>2023</v>
      </c>
      <c r="E851" t="s">
        <v>874</v>
      </c>
      <c r="F851" t="s">
        <v>10</v>
      </c>
      <c r="G851" t="s">
        <v>27</v>
      </c>
      <c r="H851">
        <v>1</v>
      </c>
      <c r="I851">
        <v>18901.73</v>
      </c>
      <c r="J851" t="s">
        <v>63</v>
      </c>
      <c r="K851" t="s">
        <v>64</v>
      </c>
      <c r="L851">
        <f>SalesData[[#This Row],[quantity]]*SalesData[[#This Row],[price]]</f>
        <v>18901.73</v>
      </c>
      <c r="M851" s="8">
        <f>IF(SalesData[[#This Row],[quantity]]&lt;=1,2%,IF(SalesData[[#This Row],[quantity]]&lt;=2,4%,IF(SalesData[[#This Row],[quantity]]&lt;=3,6%,IF(SalesData[[#This Row],[quantity]]&gt;=4,8%,0%))))</f>
        <v>0.02</v>
      </c>
      <c r="N851" s="6">
        <f>SalesData[[#This Row],[Total Sales]]*SalesData[[#This Row],[Discount %]]</f>
        <v>378.03460000000001</v>
      </c>
      <c r="O851" s="2">
        <f>SalesData[[#This Row],[Total Sales]]-SalesData[[#This Row],[Discount Amount]]</f>
        <v>18523.695400000001</v>
      </c>
      <c r="P851" s="2">
        <f>SalesData[[#This Row],[price]]*60%</f>
        <v>11341.037999999999</v>
      </c>
      <c r="Q851" s="2">
        <f>SalesData[[#This Row],[Cost Price (Assumed)60%]]*SalesData[[#This Row],[quantity]]</f>
        <v>11341.037999999999</v>
      </c>
      <c r="R851" s="2">
        <f>SalesData[[#This Row],[Net Sales]]-SalesData[[#This Row],[Total Cost]]</f>
        <v>7182.6574000000019</v>
      </c>
      <c r="S851" s="8">
        <f>SalesData[[#This Row],[Profit]]/SalesData[[#This Row],[Net Sales]]</f>
        <v>0.38775510204081642</v>
      </c>
    </row>
    <row r="852" spans="1:19" x14ac:dyDescent="0.25">
      <c r="A852">
        <v>100850</v>
      </c>
      <c r="B852" s="1">
        <v>44950</v>
      </c>
      <c r="C852" s="2">
        <f>MONTH(SalesData[[#This Row],[order_date]])</f>
        <v>1</v>
      </c>
      <c r="D852" s="2">
        <f>YEAR(SalesData[[#This Row],[order_date]])</f>
        <v>2023</v>
      </c>
      <c r="E852" t="s">
        <v>875</v>
      </c>
      <c r="F852" t="s">
        <v>10</v>
      </c>
      <c r="G852" t="s">
        <v>68</v>
      </c>
      <c r="H852">
        <v>2</v>
      </c>
      <c r="I852">
        <v>76675.47</v>
      </c>
      <c r="J852" t="s">
        <v>63</v>
      </c>
      <c r="K852" t="s">
        <v>64</v>
      </c>
      <c r="L852">
        <f>SalesData[[#This Row],[quantity]]*SalesData[[#This Row],[price]]</f>
        <v>153350.94</v>
      </c>
      <c r="M852" s="8">
        <f>IF(SalesData[[#This Row],[quantity]]&lt;=1,2%,IF(SalesData[[#This Row],[quantity]]&lt;=2,4%,IF(SalesData[[#This Row],[quantity]]&lt;=3,6%,IF(SalesData[[#This Row],[quantity]]&gt;=4,8%,0%))))</f>
        <v>0.04</v>
      </c>
      <c r="N852" s="6">
        <f>SalesData[[#This Row],[Total Sales]]*SalesData[[#This Row],[Discount %]]</f>
        <v>6134.0376000000006</v>
      </c>
      <c r="O852" s="2">
        <f>SalesData[[#This Row],[Total Sales]]-SalesData[[#This Row],[Discount Amount]]</f>
        <v>147216.90239999999</v>
      </c>
      <c r="P852" s="2">
        <f>SalesData[[#This Row],[price]]*60%</f>
        <v>46005.281999999999</v>
      </c>
      <c r="Q852" s="2">
        <f>SalesData[[#This Row],[Cost Price (Assumed)60%]]*SalesData[[#This Row],[quantity]]</f>
        <v>92010.563999999998</v>
      </c>
      <c r="R852" s="2">
        <f>SalesData[[#This Row],[Net Sales]]-SalesData[[#This Row],[Total Cost]]</f>
        <v>55206.338399999993</v>
      </c>
      <c r="S852" s="8">
        <f>SalesData[[#This Row],[Profit]]/SalesData[[#This Row],[Net Sales]]</f>
        <v>0.375</v>
      </c>
    </row>
    <row r="853" spans="1:19" x14ac:dyDescent="0.25">
      <c r="A853">
        <v>100851</v>
      </c>
      <c r="B853" s="1">
        <v>45429</v>
      </c>
      <c r="C853" s="2">
        <f>MONTH(SalesData[[#This Row],[order_date]])</f>
        <v>5</v>
      </c>
      <c r="D853" s="2">
        <f>YEAR(SalesData[[#This Row],[order_date]])</f>
        <v>2024</v>
      </c>
      <c r="E853" t="s">
        <v>876</v>
      </c>
      <c r="F853" t="s">
        <v>14</v>
      </c>
      <c r="G853" t="s">
        <v>51</v>
      </c>
      <c r="H853">
        <v>1</v>
      </c>
      <c r="I853">
        <v>491.45</v>
      </c>
      <c r="J853" t="s">
        <v>57</v>
      </c>
      <c r="K853" t="s">
        <v>58</v>
      </c>
      <c r="L853">
        <f>SalesData[[#This Row],[quantity]]*SalesData[[#This Row],[price]]</f>
        <v>491.45</v>
      </c>
      <c r="M853" s="8">
        <f>IF(SalesData[[#This Row],[quantity]]&lt;=1,2%,IF(SalesData[[#This Row],[quantity]]&lt;=2,4%,IF(SalesData[[#This Row],[quantity]]&lt;=3,6%,IF(SalesData[[#This Row],[quantity]]&gt;=4,8%,0%))))</f>
        <v>0.02</v>
      </c>
      <c r="N853" s="6">
        <f>SalesData[[#This Row],[Total Sales]]*SalesData[[#This Row],[Discount %]]</f>
        <v>9.8290000000000006</v>
      </c>
      <c r="O853" s="2">
        <f>SalesData[[#This Row],[Total Sales]]-SalesData[[#This Row],[Discount Amount]]</f>
        <v>481.62099999999998</v>
      </c>
      <c r="P853" s="2">
        <f>SalesData[[#This Row],[price]]*60%</f>
        <v>294.87</v>
      </c>
      <c r="Q853" s="2">
        <f>SalesData[[#This Row],[Cost Price (Assumed)60%]]*SalesData[[#This Row],[quantity]]</f>
        <v>294.87</v>
      </c>
      <c r="R853" s="2">
        <f>SalesData[[#This Row],[Net Sales]]-SalesData[[#This Row],[Total Cost]]</f>
        <v>186.75099999999998</v>
      </c>
      <c r="S853" s="8">
        <f>SalesData[[#This Row],[Profit]]/SalesData[[#This Row],[Net Sales]]</f>
        <v>0.38775510204081631</v>
      </c>
    </row>
    <row r="854" spans="1:19" x14ac:dyDescent="0.25">
      <c r="A854">
        <v>100852</v>
      </c>
      <c r="B854" s="1">
        <v>45364</v>
      </c>
      <c r="C854" s="2">
        <f>MONTH(SalesData[[#This Row],[order_date]])</f>
        <v>3</v>
      </c>
      <c r="D854" s="2">
        <f>YEAR(SalesData[[#This Row],[order_date]])</f>
        <v>2024</v>
      </c>
      <c r="E854" t="s">
        <v>579</v>
      </c>
      <c r="F854" t="s">
        <v>14</v>
      </c>
      <c r="G854" t="s">
        <v>31</v>
      </c>
      <c r="H854">
        <v>1</v>
      </c>
      <c r="I854">
        <v>1747.84</v>
      </c>
      <c r="J854" t="s">
        <v>47</v>
      </c>
      <c r="K854" t="s">
        <v>48</v>
      </c>
      <c r="L854">
        <f>SalesData[[#This Row],[quantity]]*SalesData[[#This Row],[price]]</f>
        <v>1747.84</v>
      </c>
      <c r="M854" s="8">
        <f>IF(SalesData[[#This Row],[quantity]]&lt;=1,2%,IF(SalesData[[#This Row],[quantity]]&lt;=2,4%,IF(SalesData[[#This Row],[quantity]]&lt;=3,6%,IF(SalesData[[#This Row],[quantity]]&gt;=4,8%,0%))))</f>
        <v>0.02</v>
      </c>
      <c r="N854" s="6">
        <f>SalesData[[#This Row],[Total Sales]]*SalesData[[#This Row],[Discount %]]</f>
        <v>34.956800000000001</v>
      </c>
      <c r="O854" s="2">
        <f>SalesData[[#This Row],[Total Sales]]-SalesData[[#This Row],[Discount Amount]]</f>
        <v>1712.8832</v>
      </c>
      <c r="P854" s="2">
        <f>SalesData[[#This Row],[price]]*60%</f>
        <v>1048.704</v>
      </c>
      <c r="Q854" s="2">
        <f>SalesData[[#This Row],[Cost Price (Assumed)60%]]*SalesData[[#This Row],[quantity]]</f>
        <v>1048.704</v>
      </c>
      <c r="R854" s="2">
        <f>SalesData[[#This Row],[Net Sales]]-SalesData[[#This Row],[Total Cost]]</f>
        <v>664.17920000000004</v>
      </c>
      <c r="S854" s="8">
        <f>SalesData[[#This Row],[Profit]]/SalesData[[#This Row],[Net Sales]]</f>
        <v>0.38775510204081637</v>
      </c>
    </row>
    <row r="855" spans="1:19" x14ac:dyDescent="0.25">
      <c r="A855">
        <v>100853</v>
      </c>
      <c r="B855" s="1">
        <v>45501</v>
      </c>
      <c r="C855" s="2">
        <f>MONTH(SalesData[[#This Row],[order_date]])</f>
        <v>7</v>
      </c>
      <c r="D855" s="2">
        <f>YEAR(SalesData[[#This Row],[order_date]])</f>
        <v>2024</v>
      </c>
      <c r="E855" t="s">
        <v>136</v>
      </c>
      <c r="F855" t="s">
        <v>10</v>
      </c>
      <c r="G855" t="s">
        <v>68</v>
      </c>
      <c r="H855">
        <v>2</v>
      </c>
      <c r="I855">
        <v>29452.34</v>
      </c>
      <c r="J855" t="s">
        <v>21</v>
      </c>
      <c r="K855" t="s">
        <v>17</v>
      </c>
      <c r="L855">
        <f>SalesData[[#This Row],[quantity]]*SalesData[[#This Row],[price]]</f>
        <v>58904.68</v>
      </c>
      <c r="M855" s="8">
        <f>IF(SalesData[[#This Row],[quantity]]&lt;=1,2%,IF(SalesData[[#This Row],[quantity]]&lt;=2,4%,IF(SalesData[[#This Row],[quantity]]&lt;=3,6%,IF(SalesData[[#This Row],[quantity]]&gt;=4,8%,0%))))</f>
        <v>0.04</v>
      </c>
      <c r="N855" s="6">
        <f>SalesData[[#This Row],[Total Sales]]*SalesData[[#This Row],[Discount %]]</f>
        <v>2356.1871999999998</v>
      </c>
      <c r="O855" s="2">
        <f>SalesData[[#This Row],[Total Sales]]-SalesData[[#This Row],[Discount Amount]]</f>
        <v>56548.4928</v>
      </c>
      <c r="P855" s="2">
        <f>SalesData[[#This Row],[price]]*60%</f>
        <v>17671.403999999999</v>
      </c>
      <c r="Q855" s="2">
        <f>SalesData[[#This Row],[Cost Price (Assumed)60%]]*SalesData[[#This Row],[quantity]]</f>
        <v>35342.807999999997</v>
      </c>
      <c r="R855" s="2">
        <f>SalesData[[#This Row],[Net Sales]]-SalesData[[#This Row],[Total Cost]]</f>
        <v>21205.684800000003</v>
      </c>
      <c r="S855" s="8">
        <f>SalesData[[#This Row],[Profit]]/SalesData[[#This Row],[Net Sales]]</f>
        <v>0.37500000000000006</v>
      </c>
    </row>
    <row r="856" spans="1:19" x14ac:dyDescent="0.25">
      <c r="A856">
        <v>100854</v>
      </c>
      <c r="B856" s="1">
        <v>45361</v>
      </c>
      <c r="C856" s="2">
        <f>MONTH(SalesData[[#This Row],[order_date]])</f>
        <v>3</v>
      </c>
      <c r="D856" s="2">
        <f>YEAR(SalesData[[#This Row],[order_date]])</f>
        <v>2024</v>
      </c>
      <c r="E856" t="s">
        <v>877</v>
      </c>
      <c r="F856" t="s">
        <v>19</v>
      </c>
      <c r="G856" t="s">
        <v>20</v>
      </c>
      <c r="H856">
        <v>1</v>
      </c>
      <c r="I856">
        <v>7821.58</v>
      </c>
      <c r="J856" t="s">
        <v>94</v>
      </c>
      <c r="K856" t="s">
        <v>95</v>
      </c>
      <c r="L856">
        <f>SalesData[[#This Row],[quantity]]*SalesData[[#This Row],[price]]</f>
        <v>7821.58</v>
      </c>
      <c r="M856" s="8">
        <f>IF(SalesData[[#This Row],[quantity]]&lt;=1,2%,IF(SalesData[[#This Row],[quantity]]&lt;=2,4%,IF(SalesData[[#This Row],[quantity]]&lt;=3,6%,IF(SalesData[[#This Row],[quantity]]&gt;=4,8%,0%))))</f>
        <v>0.02</v>
      </c>
      <c r="N856" s="6">
        <f>SalesData[[#This Row],[Total Sales]]*SalesData[[#This Row],[Discount %]]</f>
        <v>156.4316</v>
      </c>
      <c r="O856" s="2">
        <f>SalesData[[#This Row],[Total Sales]]-SalesData[[#This Row],[Discount Amount]]</f>
        <v>7665.1484</v>
      </c>
      <c r="P856" s="2">
        <f>SalesData[[#This Row],[price]]*60%</f>
        <v>4692.9479999999994</v>
      </c>
      <c r="Q856" s="2">
        <f>SalesData[[#This Row],[Cost Price (Assumed)60%]]*SalesData[[#This Row],[quantity]]</f>
        <v>4692.9479999999994</v>
      </c>
      <c r="R856" s="2">
        <f>SalesData[[#This Row],[Net Sales]]-SalesData[[#This Row],[Total Cost]]</f>
        <v>2972.2004000000006</v>
      </c>
      <c r="S856" s="8">
        <f>SalesData[[#This Row],[Profit]]/SalesData[[#This Row],[Net Sales]]</f>
        <v>0.38775510204081642</v>
      </c>
    </row>
    <row r="857" spans="1:19" x14ac:dyDescent="0.25">
      <c r="A857">
        <v>100855</v>
      </c>
      <c r="B857" s="1">
        <v>45413</v>
      </c>
      <c r="C857" s="2">
        <f>MONTH(SalesData[[#This Row],[order_date]])</f>
        <v>5</v>
      </c>
      <c r="D857" s="2">
        <f>YEAR(SalesData[[#This Row],[order_date]])</f>
        <v>2024</v>
      </c>
      <c r="E857" t="s">
        <v>878</v>
      </c>
      <c r="F857" t="s">
        <v>41</v>
      </c>
      <c r="G857" t="s">
        <v>42</v>
      </c>
      <c r="H857">
        <v>5</v>
      </c>
      <c r="I857">
        <v>1446.32</v>
      </c>
      <c r="J857" t="s">
        <v>12</v>
      </c>
      <c r="K857" t="s">
        <v>12</v>
      </c>
      <c r="L857">
        <f>SalesData[[#This Row],[quantity]]*SalesData[[#This Row],[price]]</f>
        <v>7231.5999999999995</v>
      </c>
      <c r="M857" s="8">
        <f>IF(SalesData[[#This Row],[quantity]]&lt;=1,2%,IF(SalesData[[#This Row],[quantity]]&lt;=2,4%,IF(SalesData[[#This Row],[quantity]]&lt;=3,6%,IF(SalesData[[#This Row],[quantity]]&gt;=4,8%,0%))))</f>
        <v>0.08</v>
      </c>
      <c r="N857" s="6">
        <f>SalesData[[#This Row],[Total Sales]]*SalesData[[#This Row],[Discount %]]</f>
        <v>578.52800000000002</v>
      </c>
      <c r="O857" s="2">
        <f>SalesData[[#This Row],[Total Sales]]-SalesData[[#This Row],[Discount Amount]]</f>
        <v>6653.0719999999992</v>
      </c>
      <c r="P857" s="2">
        <f>SalesData[[#This Row],[price]]*60%</f>
        <v>867.79199999999992</v>
      </c>
      <c r="Q857" s="2">
        <f>SalesData[[#This Row],[Cost Price (Assumed)60%]]*SalesData[[#This Row],[quantity]]</f>
        <v>4338.9599999999991</v>
      </c>
      <c r="R857" s="2">
        <f>SalesData[[#This Row],[Net Sales]]-SalesData[[#This Row],[Total Cost]]</f>
        <v>2314.1120000000001</v>
      </c>
      <c r="S857" s="8">
        <f>SalesData[[#This Row],[Profit]]/SalesData[[#This Row],[Net Sales]]</f>
        <v>0.34782608695652178</v>
      </c>
    </row>
    <row r="858" spans="1:19" x14ac:dyDescent="0.25">
      <c r="A858">
        <v>100856</v>
      </c>
      <c r="B858" s="1">
        <v>44933</v>
      </c>
      <c r="C858" s="2">
        <f>MONTH(SalesData[[#This Row],[order_date]])</f>
        <v>1</v>
      </c>
      <c r="D858" s="2">
        <f>YEAR(SalesData[[#This Row],[order_date]])</f>
        <v>2023</v>
      </c>
      <c r="E858" t="s">
        <v>879</v>
      </c>
      <c r="F858" t="s">
        <v>14</v>
      </c>
      <c r="G858" t="s">
        <v>31</v>
      </c>
      <c r="H858">
        <v>1</v>
      </c>
      <c r="I858">
        <v>3047.74</v>
      </c>
      <c r="J858" t="s">
        <v>63</v>
      </c>
      <c r="K858" t="s">
        <v>64</v>
      </c>
      <c r="L858">
        <f>SalesData[[#This Row],[quantity]]*SalesData[[#This Row],[price]]</f>
        <v>3047.74</v>
      </c>
      <c r="M858" s="8">
        <f>IF(SalesData[[#This Row],[quantity]]&lt;=1,2%,IF(SalesData[[#This Row],[quantity]]&lt;=2,4%,IF(SalesData[[#This Row],[quantity]]&lt;=3,6%,IF(SalesData[[#This Row],[quantity]]&gt;=4,8%,0%))))</f>
        <v>0.02</v>
      </c>
      <c r="N858" s="6">
        <f>SalesData[[#This Row],[Total Sales]]*SalesData[[#This Row],[Discount %]]</f>
        <v>60.954799999999999</v>
      </c>
      <c r="O858" s="2">
        <f>SalesData[[#This Row],[Total Sales]]-SalesData[[#This Row],[Discount Amount]]</f>
        <v>2986.7851999999998</v>
      </c>
      <c r="P858" s="2">
        <f>SalesData[[#This Row],[price]]*60%</f>
        <v>1828.6439999999998</v>
      </c>
      <c r="Q858" s="2">
        <f>SalesData[[#This Row],[Cost Price (Assumed)60%]]*SalesData[[#This Row],[quantity]]</f>
        <v>1828.6439999999998</v>
      </c>
      <c r="R858" s="2">
        <f>SalesData[[#This Row],[Net Sales]]-SalesData[[#This Row],[Total Cost]]</f>
        <v>1158.1412</v>
      </c>
      <c r="S858" s="8">
        <f>SalesData[[#This Row],[Profit]]/SalesData[[#This Row],[Net Sales]]</f>
        <v>0.38775510204081637</v>
      </c>
    </row>
    <row r="859" spans="1:19" x14ac:dyDescent="0.25">
      <c r="A859">
        <v>100857</v>
      </c>
      <c r="B859" s="1">
        <v>45117</v>
      </c>
      <c r="C859" s="2">
        <f>MONTH(SalesData[[#This Row],[order_date]])</f>
        <v>7</v>
      </c>
      <c r="D859" s="2">
        <f>YEAR(SalesData[[#This Row],[order_date]])</f>
        <v>2023</v>
      </c>
      <c r="E859" t="s">
        <v>880</v>
      </c>
      <c r="F859" t="s">
        <v>38</v>
      </c>
      <c r="G859" t="s">
        <v>53</v>
      </c>
      <c r="H859">
        <v>1</v>
      </c>
      <c r="I859">
        <v>289.52</v>
      </c>
      <c r="J859" t="s">
        <v>61</v>
      </c>
      <c r="K859" t="s">
        <v>36</v>
      </c>
      <c r="L859">
        <f>SalesData[[#This Row],[quantity]]*SalesData[[#This Row],[price]]</f>
        <v>289.52</v>
      </c>
      <c r="M859" s="8">
        <f>IF(SalesData[[#This Row],[quantity]]&lt;=1,2%,IF(SalesData[[#This Row],[quantity]]&lt;=2,4%,IF(SalesData[[#This Row],[quantity]]&lt;=3,6%,IF(SalesData[[#This Row],[quantity]]&gt;=4,8%,0%))))</f>
        <v>0.02</v>
      </c>
      <c r="N859" s="6">
        <f>SalesData[[#This Row],[Total Sales]]*SalesData[[#This Row],[Discount %]]</f>
        <v>5.7904</v>
      </c>
      <c r="O859" s="2">
        <f>SalesData[[#This Row],[Total Sales]]-SalesData[[#This Row],[Discount Amount]]</f>
        <v>283.7296</v>
      </c>
      <c r="P859" s="2">
        <f>SalesData[[#This Row],[price]]*60%</f>
        <v>173.71199999999999</v>
      </c>
      <c r="Q859" s="2">
        <f>SalesData[[#This Row],[Cost Price (Assumed)60%]]*SalesData[[#This Row],[quantity]]</f>
        <v>173.71199999999999</v>
      </c>
      <c r="R859" s="2">
        <f>SalesData[[#This Row],[Net Sales]]-SalesData[[#This Row],[Total Cost]]</f>
        <v>110.01760000000002</v>
      </c>
      <c r="S859" s="8">
        <f>SalesData[[#This Row],[Profit]]/SalesData[[#This Row],[Net Sales]]</f>
        <v>0.38775510204081637</v>
      </c>
    </row>
    <row r="860" spans="1:19" x14ac:dyDescent="0.25">
      <c r="A860">
        <v>100858</v>
      </c>
      <c r="B860" s="1">
        <v>45499</v>
      </c>
      <c r="C860" s="2">
        <f>MONTH(SalesData[[#This Row],[order_date]])</f>
        <v>7</v>
      </c>
      <c r="D860" s="2">
        <f>YEAR(SalesData[[#This Row],[order_date]])</f>
        <v>2024</v>
      </c>
      <c r="E860" t="s">
        <v>881</v>
      </c>
      <c r="F860" t="s">
        <v>38</v>
      </c>
      <c r="G860" t="s">
        <v>70</v>
      </c>
      <c r="H860">
        <v>1</v>
      </c>
      <c r="I860">
        <v>100.81</v>
      </c>
      <c r="J860" t="s">
        <v>12</v>
      </c>
      <c r="K860" t="s">
        <v>12</v>
      </c>
      <c r="L860">
        <f>SalesData[[#This Row],[quantity]]*SalesData[[#This Row],[price]]</f>
        <v>100.81</v>
      </c>
      <c r="M860" s="8">
        <f>IF(SalesData[[#This Row],[quantity]]&lt;=1,2%,IF(SalesData[[#This Row],[quantity]]&lt;=2,4%,IF(SalesData[[#This Row],[quantity]]&lt;=3,6%,IF(SalesData[[#This Row],[quantity]]&gt;=4,8%,0%))))</f>
        <v>0.02</v>
      </c>
      <c r="N860" s="6">
        <f>SalesData[[#This Row],[Total Sales]]*SalesData[[#This Row],[Discount %]]</f>
        <v>2.0162</v>
      </c>
      <c r="O860" s="2">
        <f>SalesData[[#This Row],[Total Sales]]-SalesData[[#This Row],[Discount Amount]]</f>
        <v>98.793800000000005</v>
      </c>
      <c r="P860" s="2">
        <f>SalesData[[#This Row],[price]]*60%</f>
        <v>60.485999999999997</v>
      </c>
      <c r="Q860" s="2">
        <f>SalesData[[#This Row],[Cost Price (Assumed)60%]]*SalesData[[#This Row],[quantity]]</f>
        <v>60.485999999999997</v>
      </c>
      <c r="R860" s="2">
        <f>SalesData[[#This Row],[Net Sales]]-SalesData[[#This Row],[Total Cost]]</f>
        <v>38.307800000000007</v>
      </c>
      <c r="S860" s="8">
        <f>SalesData[[#This Row],[Profit]]/SalesData[[#This Row],[Net Sales]]</f>
        <v>0.38775510204081637</v>
      </c>
    </row>
    <row r="861" spans="1:19" x14ac:dyDescent="0.25">
      <c r="A861">
        <v>100859</v>
      </c>
      <c r="B861" s="1">
        <v>45596</v>
      </c>
      <c r="C861" s="2">
        <f>MONTH(SalesData[[#This Row],[order_date]])</f>
        <v>10</v>
      </c>
      <c r="D861" s="2">
        <f>YEAR(SalesData[[#This Row],[order_date]])</f>
        <v>2024</v>
      </c>
      <c r="E861" t="s">
        <v>882</v>
      </c>
      <c r="F861" t="s">
        <v>19</v>
      </c>
      <c r="G861" t="s">
        <v>23</v>
      </c>
      <c r="H861">
        <v>1</v>
      </c>
      <c r="I861">
        <v>7954.05</v>
      </c>
      <c r="J861" t="s">
        <v>85</v>
      </c>
      <c r="K861" t="s">
        <v>29</v>
      </c>
      <c r="L861">
        <f>SalesData[[#This Row],[quantity]]*SalesData[[#This Row],[price]]</f>
        <v>7954.05</v>
      </c>
      <c r="M861" s="8">
        <f>IF(SalesData[[#This Row],[quantity]]&lt;=1,2%,IF(SalesData[[#This Row],[quantity]]&lt;=2,4%,IF(SalesData[[#This Row],[quantity]]&lt;=3,6%,IF(SalesData[[#This Row],[quantity]]&gt;=4,8%,0%))))</f>
        <v>0.02</v>
      </c>
      <c r="N861" s="6">
        <f>SalesData[[#This Row],[Total Sales]]*SalesData[[#This Row],[Discount %]]</f>
        <v>159.08100000000002</v>
      </c>
      <c r="O861" s="2">
        <f>SalesData[[#This Row],[Total Sales]]-SalesData[[#This Row],[Discount Amount]]</f>
        <v>7794.9690000000001</v>
      </c>
      <c r="P861" s="2">
        <f>SalesData[[#This Row],[price]]*60%</f>
        <v>4772.43</v>
      </c>
      <c r="Q861" s="2">
        <f>SalesData[[#This Row],[Cost Price (Assumed)60%]]*SalesData[[#This Row],[quantity]]</f>
        <v>4772.43</v>
      </c>
      <c r="R861" s="2">
        <f>SalesData[[#This Row],[Net Sales]]-SalesData[[#This Row],[Total Cost]]</f>
        <v>3022.5389999999998</v>
      </c>
      <c r="S861" s="8">
        <f>SalesData[[#This Row],[Profit]]/SalesData[[#This Row],[Net Sales]]</f>
        <v>0.38775510204081631</v>
      </c>
    </row>
    <row r="862" spans="1:19" x14ac:dyDescent="0.25">
      <c r="A862">
        <v>100860</v>
      </c>
      <c r="B862" s="1">
        <v>45049</v>
      </c>
      <c r="C862" s="2">
        <f>MONTH(SalesData[[#This Row],[order_date]])</f>
        <v>5</v>
      </c>
      <c r="D862" s="2">
        <f>YEAR(SalesData[[#This Row],[order_date]])</f>
        <v>2023</v>
      </c>
      <c r="E862" t="s">
        <v>883</v>
      </c>
      <c r="F862" t="s">
        <v>38</v>
      </c>
      <c r="G862" t="s">
        <v>261</v>
      </c>
      <c r="H862">
        <v>5</v>
      </c>
      <c r="I862">
        <v>385.69</v>
      </c>
      <c r="J862" t="s">
        <v>32</v>
      </c>
      <c r="K862" t="s">
        <v>33</v>
      </c>
      <c r="L862">
        <f>SalesData[[#This Row],[quantity]]*SalesData[[#This Row],[price]]</f>
        <v>1928.45</v>
      </c>
      <c r="M862" s="8">
        <f>IF(SalesData[[#This Row],[quantity]]&lt;=1,2%,IF(SalesData[[#This Row],[quantity]]&lt;=2,4%,IF(SalesData[[#This Row],[quantity]]&lt;=3,6%,IF(SalesData[[#This Row],[quantity]]&gt;=4,8%,0%))))</f>
        <v>0.08</v>
      </c>
      <c r="N862" s="6">
        <f>SalesData[[#This Row],[Total Sales]]*SalesData[[#This Row],[Discount %]]</f>
        <v>154.27600000000001</v>
      </c>
      <c r="O862" s="2">
        <f>SalesData[[#This Row],[Total Sales]]-SalesData[[#This Row],[Discount Amount]]</f>
        <v>1774.174</v>
      </c>
      <c r="P862" s="2">
        <f>SalesData[[#This Row],[price]]*60%</f>
        <v>231.41399999999999</v>
      </c>
      <c r="Q862" s="2">
        <f>SalesData[[#This Row],[Cost Price (Assumed)60%]]*SalesData[[#This Row],[quantity]]</f>
        <v>1157.07</v>
      </c>
      <c r="R862" s="2">
        <f>SalesData[[#This Row],[Net Sales]]-SalesData[[#This Row],[Total Cost]]</f>
        <v>617.10400000000004</v>
      </c>
      <c r="S862" s="8">
        <f>SalesData[[#This Row],[Profit]]/SalesData[[#This Row],[Net Sales]]</f>
        <v>0.34782608695652178</v>
      </c>
    </row>
    <row r="863" spans="1:19" x14ac:dyDescent="0.25">
      <c r="A863">
        <v>100861</v>
      </c>
      <c r="B863" s="1">
        <v>45373</v>
      </c>
      <c r="C863" s="2">
        <f>MONTH(SalesData[[#This Row],[order_date]])</f>
        <v>3</v>
      </c>
      <c r="D863" s="2">
        <f>YEAR(SalesData[[#This Row],[order_date]])</f>
        <v>2024</v>
      </c>
      <c r="E863" t="s">
        <v>884</v>
      </c>
      <c r="F863" t="s">
        <v>41</v>
      </c>
      <c r="G863" t="s">
        <v>83</v>
      </c>
      <c r="H863">
        <v>5</v>
      </c>
      <c r="I863">
        <v>11858.79</v>
      </c>
      <c r="J863" t="s">
        <v>47</v>
      </c>
      <c r="K863" t="s">
        <v>48</v>
      </c>
      <c r="L863">
        <f>SalesData[[#This Row],[quantity]]*SalesData[[#This Row],[price]]</f>
        <v>59293.950000000004</v>
      </c>
      <c r="M863" s="8">
        <f>IF(SalesData[[#This Row],[quantity]]&lt;=1,2%,IF(SalesData[[#This Row],[quantity]]&lt;=2,4%,IF(SalesData[[#This Row],[quantity]]&lt;=3,6%,IF(SalesData[[#This Row],[quantity]]&gt;=4,8%,0%))))</f>
        <v>0.08</v>
      </c>
      <c r="N863" s="6">
        <f>SalesData[[#This Row],[Total Sales]]*SalesData[[#This Row],[Discount %]]</f>
        <v>4743.5160000000005</v>
      </c>
      <c r="O863" s="2">
        <f>SalesData[[#This Row],[Total Sales]]-SalesData[[#This Row],[Discount Amount]]</f>
        <v>54550.434000000001</v>
      </c>
      <c r="P863" s="2">
        <f>SalesData[[#This Row],[price]]*60%</f>
        <v>7115.2740000000003</v>
      </c>
      <c r="Q863" s="2">
        <f>SalesData[[#This Row],[Cost Price (Assumed)60%]]*SalesData[[#This Row],[quantity]]</f>
        <v>35576.370000000003</v>
      </c>
      <c r="R863" s="2">
        <f>SalesData[[#This Row],[Net Sales]]-SalesData[[#This Row],[Total Cost]]</f>
        <v>18974.063999999998</v>
      </c>
      <c r="S863" s="8">
        <f>SalesData[[#This Row],[Profit]]/SalesData[[#This Row],[Net Sales]]</f>
        <v>0.34782608695652173</v>
      </c>
    </row>
    <row r="864" spans="1:19" x14ac:dyDescent="0.25">
      <c r="A864">
        <v>100862</v>
      </c>
      <c r="B864" s="1">
        <v>45192</v>
      </c>
      <c r="C864" s="2">
        <f>MONTH(SalesData[[#This Row],[order_date]])</f>
        <v>9</v>
      </c>
      <c r="D864" s="2">
        <f>YEAR(SalesData[[#This Row],[order_date]])</f>
        <v>2023</v>
      </c>
      <c r="E864" t="s">
        <v>873</v>
      </c>
      <c r="F864" t="s">
        <v>10</v>
      </c>
      <c r="G864" t="s">
        <v>73</v>
      </c>
      <c r="H864">
        <v>1</v>
      </c>
      <c r="I864">
        <v>34999.74</v>
      </c>
      <c r="J864" t="s">
        <v>57</v>
      </c>
      <c r="K864" t="s">
        <v>58</v>
      </c>
      <c r="L864">
        <f>SalesData[[#This Row],[quantity]]*SalesData[[#This Row],[price]]</f>
        <v>34999.74</v>
      </c>
      <c r="M864" s="8">
        <f>IF(SalesData[[#This Row],[quantity]]&lt;=1,2%,IF(SalesData[[#This Row],[quantity]]&lt;=2,4%,IF(SalesData[[#This Row],[quantity]]&lt;=3,6%,IF(SalesData[[#This Row],[quantity]]&gt;=4,8%,0%))))</f>
        <v>0.02</v>
      </c>
      <c r="N864" s="6">
        <f>SalesData[[#This Row],[Total Sales]]*SalesData[[#This Row],[Discount %]]</f>
        <v>699.99479999999994</v>
      </c>
      <c r="O864" s="2">
        <f>SalesData[[#This Row],[Total Sales]]-SalesData[[#This Row],[Discount Amount]]</f>
        <v>34299.745199999998</v>
      </c>
      <c r="P864" s="2">
        <f>SalesData[[#This Row],[price]]*60%</f>
        <v>20999.843999999997</v>
      </c>
      <c r="Q864" s="2">
        <f>SalesData[[#This Row],[Cost Price (Assumed)60%]]*SalesData[[#This Row],[quantity]]</f>
        <v>20999.843999999997</v>
      </c>
      <c r="R864" s="2">
        <f>SalesData[[#This Row],[Net Sales]]-SalesData[[#This Row],[Total Cost]]</f>
        <v>13299.9012</v>
      </c>
      <c r="S864" s="8">
        <f>SalesData[[#This Row],[Profit]]/SalesData[[#This Row],[Net Sales]]</f>
        <v>0.38775510204081637</v>
      </c>
    </row>
    <row r="865" spans="1:19" x14ac:dyDescent="0.25">
      <c r="A865">
        <v>100863</v>
      </c>
      <c r="B865" s="1">
        <v>44981</v>
      </c>
      <c r="C865" s="2">
        <f>MONTH(SalesData[[#This Row],[order_date]])</f>
        <v>2</v>
      </c>
      <c r="D865" s="2">
        <f>YEAR(SalesData[[#This Row],[order_date]])</f>
        <v>2023</v>
      </c>
      <c r="E865" t="s">
        <v>885</v>
      </c>
      <c r="F865" t="s">
        <v>10</v>
      </c>
      <c r="G865" t="s">
        <v>68</v>
      </c>
      <c r="H865">
        <v>2</v>
      </c>
      <c r="I865">
        <v>57867.1</v>
      </c>
      <c r="J865" t="s">
        <v>54</v>
      </c>
      <c r="K865" t="s">
        <v>55</v>
      </c>
      <c r="L865">
        <f>SalesData[[#This Row],[quantity]]*SalesData[[#This Row],[price]]</f>
        <v>115734.2</v>
      </c>
      <c r="M865" s="8">
        <f>IF(SalesData[[#This Row],[quantity]]&lt;=1,2%,IF(SalesData[[#This Row],[quantity]]&lt;=2,4%,IF(SalesData[[#This Row],[quantity]]&lt;=3,6%,IF(SalesData[[#This Row],[quantity]]&gt;=4,8%,0%))))</f>
        <v>0.04</v>
      </c>
      <c r="N865" s="6">
        <f>SalesData[[#This Row],[Total Sales]]*SalesData[[#This Row],[Discount %]]</f>
        <v>4629.3680000000004</v>
      </c>
      <c r="O865" s="2">
        <f>SalesData[[#This Row],[Total Sales]]-SalesData[[#This Row],[Discount Amount]]</f>
        <v>111104.83199999999</v>
      </c>
      <c r="P865" s="2">
        <f>SalesData[[#This Row],[price]]*60%</f>
        <v>34720.259999999995</v>
      </c>
      <c r="Q865" s="2">
        <f>SalesData[[#This Row],[Cost Price (Assumed)60%]]*SalesData[[#This Row],[quantity]]</f>
        <v>69440.51999999999</v>
      </c>
      <c r="R865" s="2">
        <f>SalesData[[#This Row],[Net Sales]]-SalesData[[#This Row],[Total Cost]]</f>
        <v>41664.312000000005</v>
      </c>
      <c r="S865" s="8">
        <f>SalesData[[#This Row],[Profit]]/SalesData[[#This Row],[Net Sales]]</f>
        <v>0.37500000000000006</v>
      </c>
    </row>
    <row r="866" spans="1:19" x14ac:dyDescent="0.25">
      <c r="A866">
        <v>100864</v>
      </c>
      <c r="B866" s="1">
        <v>45581</v>
      </c>
      <c r="C866" s="2">
        <f>MONTH(SalesData[[#This Row],[order_date]])</f>
        <v>10</v>
      </c>
      <c r="D866" s="2">
        <f>YEAR(SalesData[[#This Row],[order_date]])</f>
        <v>2024</v>
      </c>
      <c r="E866" t="s">
        <v>492</v>
      </c>
      <c r="F866" t="s">
        <v>41</v>
      </c>
      <c r="G866" t="s">
        <v>42</v>
      </c>
      <c r="H866">
        <v>1</v>
      </c>
      <c r="I866">
        <v>10287.870000000001</v>
      </c>
      <c r="J866" t="s">
        <v>54</v>
      </c>
      <c r="K866" t="s">
        <v>55</v>
      </c>
      <c r="L866">
        <f>SalesData[[#This Row],[quantity]]*SalesData[[#This Row],[price]]</f>
        <v>10287.870000000001</v>
      </c>
      <c r="M866" s="8">
        <f>IF(SalesData[[#This Row],[quantity]]&lt;=1,2%,IF(SalesData[[#This Row],[quantity]]&lt;=2,4%,IF(SalesData[[#This Row],[quantity]]&lt;=3,6%,IF(SalesData[[#This Row],[quantity]]&gt;=4,8%,0%))))</f>
        <v>0.02</v>
      </c>
      <c r="N866" s="6">
        <f>SalesData[[#This Row],[Total Sales]]*SalesData[[#This Row],[Discount %]]</f>
        <v>205.75740000000002</v>
      </c>
      <c r="O866" s="2">
        <f>SalesData[[#This Row],[Total Sales]]-SalesData[[#This Row],[Discount Amount]]</f>
        <v>10082.1126</v>
      </c>
      <c r="P866" s="2">
        <f>SalesData[[#This Row],[price]]*60%</f>
        <v>6172.7220000000007</v>
      </c>
      <c r="Q866" s="2">
        <f>SalesData[[#This Row],[Cost Price (Assumed)60%]]*SalesData[[#This Row],[quantity]]</f>
        <v>6172.7220000000007</v>
      </c>
      <c r="R866" s="2">
        <f>SalesData[[#This Row],[Net Sales]]-SalesData[[#This Row],[Total Cost]]</f>
        <v>3909.3905999999997</v>
      </c>
      <c r="S866" s="8">
        <f>SalesData[[#This Row],[Profit]]/SalesData[[#This Row],[Net Sales]]</f>
        <v>0.38775510204081626</v>
      </c>
    </row>
    <row r="867" spans="1:19" x14ac:dyDescent="0.25">
      <c r="A867">
        <v>100865</v>
      </c>
      <c r="B867" s="1">
        <v>45257</v>
      </c>
      <c r="C867" s="2">
        <f>MONTH(SalesData[[#This Row],[order_date]])</f>
        <v>11</v>
      </c>
      <c r="D867" s="2">
        <f>YEAR(SalesData[[#This Row],[order_date]])</f>
        <v>2023</v>
      </c>
      <c r="E867" t="s">
        <v>886</v>
      </c>
      <c r="F867" t="s">
        <v>41</v>
      </c>
      <c r="G867" t="s">
        <v>92</v>
      </c>
      <c r="H867">
        <v>1</v>
      </c>
      <c r="I867">
        <v>10123.629999999999</v>
      </c>
      <c r="J867" t="s">
        <v>32</v>
      </c>
      <c r="K867" t="s">
        <v>33</v>
      </c>
      <c r="L867">
        <f>SalesData[[#This Row],[quantity]]*SalesData[[#This Row],[price]]</f>
        <v>10123.629999999999</v>
      </c>
      <c r="M867" s="8">
        <f>IF(SalesData[[#This Row],[quantity]]&lt;=1,2%,IF(SalesData[[#This Row],[quantity]]&lt;=2,4%,IF(SalesData[[#This Row],[quantity]]&lt;=3,6%,IF(SalesData[[#This Row],[quantity]]&gt;=4,8%,0%))))</f>
        <v>0.02</v>
      </c>
      <c r="N867" s="6">
        <f>SalesData[[#This Row],[Total Sales]]*SalesData[[#This Row],[Discount %]]</f>
        <v>202.4726</v>
      </c>
      <c r="O867" s="2">
        <f>SalesData[[#This Row],[Total Sales]]-SalesData[[#This Row],[Discount Amount]]</f>
        <v>9921.1574000000001</v>
      </c>
      <c r="P867" s="2">
        <f>SalesData[[#This Row],[price]]*60%</f>
        <v>6074.177999999999</v>
      </c>
      <c r="Q867" s="2">
        <f>SalesData[[#This Row],[Cost Price (Assumed)60%]]*SalesData[[#This Row],[quantity]]</f>
        <v>6074.177999999999</v>
      </c>
      <c r="R867" s="2">
        <f>SalesData[[#This Row],[Net Sales]]-SalesData[[#This Row],[Total Cost]]</f>
        <v>3846.9794000000011</v>
      </c>
      <c r="S867" s="8">
        <f>SalesData[[#This Row],[Profit]]/SalesData[[#This Row],[Net Sales]]</f>
        <v>0.38775510204081642</v>
      </c>
    </row>
    <row r="868" spans="1:19" x14ac:dyDescent="0.25">
      <c r="A868">
        <v>100866</v>
      </c>
      <c r="B868" s="1">
        <v>45287</v>
      </c>
      <c r="C868" s="2">
        <f>MONTH(SalesData[[#This Row],[order_date]])</f>
        <v>12</v>
      </c>
      <c r="D868" s="2">
        <f>YEAR(SalesData[[#This Row],[order_date]])</f>
        <v>2023</v>
      </c>
      <c r="E868" t="s">
        <v>887</v>
      </c>
      <c r="F868" t="s">
        <v>38</v>
      </c>
      <c r="G868" t="s">
        <v>39</v>
      </c>
      <c r="H868">
        <v>1</v>
      </c>
      <c r="I868">
        <v>1296.6099999999999</v>
      </c>
      <c r="J868" t="s">
        <v>107</v>
      </c>
      <c r="K868" t="s">
        <v>108</v>
      </c>
      <c r="L868">
        <f>SalesData[[#This Row],[quantity]]*SalesData[[#This Row],[price]]</f>
        <v>1296.6099999999999</v>
      </c>
      <c r="M868" s="8">
        <f>IF(SalesData[[#This Row],[quantity]]&lt;=1,2%,IF(SalesData[[#This Row],[quantity]]&lt;=2,4%,IF(SalesData[[#This Row],[quantity]]&lt;=3,6%,IF(SalesData[[#This Row],[quantity]]&gt;=4,8%,0%))))</f>
        <v>0.02</v>
      </c>
      <c r="N868" s="6">
        <f>SalesData[[#This Row],[Total Sales]]*SalesData[[#This Row],[Discount %]]</f>
        <v>25.932199999999998</v>
      </c>
      <c r="O868" s="2">
        <f>SalesData[[#This Row],[Total Sales]]-SalesData[[#This Row],[Discount Amount]]</f>
        <v>1270.6777999999999</v>
      </c>
      <c r="P868" s="2">
        <f>SalesData[[#This Row],[price]]*60%</f>
        <v>777.96599999999989</v>
      </c>
      <c r="Q868" s="2">
        <f>SalesData[[#This Row],[Cost Price (Assumed)60%]]*SalesData[[#This Row],[quantity]]</f>
        <v>777.96599999999989</v>
      </c>
      <c r="R868" s="2">
        <f>SalesData[[#This Row],[Net Sales]]-SalesData[[#This Row],[Total Cost]]</f>
        <v>492.71180000000004</v>
      </c>
      <c r="S868" s="8">
        <f>SalesData[[#This Row],[Profit]]/SalesData[[#This Row],[Net Sales]]</f>
        <v>0.38775510204081637</v>
      </c>
    </row>
    <row r="869" spans="1:19" x14ac:dyDescent="0.25">
      <c r="A869">
        <v>100867</v>
      </c>
      <c r="B869" s="1">
        <v>45093</v>
      </c>
      <c r="C869" s="2">
        <f>MONTH(SalesData[[#This Row],[order_date]])</f>
        <v>6</v>
      </c>
      <c r="D869" s="2">
        <f>YEAR(SalesData[[#This Row],[order_date]])</f>
        <v>2023</v>
      </c>
      <c r="E869" t="s">
        <v>888</v>
      </c>
      <c r="F869" t="s">
        <v>10</v>
      </c>
      <c r="G869" t="s">
        <v>27</v>
      </c>
      <c r="H869">
        <v>1</v>
      </c>
      <c r="I869">
        <v>63638.62</v>
      </c>
      <c r="J869" t="s">
        <v>47</v>
      </c>
      <c r="K869" t="s">
        <v>48</v>
      </c>
      <c r="L869">
        <f>SalesData[[#This Row],[quantity]]*SalesData[[#This Row],[price]]</f>
        <v>63638.62</v>
      </c>
      <c r="M869" s="8">
        <f>IF(SalesData[[#This Row],[quantity]]&lt;=1,2%,IF(SalesData[[#This Row],[quantity]]&lt;=2,4%,IF(SalesData[[#This Row],[quantity]]&lt;=3,6%,IF(SalesData[[#This Row],[quantity]]&gt;=4,8%,0%))))</f>
        <v>0.02</v>
      </c>
      <c r="N869" s="6">
        <f>SalesData[[#This Row],[Total Sales]]*SalesData[[#This Row],[Discount %]]</f>
        <v>1272.7724000000001</v>
      </c>
      <c r="O869" s="2">
        <f>SalesData[[#This Row],[Total Sales]]-SalesData[[#This Row],[Discount Amount]]</f>
        <v>62365.847600000001</v>
      </c>
      <c r="P869" s="2">
        <f>SalesData[[#This Row],[price]]*60%</f>
        <v>38183.171999999999</v>
      </c>
      <c r="Q869" s="2">
        <f>SalesData[[#This Row],[Cost Price (Assumed)60%]]*SalesData[[#This Row],[quantity]]</f>
        <v>38183.171999999999</v>
      </c>
      <c r="R869" s="2">
        <f>SalesData[[#This Row],[Net Sales]]-SalesData[[#This Row],[Total Cost]]</f>
        <v>24182.675600000002</v>
      </c>
      <c r="S869" s="8">
        <f>SalesData[[#This Row],[Profit]]/SalesData[[#This Row],[Net Sales]]</f>
        <v>0.38775510204081637</v>
      </c>
    </row>
    <row r="870" spans="1:19" x14ac:dyDescent="0.25">
      <c r="A870">
        <v>100868</v>
      </c>
      <c r="B870" s="1">
        <v>45471</v>
      </c>
      <c r="C870" s="2">
        <f>MONTH(SalesData[[#This Row],[order_date]])</f>
        <v>6</v>
      </c>
      <c r="D870" s="2">
        <f>YEAR(SalesData[[#This Row],[order_date]])</f>
        <v>2024</v>
      </c>
      <c r="E870" t="s">
        <v>889</v>
      </c>
      <c r="F870" t="s">
        <v>19</v>
      </c>
      <c r="G870" t="s">
        <v>77</v>
      </c>
      <c r="H870">
        <v>1</v>
      </c>
      <c r="I870">
        <v>12181.31</v>
      </c>
      <c r="J870" t="s">
        <v>43</v>
      </c>
      <c r="K870" t="s">
        <v>29</v>
      </c>
      <c r="L870">
        <f>SalesData[[#This Row],[quantity]]*SalesData[[#This Row],[price]]</f>
        <v>12181.31</v>
      </c>
      <c r="M870" s="8">
        <f>IF(SalesData[[#This Row],[quantity]]&lt;=1,2%,IF(SalesData[[#This Row],[quantity]]&lt;=2,4%,IF(SalesData[[#This Row],[quantity]]&lt;=3,6%,IF(SalesData[[#This Row],[quantity]]&gt;=4,8%,0%))))</f>
        <v>0.02</v>
      </c>
      <c r="N870" s="6">
        <f>SalesData[[#This Row],[Total Sales]]*SalesData[[#This Row],[Discount %]]</f>
        <v>243.62619999999998</v>
      </c>
      <c r="O870" s="2">
        <f>SalesData[[#This Row],[Total Sales]]-SalesData[[#This Row],[Discount Amount]]</f>
        <v>11937.683799999999</v>
      </c>
      <c r="P870" s="2">
        <f>SalesData[[#This Row],[price]]*60%</f>
        <v>7308.7859999999991</v>
      </c>
      <c r="Q870" s="2">
        <f>SalesData[[#This Row],[Cost Price (Assumed)60%]]*SalesData[[#This Row],[quantity]]</f>
        <v>7308.7859999999991</v>
      </c>
      <c r="R870" s="2">
        <f>SalesData[[#This Row],[Net Sales]]-SalesData[[#This Row],[Total Cost]]</f>
        <v>4628.8977999999997</v>
      </c>
      <c r="S870" s="8">
        <f>SalesData[[#This Row],[Profit]]/SalesData[[#This Row],[Net Sales]]</f>
        <v>0.38775510204081631</v>
      </c>
    </row>
    <row r="871" spans="1:19" x14ac:dyDescent="0.25">
      <c r="A871">
        <v>100869</v>
      </c>
      <c r="B871" s="1">
        <v>44944</v>
      </c>
      <c r="C871" s="2">
        <f>MONTH(SalesData[[#This Row],[order_date]])</f>
        <v>1</v>
      </c>
      <c r="D871" s="2">
        <f>YEAR(SalesData[[#This Row],[order_date]])</f>
        <v>2023</v>
      </c>
      <c r="E871" t="s">
        <v>890</v>
      </c>
      <c r="F871" t="s">
        <v>14</v>
      </c>
      <c r="G871" t="s">
        <v>31</v>
      </c>
      <c r="H871">
        <v>2</v>
      </c>
      <c r="I871">
        <v>851.18</v>
      </c>
      <c r="J871" t="s">
        <v>21</v>
      </c>
      <c r="K871" t="s">
        <v>17</v>
      </c>
      <c r="L871">
        <f>SalesData[[#This Row],[quantity]]*SalesData[[#This Row],[price]]</f>
        <v>1702.36</v>
      </c>
      <c r="M871" s="8">
        <f>IF(SalesData[[#This Row],[quantity]]&lt;=1,2%,IF(SalesData[[#This Row],[quantity]]&lt;=2,4%,IF(SalesData[[#This Row],[quantity]]&lt;=3,6%,IF(SalesData[[#This Row],[quantity]]&gt;=4,8%,0%))))</f>
        <v>0.04</v>
      </c>
      <c r="N871" s="6">
        <f>SalesData[[#This Row],[Total Sales]]*SalesData[[#This Row],[Discount %]]</f>
        <v>68.094399999999993</v>
      </c>
      <c r="O871" s="2">
        <f>SalesData[[#This Row],[Total Sales]]-SalesData[[#This Row],[Discount Amount]]</f>
        <v>1634.2655999999999</v>
      </c>
      <c r="P871" s="2">
        <f>SalesData[[#This Row],[price]]*60%</f>
        <v>510.70799999999997</v>
      </c>
      <c r="Q871" s="2">
        <f>SalesData[[#This Row],[Cost Price (Assumed)60%]]*SalesData[[#This Row],[quantity]]</f>
        <v>1021.4159999999999</v>
      </c>
      <c r="R871" s="2">
        <f>SalesData[[#This Row],[Net Sales]]-SalesData[[#This Row],[Total Cost]]</f>
        <v>612.84960000000001</v>
      </c>
      <c r="S871" s="8">
        <f>SalesData[[#This Row],[Profit]]/SalesData[[#This Row],[Net Sales]]</f>
        <v>0.375</v>
      </c>
    </row>
    <row r="872" spans="1:19" x14ac:dyDescent="0.25">
      <c r="A872">
        <v>100870</v>
      </c>
      <c r="B872" s="1">
        <v>45277</v>
      </c>
      <c r="C872" s="2">
        <f>MONTH(SalesData[[#This Row],[order_date]])</f>
        <v>12</v>
      </c>
      <c r="D872" s="2">
        <f>YEAR(SalesData[[#This Row],[order_date]])</f>
        <v>2023</v>
      </c>
      <c r="E872" t="s">
        <v>891</v>
      </c>
      <c r="F872" t="s">
        <v>10</v>
      </c>
      <c r="G872" t="s">
        <v>11</v>
      </c>
      <c r="H872">
        <v>1</v>
      </c>
      <c r="I872">
        <v>52525.8</v>
      </c>
      <c r="J872" t="s">
        <v>16</v>
      </c>
      <c r="K872" t="s">
        <v>17</v>
      </c>
      <c r="L872">
        <f>SalesData[[#This Row],[quantity]]*SalesData[[#This Row],[price]]</f>
        <v>52525.8</v>
      </c>
      <c r="M872" s="8">
        <f>IF(SalesData[[#This Row],[quantity]]&lt;=1,2%,IF(SalesData[[#This Row],[quantity]]&lt;=2,4%,IF(SalesData[[#This Row],[quantity]]&lt;=3,6%,IF(SalesData[[#This Row],[quantity]]&gt;=4,8%,0%))))</f>
        <v>0.02</v>
      </c>
      <c r="N872" s="6">
        <f>SalesData[[#This Row],[Total Sales]]*SalesData[[#This Row],[Discount %]]</f>
        <v>1050.5160000000001</v>
      </c>
      <c r="O872" s="2">
        <f>SalesData[[#This Row],[Total Sales]]-SalesData[[#This Row],[Discount Amount]]</f>
        <v>51475.284</v>
      </c>
      <c r="P872" s="2">
        <f>SalesData[[#This Row],[price]]*60%</f>
        <v>31515.48</v>
      </c>
      <c r="Q872" s="2">
        <f>SalesData[[#This Row],[Cost Price (Assumed)60%]]*SalesData[[#This Row],[quantity]]</f>
        <v>31515.48</v>
      </c>
      <c r="R872" s="2">
        <f>SalesData[[#This Row],[Net Sales]]-SalesData[[#This Row],[Total Cost]]</f>
        <v>19959.804</v>
      </c>
      <c r="S872" s="8">
        <f>SalesData[[#This Row],[Profit]]/SalesData[[#This Row],[Net Sales]]</f>
        <v>0.38775510204081631</v>
      </c>
    </row>
    <row r="873" spans="1:19" x14ac:dyDescent="0.25">
      <c r="A873">
        <v>100871</v>
      </c>
      <c r="B873" s="1">
        <v>45159</v>
      </c>
      <c r="C873" s="2">
        <f>MONTH(SalesData[[#This Row],[order_date]])</f>
        <v>8</v>
      </c>
      <c r="D873" s="2">
        <f>YEAR(SalesData[[#This Row],[order_date]])</f>
        <v>2023</v>
      </c>
      <c r="E873" t="s">
        <v>892</v>
      </c>
      <c r="F873" t="s">
        <v>14</v>
      </c>
      <c r="G873" t="s">
        <v>46</v>
      </c>
      <c r="H873">
        <v>1</v>
      </c>
      <c r="I873">
        <v>609.29</v>
      </c>
      <c r="J873" t="s">
        <v>12</v>
      </c>
      <c r="K873" t="s">
        <v>12</v>
      </c>
      <c r="L873">
        <f>SalesData[[#This Row],[quantity]]*SalesData[[#This Row],[price]]</f>
        <v>609.29</v>
      </c>
      <c r="M873" s="8">
        <f>IF(SalesData[[#This Row],[quantity]]&lt;=1,2%,IF(SalesData[[#This Row],[quantity]]&lt;=2,4%,IF(SalesData[[#This Row],[quantity]]&lt;=3,6%,IF(SalesData[[#This Row],[quantity]]&gt;=4,8%,0%))))</f>
        <v>0.02</v>
      </c>
      <c r="N873" s="6">
        <f>SalesData[[#This Row],[Total Sales]]*SalesData[[#This Row],[Discount %]]</f>
        <v>12.1858</v>
      </c>
      <c r="O873" s="2">
        <f>SalesData[[#This Row],[Total Sales]]-SalesData[[#This Row],[Discount Amount]]</f>
        <v>597.10419999999999</v>
      </c>
      <c r="P873" s="2">
        <f>SalesData[[#This Row],[price]]*60%</f>
        <v>365.57399999999996</v>
      </c>
      <c r="Q873" s="2">
        <f>SalesData[[#This Row],[Cost Price (Assumed)60%]]*SalesData[[#This Row],[quantity]]</f>
        <v>365.57399999999996</v>
      </c>
      <c r="R873" s="2">
        <f>SalesData[[#This Row],[Net Sales]]-SalesData[[#This Row],[Total Cost]]</f>
        <v>231.53020000000004</v>
      </c>
      <c r="S873" s="8">
        <f>SalesData[[#This Row],[Profit]]/SalesData[[#This Row],[Net Sales]]</f>
        <v>0.38775510204081637</v>
      </c>
    </row>
    <row r="874" spans="1:19" x14ac:dyDescent="0.25">
      <c r="A874">
        <v>100872</v>
      </c>
      <c r="B874" s="1">
        <v>44946</v>
      </c>
      <c r="C874" s="2">
        <f>MONTH(SalesData[[#This Row],[order_date]])</f>
        <v>1</v>
      </c>
      <c r="D874" s="2">
        <f>YEAR(SalesData[[#This Row],[order_date]])</f>
        <v>2023</v>
      </c>
      <c r="E874" t="s">
        <v>893</v>
      </c>
      <c r="F874" t="s">
        <v>38</v>
      </c>
      <c r="G874" t="s">
        <v>261</v>
      </c>
      <c r="H874">
        <v>1</v>
      </c>
      <c r="I874">
        <v>565.16</v>
      </c>
      <c r="J874" t="s">
        <v>32</v>
      </c>
      <c r="K874" t="s">
        <v>33</v>
      </c>
      <c r="L874">
        <f>SalesData[[#This Row],[quantity]]*SalesData[[#This Row],[price]]</f>
        <v>565.16</v>
      </c>
      <c r="M874" s="8">
        <f>IF(SalesData[[#This Row],[quantity]]&lt;=1,2%,IF(SalesData[[#This Row],[quantity]]&lt;=2,4%,IF(SalesData[[#This Row],[quantity]]&lt;=3,6%,IF(SalesData[[#This Row],[quantity]]&gt;=4,8%,0%))))</f>
        <v>0.02</v>
      </c>
      <c r="N874" s="6">
        <f>SalesData[[#This Row],[Total Sales]]*SalesData[[#This Row],[Discount %]]</f>
        <v>11.3032</v>
      </c>
      <c r="O874" s="2">
        <f>SalesData[[#This Row],[Total Sales]]-SalesData[[#This Row],[Discount Amount]]</f>
        <v>553.85680000000002</v>
      </c>
      <c r="P874" s="2">
        <f>SalesData[[#This Row],[price]]*60%</f>
        <v>339.09599999999995</v>
      </c>
      <c r="Q874" s="2">
        <f>SalesData[[#This Row],[Cost Price (Assumed)60%]]*SalesData[[#This Row],[quantity]]</f>
        <v>339.09599999999995</v>
      </c>
      <c r="R874" s="2">
        <f>SalesData[[#This Row],[Net Sales]]-SalesData[[#This Row],[Total Cost]]</f>
        <v>214.76080000000007</v>
      </c>
      <c r="S874" s="8">
        <f>SalesData[[#This Row],[Profit]]/SalesData[[#This Row],[Net Sales]]</f>
        <v>0.38775510204081642</v>
      </c>
    </row>
    <row r="875" spans="1:19" x14ac:dyDescent="0.25">
      <c r="A875">
        <v>100873</v>
      </c>
      <c r="B875" s="1">
        <v>44987</v>
      </c>
      <c r="C875" s="2">
        <f>MONTH(SalesData[[#This Row],[order_date]])</f>
        <v>3</v>
      </c>
      <c r="D875" s="2">
        <f>YEAR(SalesData[[#This Row],[order_date]])</f>
        <v>2023</v>
      </c>
      <c r="E875" t="s">
        <v>894</v>
      </c>
      <c r="F875" t="s">
        <v>14</v>
      </c>
      <c r="G875" t="s">
        <v>31</v>
      </c>
      <c r="H875">
        <v>1</v>
      </c>
      <c r="I875">
        <v>1404.94</v>
      </c>
      <c r="J875" t="s">
        <v>21</v>
      </c>
      <c r="K875" t="s">
        <v>17</v>
      </c>
      <c r="L875">
        <f>SalesData[[#This Row],[quantity]]*SalesData[[#This Row],[price]]</f>
        <v>1404.94</v>
      </c>
      <c r="M875" s="8">
        <f>IF(SalesData[[#This Row],[quantity]]&lt;=1,2%,IF(SalesData[[#This Row],[quantity]]&lt;=2,4%,IF(SalesData[[#This Row],[quantity]]&lt;=3,6%,IF(SalesData[[#This Row],[quantity]]&gt;=4,8%,0%))))</f>
        <v>0.02</v>
      </c>
      <c r="N875" s="6">
        <f>SalesData[[#This Row],[Total Sales]]*SalesData[[#This Row],[Discount %]]</f>
        <v>28.098800000000001</v>
      </c>
      <c r="O875" s="2">
        <f>SalesData[[#This Row],[Total Sales]]-SalesData[[#This Row],[Discount Amount]]</f>
        <v>1376.8412000000001</v>
      </c>
      <c r="P875" s="2">
        <f>SalesData[[#This Row],[price]]*60%</f>
        <v>842.96400000000006</v>
      </c>
      <c r="Q875" s="2">
        <f>SalesData[[#This Row],[Cost Price (Assumed)60%]]*SalesData[[#This Row],[quantity]]</f>
        <v>842.96400000000006</v>
      </c>
      <c r="R875" s="2">
        <f>SalesData[[#This Row],[Net Sales]]-SalesData[[#This Row],[Total Cost]]</f>
        <v>533.87720000000002</v>
      </c>
      <c r="S875" s="8">
        <f>SalesData[[#This Row],[Profit]]/SalesData[[#This Row],[Net Sales]]</f>
        <v>0.38775510204081631</v>
      </c>
    </row>
    <row r="876" spans="1:19" x14ac:dyDescent="0.25">
      <c r="A876">
        <v>100874</v>
      </c>
      <c r="B876" s="1">
        <v>45053</v>
      </c>
      <c r="C876" s="2">
        <f>MONTH(SalesData[[#This Row],[order_date]])</f>
        <v>5</v>
      </c>
      <c r="D876" s="2">
        <f>YEAR(SalesData[[#This Row],[order_date]])</f>
        <v>2023</v>
      </c>
      <c r="E876" t="s">
        <v>895</v>
      </c>
      <c r="F876" t="s">
        <v>41</v>
      </c>
      <c r="G876" t="s">
        <v>102</v>
      </c>
      <c r="H876">
        <v>1</v>
      </c>
      <c r="I876">
        <v>3405.15</v>
      </c>
      <c r="J876" t="s">
        <v>12</v>
      </c>
      <c r="K876" t="s">
        <v>12</v>
      </c>
      <c r="L876">
        <f>SalesData[[#This Row],[quantity]]*SalesData[[#This Row],[price]]</f>
        <v>3405.15</v>
      </c>
      <c r="M876" s="8">
        <f>IF(SalesData[[#This Row],[quantity]]&lt;=1,2%,IF(SalesData[[#This Row],[quantity]]&lt;=2,4%,IF(SalesData[[#This Row],[quantity]]&lt;=3,6%,IF(SalesData[[#This Row],[quantity]]&gt;=4,8%,0%))))</f>
        <v>0.02</v>
      </c>
      <c r="N876" s="6">
        <f>SalesData[[#This Row],[Total Sales]]*SalesData[[#This Row],[Discount %]]</f>
        <v>68.103000000000009</v>
      </c>
      <c r="O876" s="2">
        <f>SalesData[[#This Row],[Total Sales]]-SalesData[[#This Row],[Discount Amount]]</f>
        <v>3337.047</v>
      </c>
      <c r="P876" s="2">
        <f>SalesData[[#This Row],[price]]*60%</f>
        <v>2043.09</v>
      </c>
      <c r="Q876" s="2">
        <f>SalesData[[#This Row],[Cost Price (Assumed)60%]]*SalesData[[#This Row],[quantity]]</f>
        <v>2043.09</v>
      </c>
      <c r="R876" s="2">
        <f>SalesData[[#This Row],[Net Sales]]-SalesData[[#This Row],[Total Cost]]</f>
        <v>1293.9570000000001</v>
      </c>
      <c r="S876" s="8">
        <f>SalesData[[#This Row],[Profit]]/SalesData[[#This Row],[Net Sales]]</f>
        <v>0.38775510204081637</v>
      </c>
    </row>
    <row r="877" spans="1:19" x14ac:dyDescent="0.25">
      <c r="A877">
        <v>100875</v>
      </c>
      <c r="B877" s="1">
        <v>45076</v>
      </c>
      <c r="C877" s="2">
        <f>MONTH(SalesData[[#This Row],[order_date]])</f>
        <v>5</v>
      </c>
      <c r="D877" s="2">
        <f>YEAR(SalesData[[#This Row],[order_date]])</f>
        <v>2023</v>
      </c>
      <c r="E877" t="s">
        <v>896</v>
      </c>
      <c r="F877" t="s">
        <v>38</v>
      </c>
      <c r="G877" t="s">
        <v>53</v>
      </c>
      <c r="H877">
        <v>4</v>
      </c>
      <c r="I877">
        <v>1307.3399999999999</v>
      </c>
      <c r="J877" t="s">
        <v>21</v>
      </c>
      <c r="K877" t="s">
        <v>17</v>
      </c>
      <c r="L877">
        <f>SalesData[[#This Row],[quantity]]*SalesData[[#This Row],[price]]</f>
        <v>5229.3599999999997</v>
      </c>
      <c r="M877" s="8">
        <f>IF(SalesData[[#This Row],[quantity]]&lt;=1,2%,IF(SalesData[[#This Row],[quantity]]&lt;=2,4%,IF(SalesData[[#This Row],[quantity]]&lt;=3,6%,IF(SalesData[[#This Row],[quantity]]&gt;=4,8%,0%))))</f>
        <v>0.08</v>
      </c>
      <c r="N877" s="6">
        <f>SalesData[[#This Row],[Total Sales]]*SalesData[[#This Row],[Discount %]]</f>
        <v>418.34879999999998</v>
      </c>
      <c r="O877" s="2">
        <f>SalesData[[#This Row],[Total Sales]]-SalesData[[#This Row],[Discount Amount]]</f>
        <v>4811.0111999999999</v>
      </c>
      <c r="P877" s="2">
        <f>SalesData[[#This Row],[price]]*60%</f>
        <v>784.40399999999988</v>
      </c>
      <c r="Q877" s="2">
        <f>SalesData[[#This Row],[Cost Price (Assumed)60%]]*SalesData[[#This Row],[quantity]]</f>
        <v>3137.6159999999995</v>
      </c>
      <c r="R877" s="2">
        <f>SalesData[[#This Row],[Net Sales]]-SalesData[[#This Row],[Total Cost]]</f>
        <v>1673.3952000000004</v>
      </c>
      <c r="S877" s="8">
        <f>SalesData[[#This Row],[Profit]]/SalesData[[#This Row],[Net Sales]]</f>
        <v>0.34782608695652184</v>
      </c>
    </row>
    <row r="878" spans="1:19" x14ac:dyDescent="0.25">
      <c r="A878">
        <v>100876</v>
      </c>
      <c r="B878" s="1">
        <v>45554</v>
      </c>
      <c r="C878" s="2">
        <f>MONTH(SalesData[[#This Row],[order_date]])</f>
        <v>9</v>
      </c>
      <c r="D878" s="2">
        <f>YEAR(SalesData[[#This Row],[order_date]])</f>
        <v>2024</v>
      </c>
      <c r="E878" t="s">
        <v>897</v>
      </c>
      <c r="F878" t="s">
        <v>10</v>
      </c>
      <c r="G878" t="s">
        <v>80</v>
      </c>
      <c r="H878">
        <v>1</v>
      </c>
      <c r="I878">
        <v>62193.83</v>
      </c>
      <c r="J878" t="s">
        <v>63</v>
      </c>
      <c r="K878" t="s">
        <v>64</v>
      </c>
      <c r="L878">
        <f>SalesData[[#This Row],[quantity]]*SalesData[[#This Row],[price]]</f>
        <v>62193.83</v>
      </c>
      <c r="M878" s="8">
        <f>IF(SalesData[[#This Row],[quantity]]&lt;=1,2%,IF(SalesData[[#This Row],[quantity]]&lt;=2,4%,IF(SalesData[[#This Row],[quantity]]&lt;=3,6%,IF(SalesData[[#This Row],[quantity]]&gt;=4,8%,0%))))</f>
        <v>0.02</v>
      </c>
      <c r="N878" s="6">
        <f>SalesData[[#This Row],[Total Sales]]*SalesData[[#This Row],[Discount %]]</f>
        <v>1243.8766000000001</v>
      </c>
      <c r="O878" s="2">
        <f>SalesData[[#This Row],[Total Sales]]-SalesData[[#This Row],[Discount Amount]]</f>
        <v>60949.953399999999</v>
      </c>
      <c r="P878" s="2">
        <f>SalesData[[#This Row],[price]]*60%</f>
        <v>37316.298000000003</v>
      </c>
      <c r="Q878" s="2">
        <f>SalesData[[#This Row],[Cost Price (Assumed)60%]]*SalesData[[#This Row],[quantity]]</f>
        <v>37316.298000000003</v>
      </c>
      <c r="R878" s="2">
        <f>SalesData[[#This Row],[Net Sales]]-SalesData[[#This Row],[Total Cost]]</f>
        <v>23633.655399999996</v>
      </c>
      <c r="S878" s="8">
        <f>SalesData[[#This Row],[Profit]]/SalesData[[#This Row],[Net Sales]]</f>
        <v>0.38775510204081626</v>
      </c>
    </row>
    <row r="879" spans="1:19" x14ac:dyDescent="0.25">
      <c r="A879">
        <v>100877</v>
      </c>
      <c r="B879" s="1">
        <v>45123</v>
      </c>
      <c r="C879" s="2">
        <f>MONTH(SalesData[[#This Row],[order_date]])</f>
        <v>7</v>
      </c>
      <c r="D879" s="2">
        <f>YEAR(SalesData[[#This Row],[order_date]])</f>
        <v>2023</v>
      </c>
      <c r="E879" t="s">
        <v>898</v>
      </c>
      <c r="F879" t="s">
        <v>41</v>
      </c>
      <c r="G879" t="s">
        <v>102</v>
      </c>
      <c r="H879">
        <v>4</v>
      </c>
      <c r="I879">
        <v>9359.02</v>
      </c>
      <c r="J879" t="s">
        <v>43</v>
      </c>
      <c r="K879" t="s">
        <v>29</v>
      </c>
      <c r="L879">
        <f>SalesData[[#This Row],[quantity]]*SalesData[[#This Row],[price]]</f>
        <v>37436.080000000002</v>
      </c>
      <c r="M879" s="8">
        <f>IF(SalesData[[#This Row],[quantity]]&lt;=1,2%,IF(SalesData[[#This Row],[quantity]]&lt;=2,4%,IF(SalesData[[#This Row],[quantity]]&lt;=3,6%,IF(SalesData[[#This Row],[quantity]]&gt;=4,8%,0%))))</f>
        <v>0.08</v>
      </c>
      <c r="N879" s="6">
        <f>SalesData[[#This Row],[Total Sales]]*SalesData[[#This Row],[Discount %]]</f>
        <v>2994.8864000000003</v>
      </c>
      <c r="O879" s="2">
        <f>SalesData[[#This Row],[Total Sales]]-SalesData[[#This Row],[Discount Amount]]</f>
        <v>34441.193599999999</v>
      </c>
      <c r="P879" s="2">
        <f>SalesData[[#This Row],[price]]*60%</f>
        <v>5615.4120000000003</v>
      </c>
      <c r="Q879" s="2">
        <f>SalesData[[#This Row],[Cost Price (Assumed)60%]]*SalesData[[#This Row],[quantity]]</f>
        <v>22461.648000000001</v>
      </c>
      <c r="R879" s="2">
        <f>SalesData[[#This Row],[Net Sales]]-SalesData[[#This Row],[Total Cost]]</f>
        <v>11979.545599999998</v>
      </c>
      <c r="S879" s="8">
        <f>SalesData[[#This Row],[Profit]]/SalesData[[#This Row],[Net Sales]]</f>
        <v>0.34782608695652167</v>
      </c>
    </row>
    <row r="880" spans="1:19" x14ac:dyDescent="0.25">
      <c r="A880">
        <v>100878</v>
      </c>
      <c r="B880" s="1">
        <v>45146</v>
      </c>
      <c r="C880" s="2">
        <f>MONTH(SalesData[[#This Row],[order_date]])</f>
        <v>8</v>
      </c>
      <c r="D880" s="2">
        <f>YEAR(SalesData[[#This Row],[order_date]])</f>
        <v>2023</v>
      </c>
      <c r="E880" t="s">
        <v>899</v>
      </c>
      <c r="F880" t="s">
        <v>41</v>
      </c>
      <c r="G880" t="s">
        <v>83</v>
      </c>
      <c r="H880">
        <v>1</v>
      </c>
      <c r="I880">
        <v>8800.66</v>
      </c>
      <c r="J880" t="s">
        <v>57</v>
      </c>
      <c r="K880" t="s">
        <v>58</v>
      </c>
      <c r="L880">
        <f>SalesData[[#This Row],[quantity]]*SalesData[[#This Row],[price]]</f>
        <v>8800.66</v>
      </c>
      <c r="M880" s="8">
        <f>IF(SalesData[[#This Row],[quantity]]&lt;=1,2%,IF(SalesData[[#This Row],[quantity]]&lt;=2,4%,IF(SalesData[[#This Row],[quantity]]&lt;=3,6%,IF(SalesData[[#This Row],[quantity]]&gt;=4,8%,0%))))</f>
        <v>0.02</v>
      </c>
      <c r="N880" s="6">
        <f>SalesData[[#This Row],[Total Sales]]*SalesData[[#This Row],[Discount %]]</f>
        <v>176.01320000000001</v>
      </c>
      <c r="O880" s="2">
        <f>SalesData[[#This Row],[Total Sales]]-SalesData[[#This Row],[Discount Amount]]</f>
        <v>8624.6468000000004</v>
      </c>
      <c r="P880" s="2">
        <f>SalesData[[#This Row],[price]]*60%</f>
        <v>5280.3959999999997</v>
      </c>
      <c r="Q880" s="2">
        <f>SalesData[[#This Row],[Cost Price (Assumed)60%]]*SalesData[[#This Row],[quantity]]</f>
        <v>5280.3959999999997</v>
      </c>
      <c r="R880" s="2">
        <f>SalesData[[#This Row],[Net Sales]]-SalesData[[#This Row],[Total Cost]]</f>
        <v>3344.2508000000007</v>
      </c>
      <c r="S880" s="8">
        <f>SalesData[[#This Row],[Profit]]/SalesData[[#This Row],[Net Sales]]</f>
        <v>0.38775510204081637</v>
      </c>
    </row>
    <row r="881" spans="1:19" x14ac:dyDescent="0.25">
      <c r="A881">
        <v>100879</v>
      </c>
      <c r="B881" s="1">
        <v>45290</v>
      </c>
      <c r="C881" s="2">
        <f>MONTH(SalesData[[#This Row],[order_date]])</f>
        <v>12</v>
      </c>
      <c r="D881" s="2">
        <f>YEAR(SalesData[[#This Row],[order_date]])</f>
        <v>2023</v>
      </c>
      <c r="E881" t="s">
        <v>900</v>
      </c>
      <c r="F881" t="s">
        <v>41</v>
      </c>
      <c r="G881" t="s">
        <v>83</v>
      </c>
      <c r="H881">
        <v>1</v>
      </c>
      <c r="I881">
        <v>3220.81</v>
      </c>
      <c r="J881" t="s">
        <v>12</v>
      </c>
      <c r="K881" t="s">
        <v>12</v>
      </c>
      <c r="L881">
        <f>SalesData[[#This Row],[quantity]]*SalesData[[#This Row],[price]]</f>
        <v>3220.81</v>
      </c>
      <c r="M881" s="8">
        <f>IF(SalesData[[#This Row],[quantity]]&lt;=1,2%,IF(SalesData[[#This Row],[quantity]]&lt;=2,4%,IF(SalesData[[#This Row],[quantity]]&lt;=3,6%,IF(SalesData[[#This Row],[quantity]]&gt;=4,8%,0%))))</f>
        <v>0.02</v>
      </c>
      <c r="N881" s="6">
        <f>SalesData[[#This Row],[Total Sales]]*SalesData[[#This Row],[Discount %]]</f>
        <v>64.416200000000003</v>
      </c>
      <c r="O881" s="2">
        <f>SalesData[[#This Row],[Total Sales]]-SalesData[[#This Row],[Discount Amount]]</f>
        <v>3156.3937999999998</v>
      </c>
      <c r="P881" s="2">
        <f>SalesData[[#This Row],[price]]*60%</f>
        <v>1932.4859999999999</v>
      </c>
      <c r="Q881" s="2">
        <f>SalesData[[#This Row],[Cost Price (Assumed)60%]]*SalesData[[#This Row],[quantity]]</f>
        <v>1932.4859999999999</v>
      </c>
      <c r="R881" s="2">
        <f>SalesData[[#This Row],[Net Sales]]-SalesData[[#This Row],[Total Cost]]</f>
        <v>1223.9078</v>
      </c>
      <c r="S881" s="8">
        <f>SalesData[[#This Row],[Profit]]/SalesData[[#This Row],[Net Sales]]</f>
        <v>0.38775510204081631</v>
      </c>
    </row>
    <row r="882" spans="1:19" x14ac:dyDescent="0.25">
      <c r="A882">
        <v>100880</v>
      </c>
      <c r="B882" s="1">
        <v>45404</v>
      </c>
      <c r="C882" s="2">
        <f>MONTH(SalesData[[#This Row],[order_date]])</f>
        <v>4</v>
      </c>
      <c r="D882" s="2">
        <f>YEAR(SalesData[[#This Row],[order_date]])</f>
        <v>2024</v>
      </c>
      <c r="E882" t="s">
        <v>901</v>
      </c>
      <c r="F882" t="s">
        <v>10</v>
      </c>
      <c r="G882" t="s">
        <v>27</v>
      </c>
      <c r="H882">
        <v>1</v>
      </c>
      <c r="I882">
        <v>24578.57</v>
      </c>
      <c r="J882" t="s">
        <v>12</v>
      </c>
      <c r="K882" t="s">
        <v>12</v>
      </c>
      <c r="L882">
        <f>SalesData[[#This Row],[quantity]]*SalesData[[#This Row],[price]]</f>
        <v>24578.57</v>
      </c>
      <c r="M882" s="8">
        <f>IF(SalesData[[#This Row],[quantity]]&lt;=1,2%,IF(SalesData[[#This Row],[quantity]]&lt;=2,4%,IF(SalesData[[#This Row],[quantity]]&lt;=3,6%,IF(SalesData[[#This Row],[quantity]]&gt;=4,8%,0%))))</f>
        <v>0.02</v>
      </c>
      <c r="N882" s="6">
        <f>SalesData[[#This Row],[Total Sales]]*SalesData[[#This Row],[Discount %]]</f>
        <v>491.57139999999998</v>
      </c>
      <c r="O882" s="2">
        <f>SalesData[[#This Row],[Total Sales]]-SalesData[[#This Row],[Discount Amount]]</f>
        <v>24086.998599999999</v>
      </c>
      <c r="P882" s="2">
        <f>SalesData[[#This Row],[price]]*60%</f>
        <v>14747.142</v>
      </c>
      <c r="Q882" s="2">
        <f>SalesData[[#This Row],[Cost Price (Assumed)60%]]*SalesData[[#This Row],[quantity]]</f>
        <v>14747.142</v>
      </c>
      <c r="R882" s="2">
        <f>SalesData[[#This Row],[Net Sales]]-SalesData[[#This Row],[Total Cost]]</f>
        <v>9339.8565999999992</v>
      </c>
      <c r="S882" s="8">
        <f>SalesData[[#This Row],[Profit]]/SalesData[[#This Row],[Net Sales]]</f>
        <v>0.38775510204081631</v>
      </c>
    </row>
    <row r="883" spans="1:19" x14ac:dyDescent="0.25">
      <c r="A883">
        <v>100881</v>
      </c>
      <c r="B883" s="1">
        <v>45262</v>
      </c>
      <c r="C883" s="2">
        <f>MONTH(SalesData[[#This Row],[order_date]])</f>
        <v>12</v>
      </c>
      <c r="D883" s="2">
        <f>YEAR(SalesData[[#This Row],[order_date]])</f>
        <v>2023</v>
      </c>
      <c r="E883" t="s">
        <v>902</v>
      </c>
      <c r="F883" t="s">
        <v>14</v>
      </c>
      <c r="G883" t="s">
        <v>170</v>
      </c>
      <c r="H883">
        <v>1</v>
      </c>
      <c r="I883">
        <v>2907.12</v>
      </c>
      <c r="J883" t="s">
        <v>63</v>
      </c>
      <c r="K883" t="s">
        <v>64</v>
      </c>
      <c r="L883">
        <f>SalesData[[#This Row],[quantity]]*SalesData[[#This Row],[price]]</f>
        <v>2907.12</v>
      </c>
      <c r="M883" s="8">
        <f>IF(SalesData[[#This Row],[quantity]]&lt;=1,2%,IF(SalesData[[#This Row],[quantity]]&lt;=2,4%,IF(SalesData[[#This Row],[quantity]]&lt;=3,6%,IF(SalesData[[#This Row],[quantity]]&gt;=4,8%,0%))))</f>
        <v>0.02</v>
      </c>
      <c r="N883" s="6">
        <f>SalesData[[#This Row],[Total Sales]]*SalesData[[#This Row],[Discount %]]</f>
        <v>58.142400000000002</v>
      </c>
      <c r="O883" s="2">
        <f>SalesData[[#This Row],[Total Sales]]-SalesData[[#This Row],[Discount Amount]]</f>
        <v>2848.9775999999997</v>
      </c>
      <c r="P883" s="2">
        <f>SalesData[[#This Row],[price]]*60%</f>
        <v>1744.2719999999999</v>
      </c>
      <c r="Q883" s="2">
        <f>SalesData[[#This Row],[Cost Price (Assumed)60%]]*SalesData[[#This Row],[quantity]]</f>
        <v>1744.2719999999999</v>
      </c>
      <c r="R883" s="2">
        <f>SalesData[[#This Row],[Net Sales]]-SalesData[[#This Row],[Total Cost]]</f>
        <v>1104.7055999999998</v>
      </c>
      <c r="S883" s="8">
        <f>SalesData[[#This Row],[Profit]]/SalesData[[#This Row],[Net Sales]]</f>
        <v>0.38775510204081631</v>
      </c>
    </row>
    <row r="884" spans="1:19" x14ac:dyDescent="0.25">
      <c r="A884">
        <v>100882</v>
      </c>
      <c r="B884" s="1">
        <v>45494</v>
      </c>
      <c r="C884" s="2">
        <f>MONTH(SalesData[[#This Row],[order_date]])</f>
        <v>7</v>
      </c>
      <c r="D884" s="2">
        <f>YEAR(SalesData[[#This Row],[order_date]])</f>
        <v>2024</v>
      </c>
      <c r="E884" t="s">
        <v>903</v>
      </c>
      <c r="F884" t="s">
        <v>14</v>
      </c>
      <c r="G884" t="s">
        <v>170</v>
      </c>
      <c r="H884">
        <v>1</v>
      </c>
      <c r="I884">
        <v>587.66999999999996</v>
      </c>
      <c r="J884" t="s">
        <v>35</v>
      </c>
      <c r="K884" t="s">
        <v>36</v>
      </c>
      <c r="L884">
        <f>SalesData[[#This Row],[quantity]]*SalesData[[#This Row],[price]]</f>
        <v>587.66999999999996</v>
      </c>
      <c r="M884" s="8">
        <f>IF(SalesData[[#This Row],[quantity]]&lt;=1,2%,IF(SalesData[[#This Row],[quantity]]&lt;=2,4%,IF(SalesData[[#This Row],[quantity]]&lt;=3,6%,IF(SalesData[[#This Row],[quantity]]&gt;=4,8%,0%))))</f>
        <v>0.02</v>
      </c>
      <c r="N884" s="6">
        <f>SalesData[[#This Row],[Total Sales]]*SalesData[[#This Row],[Discount %]]</f>
        <v>11.753399999999999</v>
      </c>
      <c r="O884" s="2">
        <f>SalesData[[#This Row],[Total Sales]]-SalesData[[#This Row],[Discount Amount]]</f>
        <v>575.91660000000002</v>
      </c>
      <c r="P884" s="2">
        <f>SalesData[[#This Row],[price]]*60%</f>
        <v>352.60199999999998</v>
      </c>
      <c r="Q884" s="2">
        <f>SalesData[[#This Row],[Cost Price (Assumed)60%]]*SalesData[[#This Row],[quantity]]</f>
        <v>352.60199999999998</v>
      </c>
      <c r="R884" s="2">
        <f>SalesData[[#This Row],[Net Sales]]-SalesData[[#This Row],[Total Cost]]</f>
        <v>223.31460000000004</v>
      </c>
      <c r="S884" s="8">
        <f>SalesData[[#This Row],[Profit]]/SalesData[[#This Row],[Net Sales]]</f>
        <v>0.38775510204081637</v>
      </c>
    </row>
    <row r="885" spans="1:19" x14ac:dyDescent="0.25">
      <c r="A885">
        <v>100883</v>
      </c>
      <c r="B885" s="1">
        <v>45303</v>
      </c>
      <c r="C885" s="2">
        <f>MONTH(SalesData[[#This Row],[order_date]])</f>
        <v>1</v>
      </c>
      <c r="D885" s="2">
        <f>YEAR(SalesData[[#This Row],[order_date]])</f>
        <v>2024</v>
      </c>
      <c r="E885" t="s">
        <v>387</v>
      </c>
      <c r="F885" t="s">
        <v>10</v>
      </c>
      <c r="G885" t="s">
        <v>68</v>
      </c>
      <c r="H885">
        <v>2</v>
      </c>
      <c r="I885">
        <v>28846.12</v>
      </c>
      <c r="J885" t="s">
        <v>12</v>
      </c>
      <c r="K885" t="s">
        <v>12</v>
      </c>
      <c r="L885">
        <f>SalesData[[#This Row],[quantity]]*SalesData[[#This Row],[price]]</f>
        <v>57692.24</v>
      </c>
      <c r="M885" s="8">
        <f>IF(SalesData[[#This Row],[quantity]]&lt;=1,2%,IF(SalesData[[#This Row],[quantity]]&lt;=2,4%,IF(SalesData[[#This Row],[quantity]]&lt;=3,6%,IF(SalesData[[#This Row],[quantity]]&gt;=4,8%,0%))))</f>
        <v>0.04</v>
      </c>
      <c r="N885" s="6">
        <f>SalesData[[#This Row],[Total Sales]]*SalesData[[#This Row],[Discount %]]</f>
        <v>2307.6896000000002</v>
      </c>
      <c r="O885" s="2">
        <f>SalesData[[#This Row],[Total Sales]]-SalesData[[#This Row],[Discount Amount]]</f>
        <v>55384.5504</v>
      </c>
      <c r="P885" s="2">
        <f>SalesData[[#This Row],[price]]*60%</f>
        <v>17307.671999999999</v>
      </c>
      <c r="Q885" s="2">
        <f>SalesData[[#This Row],[Cost Price (Assumed)60%]]*SalesData[[#This Row],[quantity]]</f>
        <v>34615.343999999997</v>
      </c>
      <c r="R885" s="2">
        <f>SalesData[[#This Row],[Net Sales]]-SalesData[[#This Row],[Total Cost]]</f>
        <v>20769.206400000003</v>
      </c>
      <c r="S885" s="8">
        <f>SalesData[[#This Row],[Profit]]/SalesData[[#This Row],[Net Sales]]</f>
        <v>0.37500000000000006</v>
      </c>
    </row>
    <row r="886" spans="1:19" x14ac:dyDescent="0.25">
      <c r="A886">
        <v>100884</v>
      </c>
      <c r="B886" s="1">
        <v>45073</v>
      </c>
      <c r="C886" s="2">
        <f>MONTH(SalesData[[#This Row],[order_date]])</f>
        <v>5</v>
      </c>
      <c r="D886" s="2">
        <f>YEAR(SalesData[[#This Row],[order_date]])</f>
        <v>2023</v>
      </c>
      <c r="E886" t="s">
        <v>904</v>
      </c>
      <c r="F886" t="s">
        <v>14</v>
      </c>
      <c r="G886" t="s">
        <v>51</v>
      </c>
      <c r="H886">
        <v>5</v>
      </c>
      <c r="I886">
        <v>4200.28</v>
      </c>
      <c r="J886" t="s">
        <v>12</v>
      </c>
      <c r="K886" t="s">
        <v>12</v>
      </c>
      <c r="L886">
        <f>SalesData[[#This Row],[quantity]]*SalesData[[#This Row],[price]]</f>
        <v>21001.399999999998</v>
      </c>
      <c r="M886" s="8">
        <f>IF(SalesData[[#This Row],[quantity]]&lt;=1,2%,IF(SalesData[[#This Row],[quantity]]&lt;=2,4%,IF(SalesData[[#This Row],[quantity]]&lt;=3,6%,IF(SalesData[[#This Row],[quantity]]&gt;=4,8%,0%))))</f>
        <v>0.08</v>
      </c>
      <c r="N886" s="6">
        <f>SalesData[[#This Row],[Total Sales]]*SalesData[[#This Row],[Discount %]]</f>
        <v>1680.1119999999999</v>
      </c>
      <c r="O886" s="2">
        <f>SalesData[[#This Row],[Total Sales]]-SalesData[[#This Row],[Discount Amount]]</f>
        <v>19321.287999999997</v>
      </c>
      <c r="P886" s="2">
        <f>SalesData[[#This Row],[price]]*60%</f>
        <v>2520.1679999999997</v>
      </c>
      <c r="Q886" s="2">
        <f>SalesData[[#This Row],[Cost Price (Assumed)60%]]*SalesData[[#This Row],[quantity]]</f>
        <v>12600.839999999998</v>
      </c>
      <c r="R886" s="2">
        <f>SalesData[[#This Row],[Net Sales]]-SalesData[[#This Row],[Total Cost]]</f>
        <v>6720.4479999999985</v>
      </c>
      <c r="S886" s="8">
        <f>SalesData[[#This Row],[Profit]]/SalesData[[#This Row],[Net Sales]]</f>
        <v>0.34782608695652173</v>
      </c>
    </row>
    <row r="887" spans="1:19" x14ac:dyDescent="0.25">
      <c r="A887">
        <v>100885</v>
      </c>
      <c r="B887" s="1">
        <v>45299</v>
      </c>
      <c r="C887" s="2">
        <f>MONTH(SalesData[[#This Row],[order_date]])</f>
        <v>1</v>
      </c>
      <c r="D887" s="2">
        <f>YEAR(SalesData[[#This Row],[order_date]])</f>
        <v>2024</v>
      </c>
      <c r="E887" t="s">
        <v>905</v>
      </c>
      <c r="F887" t="s">
        <v>41</v>
      </c>
      <c r="G887" t="s">
        <v>92</v>
      </c>
      <c r="H887">
        <v>1</v>
      </c>
      <c r="I887">
        <v>12341.39</v>
      </c>
      <c r="J887" t="s">
        <v>47</v>
      </c>
      <c r="K887" t="s">
        <v>48</v>
      </c>
      <c r="L887">
        <f>SalesData[[#This Row],[quantity]]*SalesData[[#This Row],[price]]</f>
        <v>12341.39</v>
      </c>
      <c r="M887" s="8">
        <f>IF(SalesData[[#This Row],[quantity]]&lt;=1,2%,IF(SalesData[[#This Row],[quantity]]&lt;=2,4%,IF(SalesData[[#This Row],[quantity]]&lt;=3,6%,IF(SalesData[[#This Row],[quantity]]&gt;=4,8%,0%))))</f>
        <v>0.02</v>
      </c>
      <c r="N887" s="6">
        <f>SalesData[[#This Row],[Total Sales]]*SalesData[[#This Row],[Discount %]]</f>
        <v>246.8278</v>
      </c>
      <c r="O887" s="2">
        <f>SalesData[[#This Row],[Total Sales]]-SalesData[[#This Row],[Discount Amount]]</f>
        <v>12094.5622</v>
      </c>
      <c r="P887" s="2">
        <f>SalesData[[#This Row],[price]]*60%</f>
        <v>7404.8339999999989</v>
      </c>
      <c r="Q887" s="2">
        <f>SalesData[[#This Row],[Cost Price (Assumed)60%]]*SalesData[[#This Row],[quantity]]</f>
        <v>7404.8339999999989</v>
      </c>
      <c r="R887" s="2">
        <f>SalesData[[#This Row],[Net Sales]]-SalesData[[#This Row],[Total Cost]]</f>
        <v>4689.7282000000014</v>
      </c>
      <c r="S887" s="8">
        <f>SalesData[[#This Row],[Profit]]/SalesData[[#This Row],[Net Sales]]</f>
        <v>0.38775510204081642</v>
      </c>
    </row>
    <row r="888" spans="1:19" x14ac:dyDescent="0.25">
      <c r="A888">
        <v>100886</v>
      </c>
      <c r="B888" s="1">
        <v>45361</v>
      </c>
      <c r="C888" s="2">
        <f>MONTH(SalesData[[#This Row],[order_date]])</f>
        <v>3</v>
      </c>
      <c r="D888" s="2">
        <f>YEAR(SalesData[[#This Row],[order_date]])</f>
        <v>2024</v>
      </c>
      <c r="E888" t="s">
        <v>540</v>
      </c>
      <c r="F888" t="s">
        <v>19</v>
      </c>
      <c r="G888" t="s">
        <v>23</v>
      </c>
      <c r="H888">
        <v>2</v>
      </c>
      <c r="I888">
        <v>11883.53</v>
      </c>
      <c r="J888" t="s">
        <v>107</v>
      </c>
      <c r="K888" t="s">
        <v>108</v>
      </c>
      <c r="L888">
        <f>SalesData[[#This Row],[quantity]]*SalesData[[#This Row],[price]]</f>
        <v>23767.06</v>
      </c>
      <c r="M888" s="8">
        <f>IF(SalesData[[#This Row],[quantity]]&lt;=1,2%,IF(SalesData[[#This Row],[quantity]]&lt;=2,4%,IF(SalesData[[#This Row],[quantity]]&lt;=3,6%,IF(SalesData[[#This Row],[quantity]]&gt;=4,8%,0%))))</f>
        <v>0.04</v>
      </c>
      <c r="N888" s="6">
        <f>SalesData[[#This Row],[Total Sales]]*SalesData[[#This Row],[Discount %]]</f>
        <v>950.68240000000003</v>
      </c>
      <c r="O888" s="2">
        <f>SalesData[[#This Row],[Total Sales]]-SalesData[[#This Row],[Discount Amount]]</f>
        <v>22816.3776</v>
      </c>
      <c r="P888" s="2">
        <f>SalesData[[#This Row],[price]]*60%</f>
        <v>7130.1180000000004</v>
      </c>
      <c r="Q888" s="2">
        <f>SalesData[[#This Row],[Cost Price (Assumed)60%]]*SalesData[[#This Row],[quantity]]</f>
        <v>14260.236000000001</v>
      </c>
      <c r="R888" s="2">
        <f>SalesData[[#This Row],[Net Sales]]-SalesData[[#This Row],[Total Cost]]</f>
        <v>8556.141599999999</v>
      </c>
      <c r="S888" s="8">
        <f>SalesData[[#This Row],[Profit]]/SalesData[[#This Row],[Net Sales]]</f>
        <v>0.37499999999999994</v>
      </c>
    </row>
    <row r="889" spans="1:19" x14ac:dyDescent="0.25">
      <c r="A889">
        <v>100887</v>
      </c>
      <c r="B889" s="1">
        <v>45414</v>
      </c>
      <c r="C889" s="2">
        <f>MONTH(SalesData[[#This Row],[order_date]])</f>
        <v>5</v>
      </c>
      <c r="D889" s="2">
        <f>YEAR(SalesData[[#This Row],[order_date]])</f>
        <v>2024</v>
      </c>
      <c r="E889" t="s">
        <v>604</v>
      </c>
      <c r="F889" t="s">
        <v>19</v>
      </c>
      <c r="G889" t="s">
        <v>20</v>
      </c>
      <c r="H889">
        <v>5</v>
      </c>
      <c r="I889">
        <v>6989.87</v>
      </c>
      <c r="J889" t="s">
        <v>12</v>
      </c>
      <c r="K889" t="s">
        <v>12</v>
      </c>
      <c r="L889">
        <f>SalesData[[#This Row],[quantity]]*SalesData[[#This Row],[price]]</f>
        <v>34949.35</v>
      </c>
      <c r="M889" s="8">
        <f>IF(SalesData[[#This Row],[quantity]]&lt;=1,2%,IF(SalesData[[#This Row],[quantity]]&lt;=2,4%,IF(SalesData[[#This Row],[quantity]]&lt;=3,6%,IF(SalesData[[#This Row],[quantity]]&gt;=4,8%,0%))))</f>
        <v>0.08</v>
      </c>
      <c r="N889" s="6">
        <f>SalesData[[#This Row],[Total Sales]]*SalesData[[#This Row],[Discount %]]</f>
        <v>2795.9479999999999</v>
      </c>
      <c r="O889" s="2">
        <f>SalesData[[#This Row],[Total Sales]]-SalesData[[#This Row],[Discount Amount]]</f>
        <v>32153.401999999998</v>
      </c>
      <c r="P889" s="2">
        <f>SalesData[[#This Row],[price]]*60%</f>
        <v>4193.9219999999996</v>
      </c>
      <c r="Q889" s="2">
        <f>SalesData[[#This Row],[Cost Price (Assumed)60%]]*SalesData[[#This Row],[quantity]]</f>
        <v>20969.609999999997</v>
      </c>
      <c r="R889" s="2">
        <f>SalesData[[#This Row],[Net Sales]]-SalesData[[#This Row],[Total Cost]]</f>
        <v>11183.792000000001</v>
      </c>
      <c r="S889" s="8">
        <f>SalesData[[#This Row],[Profit]]/SalesData[[#This Row],[Net Sales]]</f>
        <v>0.34782608695652178</v>
      </c>
    </row>
    <row r="890" spans="1:19" x14ac:dyDescent="0.25">
      <c r="A890">
        <v>100888</v>
      </c>
      <c r="B890" s="1">
        <v>45052</v>
      </c>
      <c r="C890" s="2">
        <f>MONTH(SalesData[[#This Row],[order_date]])</f>
        <v>5</v>
      </c>
      <c r="D890" s="2">
        <f>YEAR(SalesData[[#This Row],[order_date]])</f>
        <v>2023</v>
      </c>
      <c r="E890" t="s">
        <v>906</v>
      </c>
      <c r="F890" t="s">
        <v>10</v>
      </c>
      <c r="G890" t="s">
        <v>68</v>
      </c>
      <c r="H890">
        <v>1</v>
      </c>
      <c r="I890">
        <v>56735.43</v>
      </c>
      <c r="J890" t="s">
        <v>47</v>
      </c>
      <c r="K890" t="s">
        <v>48</v>
      </c>
      <c r="L890">
        <f>SalesData[[#This Row],[quantity]]*SalesData[[#This Row],[price]]</f>
        <v>56735.43</v>
      </c>
      <c r="M890" s="8">
        <f>IF(SalesData[[#This Row],[quantity]]&lt;=1,2%,IF(SalesData[[#This Row],[quantity]]&lt;=2,4%,IF(SalesData[[#This Row],[quantity]]&lt;=3,6%,IF(SalesData[[#This Row],[quantity]]&gt;=4,8%,0%))))</f>
        <v>0.02</v>
      </c>
      <c r="N890" s="6">
        <f>SalesData[[#This Row],[Total Sales]]*SalesData[[#This Row],[Discount %]]</f>
        <v>1134.7085999999999</v>
      </c>
      <c r="O890" s="2">
        <f>SalesData[[#This Row],[Total Sales]]-SalesData[[#This Row],[Discount Amount]]</f>
        <v>55600.721400000002</v>
      </c>
      <c r="P890" s="2">
        <f>SalesData[[#This Row],[price]]*60%</f>
        <v>34041.258000000002</v>
      </c>
      <c r="Q890" s="2">
        <f>SalesData[[#This Row],[Cost Price (Assumed)60%]]*SalesData[[#This Row],[quantity]]</f>
        <v>34041.258000000002</v>
      </c>
      <c r="R890" s="2">
        <f>SalesData[[#This Row],[Net Sales]]-SalesData[[#This Row],[Total Cost]]</f>
        <v>21559.463400000001</v>
      </c>
      <c r="S890" s="8">
        <f>SalesData[[#This Row],[Profit]]/SalesData[[#This Row],[Net Sales]]</f>
        <v>0.38775510204081631</v>
      </c>
    </row>
    <row r="891" spans="1:19" x14ac:dyDescent="0.25">
      <c r="A891">
        <v>100889</v>
      </c>
      <c r="B891" s="1">
        <v>44996</v>
      </c>
      <c r="C891" s="2">
        <f>MONTH(SalesData[[#This Row],[order_date]])</f>
        <v>3</v>
      </c>
      <c r="D891" s="2">
        <f>YEAR(SalesData[[#This Row],[order_date]])</f>
        <v>2023</v>
      </c>
      <c r="E891" t="s">
        <v>907</v>
      </c>
      <c r="F891" t="s">
        <v>14</v>
      </c>
      <c r="G891" t="s">
        <v>15</v>
      </c>
      <c r="H891">
        <v>5</v>
      </c>
      <c r="I891">
        <v>2145.08</v>
      </c>
      <c r="J891" t="s">
        <v>94</v>
      </c>
      <c r="K891" t="s">
        <v>95</v>
      </c>
      <c r="L891">
        <f>SalesData[[#This Row],[quantity]]*SalesData[[#This Row],[price]]</f>
        <v>10725.4</v>
      </c>
      <c r="M891" s="8">
        <f>IF(SalesData[[#This Row],[quantity]]&lt;=1,2%,IF(SalesData[[#This Row],[quantity]]&lt;=2,4%,IF(SalesData[[#This Row],[quantity]]&lt;=3,6%,IF(SalesData[[#This Row],[quantity]]&gt;=4,8%,0%))))</f>
        <v>0.08</v>
      </c>
      <c r="N891" s="6">
        <f>SalesData[[#This Row],[Total Sales]]*SalesData[[#This Row],[Discount %]]</f>
        <v>858.03200000000004</v>
      </c>
      <c r="O891" s="2">
        <f>SalesData[[#This Row],[Total Sales]]-SalesData[[#This Row],[Discount Amount]]</f>
        <v>9867.3680000000004</v>
      </c>
      <c r="P891" s="2">
        <f>SalesData[[#This Row],[price]]*60%</f>
        <v>1287.048</v>
      </c>
      <c r="Q891" s="2">
        <f>SalesData[[#This Row],[Cost Price (Assumed)60%]]*SalesData[[#This Row],[quantity]]</f>
        <v>6435.24</v>
      </c>
      <c r="R891" s="2">
        <f>SalesData[[#This Row],[Net Sales]]-SalesData[[#This Row],[Total Cost]]</f>
        <v>3432.1280000000006</v>
      </c>
      <c r="S891" s="8">
        <f>SalesData[[#This Row],[Profit]]/SalesData[[#This Row],[Net Sales]]</f>
        <v>0.34782608695652178</v>
      </c>
    </row>
    <row r="892" spans="1:19" x14ac:dyDescent="0.25">
      <c r="A892">
        <v>100890</v>
      </c>
      <c r="B892" s="1">
        <v>45563</v>
      </c>
      <c r="C892" s="2">
        <f>MONTH(SalesData[[#This Row],[order_date]])</f>
        <v>9</v>
      </c>
      <c r="D892" s="2">
        <f>YEAR(SalesData[[#This Row],[order_date]])</f>
        <v>2024</v>
      </c>
      <c r="E892" t="s">
        <v>908</v>
      </c>
      <c r="F892" t="s">
        <v>19</v>
      </c>
      <c r="G892" t="s">
        <v>77</v>
      </c>
      <c r="H892">
        <v>2</v>
      </c>
      <c r="I892">
        <v>7923.64</v>
      </c>
      <c r="J892" t="s">
        <v>63</v>
      </c>
      <c r="K892" t="s">
        <v>64</v>
      </c>
      <c r="L892">
        <f>SalesData[[#This Row],[quantity]]*SalesData[[#This Row],[price]]</f>
        <v>15847.28</v>
      </c>
      <c r="M892" s="8">
        <f>IF(SalesData[[#This Row],[quantity]]&lt;=1,2%,IF(SalesData[[#This Row],[quantity]]&lt;=2,4%,IF(SalesData[[#This Row],[quantity]]&lt;=3,6%,IF(SalesData[[#This Row],[quantity]]&gt;=4,8%,0%))))</f>
        <v>0.04</v>
      </c>
      <c r="N892" s="6">
        <f>SalesData[[#This Row],[Total Sales]]*SalesData[[#This Row],[Discount %]]</f>
        <v>633.89120000000003</v>
      </c>
      <c r="O892" s="2">
        <f>SalesData[[#This Row],[Total Sales]]-SalesData[[#This Row],[Discount Amount]]</f>
        <v>15213.388800000001</v>
      </c>
      <c r="P892" s="2">
        <f>SalesData[[#This Row],[price]]*60%</f>
        <v>4754.1840000000002</v>
      </c>
      <c r="Q892" s="2">
        <f>SalesData[[#This Row],[Cost Price (Assumed)60%]]*SalesData[[#This Row],[quantity]]</f>
        <v>9508.3680000000004</v>
      </c>
      <c r="R892" s="2">
        <f>SalesData[[#This Row],[Net Sales]]-SalesData[[#This Row],[Total Cost]]</f>
        <v>5705.0208000000002</v>
      </c>
      <c r="S892" s="8">
        <f>SalesData[[#This Row],[Profit]]/SalesData[[#This Row],[Net Sales]]</f>
        <v>0.375</v>
      </c>
    </row>
    <row r="893" spans="1:19" x14ac:dyDescent="0.25">
      <c r="A893">
        <v>100891</v>
      </c>
      <c r="B893" s="1">
        <v>45227</v>
      </c>
      <c r="C893" s="2">
        <f>MONTH(SalesData[[#This Row],[order_date]])</f>
        <v>10</v>
      </c>
      <c r="D893" s="2">
        <f>YEAR(SalesData[[#This Row],[order_date]])</f>
        <v>2023</v>
      </c>
      <c r="E893" t="s">
        <v>909</v>
      </c>
      <c r="F893" t="s">
        <v>19</v>
      </c>
      <c r="G893" t="s">
        <v>20</v>
      </c>
      <c r="H893">
        <v>1</v>
      </c>
      <c r="I893">
        <v>9040.93</v>
      </c>
      <c r="J893" t="s">
        <v>54</v>
      </c>
      <c r="K893" t="s">
        <v>55</v>
      </c>
      <c r="L893">
        <f>SalesData[[#This Row],[quantity]]*SalesData[[#This Row],[price]]</f>
        <v>9040.93</v>
      </c>
      <c r="M893" s="8">
        <f>IF(SalesData[[#This Row],[quantity]]&lt;=1,2%,IF(SalesData[[#This Row],[quantity]]&lt;=2,4%,IF(SalesData[[#This Row],[quantity]]&lt;=3,6%,IF(SalesData[[#This Row],[quantity]]&gt;=4,8%,0%))))</f>
        <v>0.02</v>
      </c>
      <c r="N893" s="6">
        <f>SalesData[[#This Row],[Total Sales]]*SalesData[[#This Row],[Discount %]]</f>
        <v>180.8186</v>
      </c>
      <c r="O893" s="2">
        <f>SalesData[[#This Row],[Total Sales]]-SalesData[[#This Row],[Discount Amount]]</f>
        <v>8860.1113999999998</v>
      </c>
      <c r="P893" s="2">
        <f>SalesData[[#This Row],[price]]*60%</f>
        <v>5424.558</v>
      </c>
      <c r="Q893" s="2">
        <f>SalesData[[#This Row],[Cost Price (Assumed)60%]]*SalesData[[#This Row],[quantity]]</f>
        <v>5424.558</v>
      </c>
      <c r="R893" s="2">
        <f>SalesData[[#This Row],[Net Sales]]-SalesData[[#This Row],[Total Cost]]</f>
        <v>3435.5533999999998</v>
      </c>
      <c r="S893" s="8">
        <f>SalesData[[#This Row],[Profit]]/SalesData[[#This Row],[Net Sales]]</f>
        <v>0.38775510204081631</v>
      </c>
    </row>
    <row r="894" spans="1:19" x14ac:dyDescent="0.25">
      <c r="A894">
        <v>100892</v>
      </c>
      <c r="B894" s="1">
        <v>44945</v>
      </c>
      <c r="C894" s="2">
        <f>MONTH(SalesData[[#This Row],[order_date]])</f>
        <v>1</v>
      </c>
      <c r="D894" s="2">
        <f>YEAR(SalesData[[#This Row],[order_date]])</f>
        <v>2023</v>
      </c>
      <c r="E894" t="s">
        <v>910</v>
      </c>
      <c r="F894" t="s">
        <v>41</v>
      </c>
      <c r="G894" t="s">
        <v>66</v>
      </c>
      <c r="H894">
        <v>5</v>
      </c>
      <c r="I894">
        <v>11724.41</v>
      </c>
      <c r="J894" t="s">
        <v>107</v>
      </c>
      <c r="K894" t="s">
        <v>108</v>
      </c>
      <c r="L894">
        <f>SalesData[[#This Row],[quantity]]*SalesData[[#This Row],[price]]</f>
        <v>58622.05</v>
      </c>
      <c r="M894" s="8">
        <f>IF(SalesData[[#This Row],[quantity]]&lt;=1,2%,IF(SalesData[[#This Row],[quantity]]&lt;=2,4%,IF(SalesData[[#This Row],[quantity]]&lt;=3,6%,IF(SalesData[[#This Row],[quantity]]&gt;=4,8%,0%))))</f>
        <v>0.08</v>
      </c>
      <c r="N894" s="6">
        <f>SalesData[[#This Row],[Total Sales]]*SalesData[[#This Row],[Discount %]]</f>
        <v>4689.7640000000001</v>
      </c>
      <c r="O894" s="2">
        <f>SalesData[[#This Row],[Total Sales]]-SalesData[[#This Row],[Discount Amount]]</f>
        <v>53932.286</v>
      </c>
      <c r="P894" s="2">
        <f>SalesData[[#This Row],[price]]*60%</f>
        <v>7034.6459999999997</v>
      </c>
      <c r="Q894" s="2">
        <f>SalesData[[#This Row],[Cost Price (Assumed)60%]]*SalesData[[#This Row],[quantity]]</f>
        <v>35173.229999999996</v>
      </c>
      <c r="R894" s="2">
        <f>SalesData[[#This Row],[Net Sales]]-SalesData[[#This Row],[Total Cost]]</f>
        <v>18759.056000000004</v>
      </c>
      <c r="S894" s="8">
        <f>SalesData[[#This Row],[Profit]]/SalesData[[#This Row],[Net Sales]]</f>
        <v>0.34782608695652184</v>
      </c>
    </row>
    <row r="895" spans="1:19" x14ac:dyDescent="0.25">
      <c r="A895">
        <v>100893</v>
      </c>
      <c r="B895" s="1">
        <v>45312</v>
      </c>
      <c r="C895" s="2">
        <f>MONTH(SalesData[[#This Row],[order_date]])</f>
        <v>1</v>
      </c>
      <c r="D895" s="2">
        <f>YEAR(SalesData[[#This Row],[order_date]])</f>
        <v>2024</v>
      </c>
      <c r="E895" t="s">
        <v>911</v>
      </c>
      <c r="F895" t="s">
        <v>14</v>
      </c>
      <c r="G895" t="s">
        <v>15</v>
      </c>
      <c r="H895">
        <v>1</v>
      </c>
      <c r="I895">
        <v>3181.38</v>
      </c>
      <c r="J895" t="s">
        <v>43</v>
      </c>
      <c r="K895" t="s">
        <v>29</v>
      </c>
      <c r="L895">
        <f>SalesData[[#This Row],[quantity]]*SalesData[[#This Row],[price]]</f>
        <v>3181.38</v>
      </c>
      <c r="M895" s="8">
        <f>IF(SalesData[[#This Row],[quantity]]&lt;=1,2%,IF(SalesData[[#This Row],[quantity]]&lt;=2,4%,IF(SalesData[[#This Row],[quantity]]&lt;=3,6%,IF(SalesData[[#This Row],[quantity]]&gt;=4,8%,0%))))</f>
        <v>0.02</v>
      </c>
      <c r="N895" s="6">
        <f>SalesData[[#This Row],[Total Sales]]*SalesData[[#This Row],[Discount %]]</f>
        <v>63.627600000000001</v>
      </c>
      <c r="O895" s="2">
        <f>SalesData[[#This Row],[Total Sales]]-SalesData[[#This Row],[Discount Amount]]</f>
        <v>3117.7524000000003</v>
      </c>
      <c r="P895" s="2">
        <f>SalesData[[#This Row],[price]]*60%</f>
        <v>1908.828</v>
      </c>
      <c r="Q895" s="2">
        <f>SalesData[[#This Row],[Cost Price (Assumed)60%]]*SalesData[[#This Row],[quantity]]</f>
        <v>1908.828</v>
      </c>
      <c r="R895" s="2">
        <f>SalesData[[#This Row],[Net Sales]]-SalesData[[#This Row],[Total Cost]]</f>
        <v>1208.9244000000003</v>
      </c>
      <c r="S895" s="8">
        <f>SalesData[[#This Row],[Profit]]/SalesData[[#This Row],[Net Sales]]</f>
        <v>0.38775510204081637</v>
      </c>
    </row>
    <row r="896" spans="1:19" x14ac:dyDescent="0.25">
      <c r="A896">
        <v>100894</v>
      </c>
      <c r="B896" s="1">
        <v>45650</v>
      </c>
      <c r="C896" s="2">
        <f>MONTH(SalesData[[#This Row],[order_date]])</f>
        <v>12</v>
      </c>
      <c r="D896" s="2">
        <f>YEAR(SalesData[[#This Row],[order_date]])</f>
        <v>2024</v>
      </c>
      <c r="E896" t="s">
        <v>912</v>
      </c>
      <c r="F896" t="s">
        <v>10</v>
      </c>
      <c r="G896" t="s">
        <v>68</v>
      </c>
      <c r="H896">
        <v>1</v>
      </c>
      <c r="I896">
        <v>50336.88</v>
      </c>
      <c r="J896" t="s">
        <v>32</v>
      </c>
      <c r="K896" t="s">
        <v>33</v>
      </c>
      <c r="L896">
        <f>SalesData[[#This Row],[quantity]]*SalesData[[#This Row],[price]]</f>
        <v>50336.88</v>
      </c>
      <c r="M896" s="8">
        <f>IF(SalesData[[#This Row],[quantity]]&lt;=1,2%,IF(SalesData[[#This Row],[quantity]]&lt;=2,4%,IF(SalesData[[#This Row],[quantity]]&lt;=3,6%,IF(SalesData[[#This Row],[quantity]]&gt;=4,8%,0%))))</f>
        <v>0.02</v>
      </c>
      <c r="N896" s="6">
        <f>SalesData[[#This Row],[Total Sales]]*SalesData[[#This Row],[Discount %]]</f>
        <v>1006.7375999999999</v>
      </c>
      <c r="O896" s="2">
        <f>SalesData[[#This Row],[Total Sales]]-SalesData[[#This Row],[Discount Amount]]</f>
        <v>49330.142399999997</v>
      </c>
      <c r="P896" s="2">
        <f>SalesData[[#This Row],[price]]*60%</f>
        <v>30202.127999999997</v>
      </c>
      <c r="Q896" s="2">
        <f>SalesData[[#This Row],[Cost Price (Assumed)60%]]*SalesData[[#This Row],[quantity]]</f>
        <v>30202.127999999997</v>
      </c>
      <c r="R896" s="2">
        <f>SalesData[[#This Row],[Net Sales]]-SalesData[[#This Row],[Total Cost]]</f>
        <v>19128.0144</v>
      </c>
      <c r="S896" s="8">
        <f>SalesData[[#This Row],[Profit]]/SalesData[[#This Row],[Net Sales]]</f>
        <v>0.38775510204081637</v>
      </c>
    </row>
    <row r="897" spans="1:19" x14ac:dyDescent="0.25">
      <c r="A897">
        <v>100895</v>
      </c>
      <c r="B897" s="1">
        <v>45618</v>
      </c>
      <c r="C897" s="2">
        <f>MONTH(SalesData[[#This Row],[order_date]])</f>
        <v>11</v>
      </c>
      <c r="D897" s="2">
        <f>YEAR(SalesData[[#This Row],[order_date]])</f>
        <v>2024</v>
      </c>
      <c r="E897" t="s">
        <v>913</v>
      </c>
      <c r="F897" t="s">
        <v>14</v>
      </c>
      <c r="G897" t="s">
        <v>51</v>
      </c>
      <c r="H897">
        <v>2</v>
      </c>
      <c r="I897">
        <v>2924.32</v>
      </c>
      <c r="J897" t="s">
        <v>54</v>
      </c>
      <c r="K897" t="s">
        <v>55</v>
      </c>
      <c r="L897">
        <f>SalesData[[#This Row],[quantity]]*SalesData[[#This Row],[price]]</f>
        <v>5848.64</v>
      </c>
      <c r="M897" s="8">
        <f>IF(SalesData[[#This Row],[quantity]]&lt;=1,2%,IF(SalesData[[#This Row],[quantity]]&lt;=2,4%,IF(SalesData[[#This Row],[quantity]]&lt;=3,6%,IF(SalesData[[#This Row],[quantity]]&gt;=4,8%,0%))))</f>
        <v>0.04</v>
      </c>
      <c r="N897" s="6">
        <f>SalesData[[#This Row],[Total Sales]]*SalesData[[#This Row],[Discount %]]</f>
        <v>233.94560000000001</v>
      </c>
      <c r="O897" s="2">
        <f>SalesData[[#This Row],[Total Sales]]-SalesData[[#This Row],[Discount Amount]]</f>
        <v>5614.6944000000003</v>
      </c>
      <c r="P897" s="2">
        <f>SalesData[[#This Row],[price]]*60%</f>
        <v>1754.5920000000001</v>
      </c>
      <c r="Q897" s="2">
        <f>SalesData[[#This Row],[Cost Price (Assumed)60%]]*SalesData[[#This Row],[quantity]]</f>
        <v>3509.1840000000002</v>
      </c>
      <c r="R897" s="2">
        <f>SalesData[[#This Row],[Net Sales]]-SalesData[[#This Row],[Total Cost]]</f>
        <v>2105.5104000000001</v>
      </c>
      <c r="S897" s="8">
        <f>SalesData[[#This Row],[Profit]]/SalesData[[#This Row],[Net Sales]]</f>
        <v>0.375</v>
      </c>
    </row>
    <row r="898" spans="1:19" x14ac:dyDescent="0.25">
      <c r="A898">
        <v>100896</v>
      </c>
      <c r="B898" s="1">
        <v>44984</v>
      </c>
      <c r="C898" s="2">
        <f>MONTH(SalesData[[#This Row],[order_date]])</f>
        <v>2</v>
      </c>
      <c r="D898" s="2">
        <f>YEAR(SalesData[[#This Row],[order_date]])</f>
        <v>2023</v>
      </c>
      <c r="E898" t="s">
        <v>914</v>
      </c>
      <c r="F898" t="s">
        <v>14</v>
      </c>
      <c r="G898" t="s">
        <v>170</v>
      </c>
      <c r="H898">
        <v>1</v>
      </c>
      <c r="I898">
        <v>2118.98</v>
      </c>
      <c r="J898" t="s">
        <v>107</v>
      </c>
      <c r="K898" t="s">
        <v>108</v>
      </c>
      <c r="L898">
        <f>SalesData[[#This Row],[quantity]]*SalesData[[#This Row],[price]]</f>
        <v>2118.98</v>
      </c>
      <c r="M898" s="8">
        <f>IF(SalesData[[#This Row],[quantity]]&lt;=1,2%,IF(SalesData[[#This Row],[quantity]]&lt;=2,4%,IF(SalesData[[#This Row],[quantity]]&lt;=3,6%,IF(SalesData[[#This Row],[quantity]]&gt;=4,8%,0%))))</f>
        <v>0.02</v>
      </c>
      <c r="N898" s="6">
        <f>SalesData[[#This Row],[Total Sales]]*SalesData[[#This Row],[Discount %]]</f>
        <v>42.379600000000003</v>
      </c>
      <c r="O898" s="2">
        <f>SalesData[[#This Row],[Total Sales]]-SalesData[[#This Row],[Discount Amount]]</f>
        <v>2076.6003999999998</v>
      </c>
      <c r="P898" s="2">
        <f>SalesData[[#This Row],[price]]*60%</f>
        <v>1271.3879999999999</v>
      </c>
      <c r="Q898" s="2">
        <f>SalesData[[#This Row],[Cost Price (Assumed)60%]]*SalesData[[#This Row],[quantity]]</f>
        <v>1271.3879999999999</v>
      </c>
      <c r="R898" s="2">
        <f>SalesData[[#This Row],[Net Sales]]-SalesData[[#This Row],[Total Cost]]</f>
        <v>805.21239999999989</v>
      </c>
      <c r="S898" s="8">
        <f>SalesData[[#This Row],[Profit]]/SalesData[[#This Row],[Net Sales]]</f>
        <v>0.38775510204081631</v>
      </c>
    </row>
    <row r="899" spans="1:19" x14ac:dyDescent="0.25">
      <c r="A899">
        <v>100897</v>
      </c>
      <c r="B899" s="1">
        <v>44989</v>
      </c>
      <c r="C899" s="2">
        <f>MONTH(SalesData[[#This Row],[order_date]])</f>
        <v>3</v>
      </c>
      <c r="D899" s="2">
        <f>YEAR(SalesData[[#This Row],[order_date]])</f>
        <v>2023</v>
      </c>
      <c r="E899" t="s">
        <v>383</v>
      </c>
      <c r="F899" t="s">
        <v>10</v>
      </c>
      <c r="G899" t="s">
        <v>73</v>
      </c>
      <c r="H899">
        <v>1</v>
      </c>
      <c r="I899">
        <v>29069.24</v>
      </c>
      <c r="J899" t="s">
        <v>21</v>
      </c>
      <c r="K899" t="s">
        <v>17</v>
      </c>
      <c r="L899">
        <f>SalesData[[#This Row],[quantity]]*SalesData[[#This Row],[price]]</f>
        <v>29069.24</v>
      </c>
      <c r="M899" s="8">
        <f>IF(SalesData[[#This Row],[quantity]]&lt;=1,2%,IF(SalesData[[#This Row],[quantity]]&lt;=2,4%,IF(SalesData[[#This Row],[quantity]]&lt;=3,6%,IF(SalesData[[#This Row],[quantity]]&gt;=4,8%,0%))))</f>
        <v>0.02</v>
      </c>
      <c r="N899" s="6">
        <f>SalesData[[#This Row],[Total Sales]]*SalesData[[#This Row],[Discount %]]</f>
        <v>581.38480000000004</v>
      </c>
      <c r="O899" s="2">
        <f>SalesData[[#This Row],[Total Sales]]-SalesData[[#This Row],[Discount Amount]]</f>
        <v>28487.855200000002</v>
      </c>
      <c r="P899" s="2">
        <f>SalesData[[#This Row],[price]]*60%</f>
        <v>17441.544000000002</v>
      </c>
      <c r="Q899" s="2">
        <f>SalesData[[#This Row],[Cost Price (Assumed)60%]]*SalesData[[#This Row],[quantity]]</f>
        <v>17441.544000000002</v>
      </c>
      <c r="R899" s="2">
        <f>SalesData[[#This Row],[Net Sales]]-SalesData[[#This Row],[Total Cost]]</f>
        <v>11046.3112</v>
      </c>
      <c r="S899" s="8">
        <f>SalesData[[#This Row],[Profit]]/SalesData[[#This Row],[Net Sales]]</f>
        <v>0.38775510204081631</v>
      </c>
    </row>
    <row r="900" spans="1:19" x14ac:dyDescent="0.25">
      <c r="A900">
        <v>100898</v>
      </c>
      <c r="B900" s="1">
        <v>45567</v>
      </c>
      <c r="C900" s="2">
        <f>MONTH(SalesData[[#This Row],[order_date]])</f>
        <v>10</v>
      </c>
      <c r="D900" s="2">
        <f>YEAR(SalesData[[#This Row],[order_date]])</f>
        <v>2024</v>
      </c>
      <c r="E900" t="s">
        <v>915</v>
      </c>
      <c r="F900" t="s">
        <v>14</v>
      </c>
      <c r="G900" t="s">
        <v>15</v>
      </c>
      <c r="H900">
        <v>1</v>
      </c>
      <c r="I900">
        <v>4829.28</v>
      </c>
      <c r="J900" t="s">
        <v>35</v>
      </c>
      <c r="K900" t="s">
        <v>36</v>
      </c>
      <c r="L900">
        <f>SalesData[[#This Row],[quantity]]*SalesData[[#This Row],[price]]</f>
        <v>4829.28</v>
      </c>
      <c r="M900" s="8">
        <f>IF(SalesData[[#This Row],[quantity]]&lt;=1,2%,IF(SalesData[[#This Row],[quantity]]&lt;=2,4%,IF(SalesData[[#This Row],[quantity]]&lt;=3,6%,IF(SalesData[[#This Row],[quantity]]&gt;=4,8%,0%))))</f>
        <v>0.02</v>
      </c>
      <c r="N900" s="6">
        <f>SalesData[[#This Row],[Total Sales]]*SalesData[[#This Row],[Discount %]]</f>
        <v>96.585599999999999</v>
      </c>
      <c r="O900" s="2">
        <f>SalesData[[#This Row],[Total Sales]]-SalesData[[#This Row],[Discount Amount]]</f>
        <v>4732.6943999999994</v>
      </c>
      <c r="P900" s="2">
        <f>SalesData[[#This Row],[price]]*60%</f>
        <v>2897.5679999999998</v>
      </c>
      <c r="Q900" s="2">
        <f>SalesData[[#This Row],[Cost Price (Assumed)60%]]*SalesData[[#This Row],[quantity]]</f>
        <v>2897.5679999999998</v>
      </c>
      <c r="R900" s="2">
        <f>SalesData[[#This Row],[Net Sales]]-SalesData[[#This Row],[Total Cost]]</f>
        <v>1835.1263999999996</v>
      </c>
      <c r="S900" s="8">
        <f>SalesData[[#This Row],[Profit]]/SalesData[[#This Row],[Net Sales]]</f>
        <v>0.38775510204081631</v>
      </c>
    </row>
    <row r="901" spans="1:19" x14ac:dyDescent="0.25">
      <c r="A901">
        <v>100899</v>
      </c>
      <c r="B901" s="1">
        <v>45177</v>
      </c>
      <c r="C901" s="2">
        <f>MONTH(SalesData[[#This Row],[order_date]])</f>
        <v>9</v>
      </c>
      <c r="D901" s="2">
        <f>YEAR(SalesData[[#This Row],[order_date]])</f>
        <v>2023</v>
      </c>
      <c r="E901" t="s">
        <v>916</v>
      </c>
      <c r="F901" t="s">
        <v>10</v>
      </c>
      <c r="G901" t="s">
        <v>11</v>
      </c>
      <c r="H901">
        <v>1</v>
      </c>
      <c r="I901">
        <v>55537.29</v>
      </c>
      <c r="J901" t="s">
        <v>12</v>
      </c>
      <c r="K901" t="s">
        <v>12</v>
      </c>
      <c r="L901">
        <f>SalesData[[#This Row],[quantity]]*SalesData[[#This Row],[price]]</f>
        <v>55537.29</v>
      </c>
      <c r="M901" s="8">
        <f>IF(SalesData[[#This Row],[quantity]]&lt;=1,2%,IF(SalesData[[#This Row],[quantity]]&lt;=2,4%,IF(SalesData[[#This Row],[quantity]]&lt;=3,6%,IF(SalesData[[#This Row],[quantity]]&gt;=4,8%,0%))))</f>
        <v>0.02</v>
      </c>
      <c r="N901" s="6">
        <f>SalesData[[#This Row],[Total Sales]]*SalesData[[#This Row],[Discount %]]</f>
        <v>1110.7458000000001</v>
      </c>
      <c r="O901" s="2">
        <f>SalesData[[#This Row],[Total Sales]]-SalesData[[#This Row],[Discount Amount]]</f>
        <v>54426.544200000004</v>
      </c>
      <c r="P901" s="2">
        <f>SalesData[[#This Row],[price]]*60%</f>
        <v>33322.373999999996</v>
      </c>
      <c r="Q901" s="2">
        <f>SalesData[[#This Row],[Cost Price (Assumed)60%]]*SalesData[[#This Row],[quantity]]</f>
        <v>33322.373999999996</v>
      </c>
      <c r="R901" s="2">
        <f>SalesData[[#This Row],[Net Sales]]-SalesData[[#This Row],[Total Cost]]</f>
        <v>21104.170200000008</v>
      </c>
      <c r="S901" s="8">
        <f>SalesData[[#This Row],[Profit]]/SalesData[[#This Row],[Net Sales]]</f>
        <v>0.38775510204081642</v>
      </c>
    </row>
    <row r="902" spans="1:19" x14ac:dyDescent="0.25">
      <c r="A902">
        <v>100900</v>
      </c>
      <c r="B902" s="1">
        <v>45272</v>
      </c>
      <c r="C902" s="2">
        <f>MONTH(SalesData[[#This Row],[order_date]])</f>
        <v>12</v>
      </c>
      <c r="D902" s="2">
        <f>YEAR(SalesData[[#This Row],[order_date]])</f>
        <v>2023</v>
      </c>
      <c r="E902" t="s">
        <v>917</v>
      </c>
      <c r="F902" t="s">
        <v>10</v>
      </c>
      <c r="G902" t="s">
        <v>80</v>
      </c>
      <c r="H902">
        <v>1</v>
      </c>
      <c r="I902">
        <v>36677.519999999997</v>
      </c>
      <c r="J902" t="s">
        <v>43</v>
      </c>
      <c r="K902" t="s">
        <v>29</v>
      </c>
      <c r="L902">
        <f>SalesData[[#This Row],[quantity]]*SalesData[[#This Row],[price]]</f>
        <v>36677.519999999997</v>
      </c>
      <c r="M902" s="8">
        <f>IF(SalesData[[#This Row],[quantity]]&lt;=1,2%,IF(SalesData[[#This Row],[quantity]]&lt;=2,4%,IF(SalesData[[#This Row],[quantity]]&lt;=3,6%,IF(SalesData[[#This Row],[quantity]]&gt;=4,8%,0%))))</f>
        <v>0.02</v>
      </c>
      <c r="N902" s="6">
        <f>SalesData[[#This Row],[Total Sales]]*SalesData[[#This Row],[Discount %]]</f>
        <v>733.55039999999997</v>
      </c>
      <c r="O902" s="2">
        <f>SalesData[[#This Row],[Total Sales]]-SalesData[[#This Row],[Discount Amount]]</f>
        <v>35943.969599999997</v>
      </c>
      <c r="P902" s="2">
        <f>SalesData[[#This Row],[price]]*60%</f>
        <v>22006.511999999999</v>
      </c>
      <c r="Q902" s="2">
        <f>SalesData[[#This Row],[Cost Price (Assumed)60%]]*SalesData[[#This Row],[quantity]]</f>
        <v>22006.511999999999</v>
      </c>
      <c r="R902" s="2">
        <f>SalesData[[#This Row],[Net Sales]]-SalesData[[#This Row],[Total Cost]]</f>
        <v>13937.457599999998</v>
      </c>
      <c r="S902" s="8">
        <f>SalesData[[#This Row],[Profit]]/SalesData[[#This Row],[Net Sales]]</f>
        <v>0.38775510204081631</v>
      </c>
    </row>
    <row r="903" spans="1:19" x14ac:dyDescent="0.25">
      <c r="A903">
        <v>100901</v>
      </c>
      <c r="B903" s="1">
        <v>45358</v>
      </c>
      <c r="C903" s="2">
        <f>MONTH(SalesData[[#This Row],[order_date]])</f>
        <v>3</v>
      </c>
      <c r="D903" s="2">
        <f>YEAR(SalesData[[#This Row],[order_date]])</f>
        <v>2024</v>
      </c>
      <c r="E903" t="s">
        <v>918</v>
      </c>
      <c r="F903" t="s">
        <v>10</v>
      </c>
      <c r="G903" t="s">
        <v>68</v>
      </c>
      <c r="H903">
        <v>1</v>
      </c>
      <c r="I903">
        <v>66493.149999999994</v>
      </c>
      <c r="J903" t="s">
        <v>107</v>
      </c>
      <c r="K903" t="s">
        <v>108</v>
      </c>
      <c r="L903">
        <f>SalesData[[#This Row],[quantity]]*SalesData[[#This Row],[price]]</f>
        <v>66493.149999999994</v>
      </c>
      <c r="M903" s="8">
        <f>IF(SalesData[[#This Row],[quantity]]&lt;=1,2%,IF(SalesData[[#This Row],[quantity]]&lt;=2,4%,IF(SalesData[[#This Row],[quantity]]&lt;=3,6%,IF(SalesData[[#This Row],[quantity]]&gt;=4,8%,0%))))</f>
        <v>0.02</v>
      </c>
      <c r="N903" s="6">
        <f>SalesData[[#This Row],[Total Sales]]*SalesData[[#This Row],[Discount %]]</f>
        <v>1329.8629999999998</v>
      </c>
      <c r="O903" s="2">
        <f>SalesData[[#This Row],[Total Sales]]-SalesData[[#This Row],[Discount Amount]]</f>
        <v>65163.286999999997</v>
      </c>
      <c r="P903" s="2">
        <f>SalesData[[#This Row],[price]]*60%</f>
        <v>39895.889999999992</v>
      </c>
      <c r="Q903" s="2">
        <f>SalesData[[#This Row],[Cost Price (Assumed)60%]]*SalesData[[#This Row],[quantity]]</f>
        <v>39895.889999999992</v>
      </c>
      <c r="R903" s="2">
        <f>SalesData[[#This Row],[Net Sales]]-SalesData[[#This Row],[Total Cost]]</f>
        <v>25267.397000000004</v>
      </c>
      <c r="S903" s="8">
        <f>SalesData[[#This Row],[Profit]]/SalesData[[#This Row],[Net Sales]]</f>
        <v>0.38775510204081642</v>
      </c>
    </row>
    <row r="904" spans="1:19" x14ac:dyDescent="0.25">
      <c r="A904">
        <v>100902</v>
      </c>
      <c r="B904" s="1">
        <v>45513</v>
      </c>
      <c r="C904" s="2">
        <f>MONTH(SalesData[[#This Row],[order_date]])</f>
        <v>8</v>
      </c>
      <c r="D904" s="2">
        <f>YEAR(SalesData[[#This Row],[order_date]])</f>
        <v>2024</v>
      </c>
      <c r="E904" t="s">
        <v>919</v>
      </c>
      <c r="F904" t="s">
        <v>10</v>
      </c>
      <c r="G904" t="s">
        <v>68</v>
      </c>
      <c r="H904">
        <v>1</v>
      </c>
      <c r="I904">
        <v>45395.59</v>
      </c>
      <c r="J904" t="s">
        <v>21</v>
      </c>
      <c r="K904" t="s">
        <v>17</v>
      </c>
      <c r="L904">
        <f>SalesData[[#This Row],[quantity]]*SalesData[[#This Row],[price]]</f>
        <v>45395.59</v>
      </c>
      <c r="M904" s="8">
        <f>IF(SalesData[[#This Row],[quantity]]&lt;=1,2%,IF(SalesData[[#This Row],[quantity]]&lt;=2,4%,IF(SalesData[[#This Row],[quantity]]&lt;=3,6%,IF(SalesData[[#This Row],[quantity]]&gt;=4,8%,0%))))</f>
        <v>0.02</v>
      </c>
      <c r="N904" s="6">
        <f>SalesData[[#This Row],[Total Sales]]*SalesData[[#This Row],[Discount %]]</f>
        <v>907.91179999999997</v>
      </c>
      <c r="O904" s="2">
        <f>SalesData[[#This Row],[Total Sales]]-SalesData[[#This Row],[Discount Amount]]</f>
        <v>44487.678199999995</v>
      </c>
      <c r="P904" s="2">
        <f>SalesData[[#This Row],[price]]*60%</f>
        <v>27237.353999999996</v>
      </c>
      <c r="Q904" s="2">
        <f>SalesData[[#This Row],[Cost Price (Assumed)60%]]*SalesData[[#This Row],[quantity]]</f>
        <v>27237.353999999996</v>
      </c>
      <c r="R904" s="2">
        <f>SalesData[[#This Row],[Net Sales]]-SalesData[[#This Row],[Total Cost]]</f>
        <v>17250.324199999999</v>
      </c>
      <c r="S904" s="8">
        <f>SalesData[[#This Row],[Profit]]/SalesData[[#This Row],[Net Sales]]</f>
        <v>0.38775510204081637</v>
      </c>
    </row>
    <row r="905" spans="1:19" x14ac:dyDescent="0.25">
      <c r="A905">
        <v>100903</v>
      </c>
      <c r="B905" s="1">
        <v>45610</v>
      </c>
      <c r="C905" s="2">
        <f>MONTH(SalesData[[#This Row],[order_date]])</f>
        <v>11</v>
      </c>
      <c r="D905" s="2">
        <f>YEAR(SalesData[[#This Row],[order_date]])</f>
        <v>2024</v>
      </c>
      <c r="E905" t="s">
        <v>920</v>
      </c>
      <c r="F905" t="s">
        <v>14</v>
      </c>
      <c r="G905" t="s">
        <v>51</v>
      </c>
      <c r="H905">
        <v>1</v>
      </c>
      <c r="I905">
        <v>4418.1099999999997</v>
      </c>
      <c r="J905" t="s">
        <v>47</v>
      </c>
      <c r="K905" t="s">
        <v>48</v>
      </c>
      <c r="L905">
        <f>SalesData[[#This Row],[quantity]]*SalesData[[#This Row],[price]]</f>
        <v>4418.1099999999997</v>
      </c>
      <c r="M905" s="8">
        <f>IF(SalesData[[#This Row],[quantity]]&lt;=1,2%,IF(SalesData[[#This Row],[quantity]]&lt;=2,4%,IF(SalesData[[#This Row],[quantity]]&lt;=3,6%,IF(SalesData[[#This Row],[quantity]]&gt;=4,8%,0%))))</f>
        <v>0.02</v>
      </c>
      <c r="N905" s="6">
        <f>SalesData[[#This Row],[Total Sales]]*SalesData[[#This Row],[Discount %]]</f>
        <v>88.362200000000001</v>
      </c>
      <c r="O905" s="2">
        <f>SalesData[[#This Row],[Total Sales]]-SalesData[[#This Row],[Discount Amount]]</f>
        <v>4329.7478000000001</v>
      </c>
      <c r="P905" s="2">
        <f>SalesData[[#This Row],[price]]*60%</f>
        <v>2650.8659999999995</v>
      </c>
      <c r="Q905" s="2">
        <f>SalesData[[#This Row],[Cost Price (Assumed)60%]]*SalesData[[#This Row],[quantity]]</f>
        <v>2650.8659999999995</v>
      </c>
      <c r="R905" s="2">
        <f>SalesData[[#This Row],[Net Sales]]-SalesData[[#This Row],[Total Cost]]</f>
        <v>1678.8818000000006</v>
      </c>
      <c r="S905" s="8">
        <f>SalesData[[#This Row],[Profit]]/SalesData[[#This Row],[Net Sales]]</f>
        <v>0.38775510204081642</v>
      </c>
    </row>
    <row r="906" spans="1:19" x14ac:dyDescent="0.25">
      <c r="A906">
        <v>100904</v>
      </c>
      <c r="B906" s="1">
        <v>45475</v>
      </c>
      <c r="C906" s="2">
        <f>MONTH(SalesData[[#This Row],[order_date]])</f>
        <v>7</v>
      </c>
      <c r="D906" s="2">
        <f>YEAR(SalesData[[#This Row],[order_date]])</f>
        <v>2024</v>
      </c>
      <c r="E906" t="s">
        <v>921</v>
      </c>
      <c r="F906" t="s">
        <v>10</v>
      </c>
      <c r="G906" t="s">
        <v>11</v>
      </c>
      <c r="H906">
        <v>1</v>
      </c>
      <c r="I906">
        <v>67691.77</v>
      </c>
      <c r="J906" t="s">
        <v>32</v>
      </c>
      <c r="K906" t="s">
        <v>33</v>
      </c>
      <c r="L906">
        <f>SalesData[[#This Row],[quantity]]*SalesData[[#This Row],[price]]</f>
        <v>67691.77</v>
      </c>
      <c r="M906" s="8">
        <f>IF(SalesData[[#This Row],[quantity]]&lt;=1,2%,IF(SalesData[[#This Row],[quantity]]&lt;=2,4%,IF(SalesData[[#This Row],[quantity]]&lt;=3,6%,IF(SalesData[[#This Row],[quantity]]&gt;=4,8%,0%))))</f>
        <v>0.02</v>
      </c>
      <c r="N906" s="6">
        <f>SalesData[[#This Row],[Total Sales]]*SalesData[[#This Row],[Discount %]]</f>
        <v>1353.8354000000002</v>
      </c>
      <c r="O906" s="2">
        <f>SalesData[[#This Row],[Total Sales]]-SalesData[[#This Row],[Discount Amount]]</f>
        <v>66337.934600000008</v>
      </c>
      <c r="P906" s="2">
        <f>SalesData[[#This Row],[price]]*60%</f>
        <v>40615.061999999998</v>
      </c>
      <c r="Q906" s="2">
        <f>SalesData[[#This Row],[Cost Price (Assumed)60%]]*SalesData[[#This Row],[quantity]]</f>
        <v>40615.061999999998</v>
      </c>
      <c r="R906" s="2">
        <f>SalesData[[#This Row],[Net Sales]]-SalesData[[#This Row],[Total Cost]]</f>
        <v>25722.87260000001</v>
      </c>
      <c r="S906" s="8">
        <f>SalesData[[#This Row],[Profit]]/SalesData[[#This Row],[Net Sales]]</f>
        <v>0.38775510204081642</v>
      </c>
    </row>
    <row r="907" spans="1:19" x14ac:dyDescent="0.25">
      <c r="A907">
        <v>100905</v>
      </c>
      <c r="B907" s="1">
        <v>45021</v>
      </c>
      <c r="C907" s="2">
        <f>MONTH(SalesData[[#This Row],[order_date]])</f>
        <v>4</v>
      </c>
      <c r="D907" s="2">
        <f>YEAR(SalesData[[#This Row],[order_date]])</f>
        <v>2023</v>
      </c>
      <c r="E907" t="s">
        <v>922</v>
      </c>
      <c r="F907" t="s">
        <v>19</v>
      </c>
      <c r="G907" t="s">
        <v>123</v>
      </c>
      <c r="H907">
        <v>1</v>
      </c>
      <c r="I907">
        <v>4568.8999999999996</v>
      </c>
      <c r="J907" t="s">
        <v>61</v>
      </c>
      <c r="K907" t="s">
        <v>36</v>
      </c>
      <c r="L907">
        <f>SalesData[[#This Row],[quantity]]*SalesData[[#This Row],[price]]</f>
        <v>4568.8999999999996</v>
      </c>
      <c r="M907" s="8">
        <f>IF(SalesData[[#This Row],[quantity]]&lt;=1,2%,IF(SalesData[[#This Row],[quantity]]&lt;=2,4%,IF(SalesData[[#This Row],[quantity]]&lt;=3,6%,IF(SalesData[[#This Row],[quantity]]&gt;=4,8%,0%))))</f>
        <v>0.02</v>
      </c>
      <c r="N907" s="6">
        <f>SalesData[[#This Row],[Total Sales]]*SalesData[[#This Row],[Discount %]]</f>
        <v>91.378</v>
      </c>
      <c r="O907" s="2">
        <f>SalesData[[#This Row],[Total Sales]]-SalesData[[#This Row],[Discount Amount]]</f>
        <v>4477.5219999999999</v>
      </c>
      <c r="P907" s="2">
        <f>SalesData[[#This Row],[price]]*60%</f>
        <v>2741.3399999999997</v>
      </c>
      <c r="Q907" s="2">
        <f>SalesData[[#This Row],[Cost Price (Assumed)60%]]*SalesData[[#This Row],[quantity]]</f>
        <v>2741.3399999999997</v>
      </c>
      <c r="R907" s="2">
        <f>SalesData[[#This Row],[Net Sales]]-SalesData[[#This Row],[Total Cost]]</f>
        <v>1736.1820000000002</v>
      </c>
      <c r="S907" s="8">
        <f>SalesData[[#This Row],[Profit]]/SalesData[[#This Row],[Net Sales]]</f>
        <v>0.38775510204081637</v>
      </c>
    </row>
    <row r="908" spans="1:19" x14ac:dyDescent="0.25">
      <c r="A908">
        <v>100906</v>
      </c>
      <c r="B908" s="1">
        <v>45364</v>
      </c>
      <c r="C908" s="2">
        <f>MONTH(SalesData[[#This Row],[order_date]])</f>
        <v>3</v>
      </c>
      <c r="D908" s="2">
        <f>YEAR(SalesData[[#This Row],[order_date]])</f>
        <v>2024</v>
      </c>
      <c r="E908" t="s">
        <v>923</v>
      </c>
      <c r="F908" t="s">
        <v>10</v>
      </c>
      <c r="G908" t="s">
        <v>73</v>
      </c>
      <c r="H908">
        <v>2</v>
      </c>
      <c r="I908">
        <v>24199.86</v>
      </c>
      <c r="J908" t="s">
        <v>35</v>
      </c>
      <c r="K908" t="s">
        <v>36</v>
      </c>
      <c r="L908">
        <f>SalesData[[#This Row],[quantity]]*SalesData[[#This Row],[price]]</f>
        <v>48399.72</v>
      </c>
      <c r="M908" s="8">
        <f>IF(SalesData[[#This Row],[quantity]]&lt;=1,2%,IF(SalesData[[#This Row],[quantity]]&lt;=2,4%,IF(SalesData[[#This Row],[quantity]]&lt;=3,6%,IF(SalesData[[#This Row],[quantity]]&gt;=4,8%,0%))))</f>
        <v>0.04</v>
      </c>
      <c r="N908" s="6">
        <f>SalesData[[#This Row],[Total Sales]]*SalesData[[#This Row],[Discount %]]</f>
        <v>1935.9888000000001</v>
      </c>
      <c r="O908" s="2">
        <f>SalesData[[#This Row],[Total Sales]]-SalesData[[#This Row],[Discount Amount]]</f>
        <v>46463.731200000002</v>
      </c>
      <c r="P908" s="2">
        <f>SalesData[[#This Row],[price]]*60%</f>
        <v>14519.915999999999</v>
      </c>
      <c r="Q908" s="2">
        <f>SalesData[[#This Row],[Cost Price (Assumed)60%]]*SalesData[[#This Row],[quantity]]</f>
        <v>29039.831999999999</v>
      </c>
      <c r="R908" s="2">
        <f>SalesData[[#This Row],[Net Sales]]-SalesData[[#This Row],[Total Cost]]</f>
        <v>17423.899200000003</v>
      </c>
      <c r="S908" s="8">
        <f>SalesData[[#This Row],[Profit]]/SalesData[[#This Row],[Net Sales]]</f>
        <v>0.37500000000000006</v>
      </c>
    </row>
    <row r="909" spans="1:19" x14ac:dyDescent="0.25">
      <c r="A909">
        <v>100907</v>
      </c>
      <c r="B909" s="1">
        <v>45479</v>
      </c>
      <c r="C909" s="2">
        <f>MONTH(SalesData[[#This Row],[order_date]])</f>
        <v>7</v>
      </c>
      <c r="D909" s="2">
        <f>YEAR(SalesData[[#This Row],[order_date]])</f>
        <v>2024</v>
      </c>
      <c r="E909" t="s">
        <v>924</v>
      </c>
      <c r="F909" t="s">
        <v>14</v>
      </c>
      <c r="G909" t="s">
        <v>170</v>
      </c>
      <c r="H909">
        <v>1</v>
      </c>
      <c r="I909">
        <v>3153.95</v>
      </c>
      <c r="J909" t="s">
        <v>57</v>
      </c>
      <c r="K909" t="s">
        <v>58</v>
      </c>
      <c r="L909">
        <f>SalesData[[#This Row],[quantity]]*SalesData[[#This Row],[price]]</f>
        <v>3153.95</v>
      </c>
      <c r="M909" s="8">
        <f>IF(SalesData[[#This Row],[quantity]]&lt;=1,2%,IF(SalesData[[#This Row],[quantity]]&lt;=2,4%,IF(SalesData[[#This Row],[quantity]]&lt;=3,6%,IF(SalesData[[#This Row],[quantity]]&gt;=4,8%,0%))))</f>
        <v>0.02</v>
      </c>
      <c r="N909" s="6">
        <f>SalesData[[#This Row],[Total Sales]]*SalesData[[#This Row],[Discount %]]</f>
        <v>63.079000000000001</v>
      </c>
      <c r="O909" s="2">
        <f>SalesData[[#This Row],[Total Sales]]-SalesData[[#This Row],[Discount Amount]]</f>
        <v>3090.8709999999996</v>
      </c>
      <c r="P909" s="2">
        <f>SalesData[[#This Row],[price]]*60%</f>
        <v>1892.37</v>
      </c>
      <c r="Q909" s="2">
        <f>SalesData[[#This Row],[Cost Price (Assumed)60%]]*SalesData[[#This Row],[quantity]]</f>
        <v>1892.37</v>
      </c>
      <c r="R909" s="2">
        <f>SalesData[[#This Row],[Net Sales]]-SalesData[[#This Row],[Total Cost]]</f>
        <v>1198.5009999999997</v>
      </c>
      <c r="S909" s="8">
        <f>SalesData[[#This Row],[Profit]]/SalesData[[#This Row],[Net Sales]]</f>
        <v>0.38775510204081631</v>
      </c>
    </row>
    <row r="910" spans="1:19" x14ac:dyDescent="0.25">
      <c r="A910">
        <v>100908</v>
      </c>
      <c r="B910" s="1">
        <v>44946</v>
      </c>
      <c r="C910" s="2">
        <f>MONTH(SalesData[[#This Row],[order_date]])</f>
        <v>1</v>
      </c>
      <c r="D910" s="2">
        <f>YEAR(SalesData[[#This Row],[order_date]])</f>
        <v>2023</v>
      </c>
      <c r="E910" t="s">
        <v>925</v>
      </c>
      <c r="F910" t="s">
        <v>19</v>
      </c>
      <c r="G910" t="s">
        <v>123</v>
      </c>
      <c r="H910">
        <v>3</v>
      </c>
      <c r="I910">
        <v>8022.64</v>
      </c>
      <c r="J910" t="s">
        <v>94</v>
      </c>
      <c r="K910" t="s">
        <v>95</v>
      </c>
      <c r="L910">
        <f>SalesData[[#This Row],[quantity]]*SalesData[[#This Row],[price]]</f>
        <v>24067.920000000002</v>
      </c>
      <c r="M910" s="8">
        <f>IF(SalesData[[#This Row],[quantity]]&lt;=1,2%,IF(SalesData[[#This Row],[quantity]]&lt;=2,4%,IF(SalesData[[#This Row],[quantity]]&lt;=3,6%,IF(SalesData[[#This Row],[quantity]]&gt;=4,8%,0%))))</f>
        <v>0.06</v>
      </c>
      <c r="N910" s="6">
        <f>SalesData[[#This Row],[Total Sales]]*SalesData[[#This Row],[Discount %]]</f>
        <v>1444.0752</v>
      </c>
      <c r="O910" s="2">
        <f>SalesData[[#This Row],[Total Sales]]-SalesData[[#This Row],[Discount Amount]]</f>
        <v>22623.844800000003</v>
      </c>
      <c r="P910" s="2">
        <f>SalesData[[#This Row],[price]]*60%</f>
        <v>4813.5839999999998</v>
      </c>
      <c r="Q910" s="2">
        <f>SalesData[[#This Row],[Cost Price (Assumed)60%]]*SalesData[[#This Row],[quantity]]</f>
        <v>14440.752</v>
      </c>
      <c r="R910" s="2">
        <f>SalesData[[#This Row],[Net Sales]]-SalesData[[#This Row],[Total Cost]]</f>
        <v>8183.0928000000022</v>
      </c>
      <c r="S910" s="8">
        <f>SalesData[[#This Row],[Profit]]/SalesData[[#This Row],[Net Sales]]</f>
        <v>0.36170212765957455</v>
      </c>
    </row>
    <row r="911" spans="1:19" x14ac:dyDescent="0.25">
      <c r="A911">
        <v>100909</v>
      </c>
      <c r="B911" s="1">
        <v>45580</v>
      </c>
      <c r="C911" s="2">
        <f>MONTH(SalesData[[#This Row],[order_date]])</f>
        <v>10</v>
      </c>
      <c r="D911" s="2">
        <f>YEAR(SalesData[[#This Row],[order_date]])</f>
        <v>2024</v>
      </c>
      <c r="E911" t="s">
        <v>926</v>
      </c>
      <c r="F911" t="s">
        <v>14</v>
      </c>
      <c r="G911" t="s">
        <v>51</v>
      </c>
      <c r="H911">
        <v>3</v>
      </c>
      <c r="I911">
        <v>5145.32</v>
      </c>
      <c r="J911" t="s">
        <v>54</v>
      </c>
      <c r="K911" t="s">
        <v>55</v>
      </c>
      <c r="L911">
        <f>SalesData[[#This Row],[quantity]]*SalesData[[#This Row],[price]]</f>
        <v>15435.96</v>
      </c>
      <c r="M911" s="8">
        <f>IF(SalesData[[#This Row],[quantity]]&lt;=1,2%,IF(SalesData[[#This Row],[quantity]]&lt;=2,4%,IF(SalesData[[#This Row],[quantity]]&lt;=3,6%,IF(SalesData[[#This Row],[quantity]]&gt;=4,8%,0%))))</f>
        <v>0.06</v>
      </c>
      <c r="N911" s="6">
        <f>SalesData[[#This Row],[Total Sales]]*SalesData[[#This Row],[Discount %]]</f>
        <v>926.15759999999989</v>
      </c>
      <c r="O911" s="2">
        <f>SalesData[[#This Row],[Total Sales]]-SalesData[[#This Row],[Discount Amount]]</f>
        <v>14509.802399999999</v>
      </c>
      <c r="P911" s="2">
        <f>SalesData[[#This Row],[price]]*60%</f>
        <v>3087.1919999999996</v>
      </c>
      <c r="Q911" s="2">
        <f>SalesData[[#This Row],[Cost Price (Assumed)60%]]*SalesData[[#This Row],[quantity]]</f>
        <v>9261.5759999999991</v>
      </c>
      <c r="R911" s="2">
        <f>SalesData[[#This Row],[Net Sales]]-SalesData[[#This Row],[Total Cost]]</f>
        <v>5248.2263999999996</v>
      </c>
      <c r="S911" s="8">
        <f>SalesData[[#This Row],[Profit]]/SalesData[[#This Row],[Net Sales]]</f>
        <v>0.36170212765957449</v>
      </c>
    </row>
    <row r="912" spans="1:19" x14ac:dyDescent="0.25">
      <c r="A912">
        <v>100910</v>
      </c>
      <c r="B912" s="1">
        <v>45132</v>
      </c>
      <c r="C912" s="2">
        <f>MONTH(SalesData[[#This Row],[order_date]])</f>
        <v>7</v>
      </c>
      <c r="D912" s="2">
        <f>YEAR(SalesData[[#This Row],[order_date]])</f>
        <v>2023</v>
      </c>
      <c r="E912" t="s">
        <v>625</v>
      </c>
      <c r="F912" t="s">
        <v>14</v>
      </c>
      <c r="G912" t="s">
        <v>46</v>
      </c>
      <c r="H912">
        <v>1</v>
      </c>
      <c r="I912">
        <v>4083.14</v>
      </c>
      <c r="J912" t="s">
        <v>28</v>
      </c>
      <c r="K912" t="s">
        <v>29</v>
      </c>
      <c r="L912">
        <f>SalesData[[#This Row],[quantity]]*SalesData[[#This Row],[price]]</f>
        <v>4083.14</v>
      </c>
      <c r="M912" s="8">
        <f>IF(SalesData[[#This Row],[quantity]]&lt;=1,2%,IF(SalesData[[#This Row],[quantity]]&lt;=2,4%,IF(SalesData[[#This Row],[quantity]]&lt;=3,6%,IF(SalesData[[#This Row],[quantity]]&gt;=4,8%,0%))))</f>
        <v>0.02</v>
      </c>
      <c r="N912" s="6">
        <f>SalesData[[#This Row],[Total Sales]]*SalesData[[#This Row],[Discount %]]</f>
        <v>81.662800000000004</v>
      </c>
      <c r="O912" s="2">
        <f>SalesData[[#This Row],[Total Sales]]-SalesData[[#This Row],[Discount Amount]]</f>
        <v>4001.4771999999998</v>
      </c>
      <c r="P912" s="2">
        <f>SalesData[[#This Row],[price]]*60%</f>
        <v>2449.884</v>
      </c>
      <c r="Q912" s="2">
        <f>SalesData[[#This Row],[Cost Price (Assumed)60%]]*SalesData[[#This Row],[quantity]]</f>
        <v>2449.884</v>
      </c>
      <c r="R912" s="2">
        <f>SalesData[[#This Row],[Net Sales]]-SalesData[[#This Row],[Total Cost]]</f>
        <v>1551.5931999999998</v>
      </c>
      <c r="S912" s="8">
        <f>SalesData[[#This Row],[Profit]]/SalesData[[#This Row],[Net Sales]]</f>
        <v>0.38775510204081631</v>
      </c>
    </row>
    <row r="913" spans="1:19" x14ac:dyDescent="0.25">
      <c r="A913">
        <v>100911</v>
      </c>
      <c r="B913" s="1">
        <v>45253</v>
      </c>
      <c r="C913" s="2">
        <f>MONTH(SalesData[[#This Row],[order_date]])</f>
        <v>11</v>
      </c>
      <c r="D913" s="2">
        <f>YEAR(SalesData[[#This Row],[order_date]])</f>
        <v>2023</v>
      </c>
      <c r="E913" t="s">
        <v>927</v>
      </c>
      <c r="F913" t="s">
        <v>41</v>
      </c>
      <c r="G913" t="s">
        <v>66</v>
      </c>
      <c r="H913">
        <v>2</v>
      </c>
      <c r="I913">
        <v>11844.3</v>
      </c>
      <c r="J913" t="s">
        <v>35</v>
      </c>
      <c r="K913" t="s">
        <v>36</v>
      </c>
      <c r="L913">
        <f>SalesData[[#This Row],[quantity]]*SalesData[[#This Row],[price]]</f>
        <v>23688.6</v>
      </c>
      <c r="M913" s="8">
        <f>IF(SalesData[[#This Row],[quantity]]&lt;=1,2%,IF(SalesData[[#This Row],[quantity]]&lt;=2,4%,IF(SalesData[[#This Row],[quantity]]&lt;=3,6%,IF(SalesData[[#This Row],[quantity]]&gt;=4,8%,0%))))</f>
        <v>0.04</v>
      </c>
      <c r="N913" s="6">
        <f>SalesData[[#This Row],[Total Sales]]*SalesData[[#This Row],[Discount %]]</f>
        <v>947.54399999999998</v>
      </c>
      <c r="O913" s="2">
        <f>SalesData[[#This Row],[Total Sales]]-SalesData[[#This Row],[Discount Amount]]</f>
        <v>22741.055999999997</v>
      </c>
      <c r="P913" s="2">
        <f>SalesData[[#This Row],[price]]*60%</f>
        <v>7106.579999999999</v>
      </c>
      <c r="Q913" s="2">
        <f>SalesData[[#This Row],[Cost Price (Assumed)60%]]*SalesData[[#This Row],[quantity]]</f>
        <v>14213.159999999998</v>
      </c>
      <c r="R913" s="2">
        <f>SalesData[[#This Row],[Net Sales]]-SalesData[[#This Row],[Total Cost]]</f>
        <v>8527.8959999999988</v>
      </c>
      <c r="S913" s="8">
        <f>SalesData[[#This Row],[Profit]]/SalesData[[#This Row],[Net Sales]]</f>
        <v>0.375</v>
      </c>
    </row>
    <row r="914" spans="1:19" x14ac:dyDescent="0.25">
      <c r="A914">
        <v>100912</v>
      </c>
      <c r="B914" s="1">
        <v>45091</v>
      </c>
      <c r="C914" s="2">
        <f>MONTH(SalesData[[#This Row],[order_date]])</f>
        <v>6</v>
      </c>
      <c r="D914" s="2">
        <f>YEAR(SalesData[[#This Row],[order_date]])</f>
        <v>2023</v>
      </c>
      <c r="E914" t="s">
        <v>928</v>
      </c>
      <c r="F914" t="s">
        <v>10</v>
      </c>
      <c r="G914" t="s">
        <v>80</v>
      </c>
      <c r="H914">
        <v>1</v>
      </c>
      <c r="I914">
        <v>15963.12</v>
      </c>
      <c r="J914" t="s">
        <v>63</v>
      </c>
      <c r="K914" t="s">
        <v>64</v>
      </c>
      <c r="L914">
        <f>SalesData[[#This Row],[quantity]]*SalesData[[#This Row],[price]]</f>
        <v>15963.12</v>
      </c>
      <c r="M914" s="8">
        <f>IF(SalesData[[#This Row],[quantity]]&lt;=1,2%,IF(SalesData[[#This Row],[quantity]]&lt;=2,4%,IF(SalesData[[#This Row],[quantity]]&lt;=3,6%,IF(SalesData[[#This Row],[quantity]]&gt;=4,8%,0%))))</f>
        <v>0.02</v>
      </c>
      <c r="N914" s="6">
        <f>SalesData[[#This Row],[Total Sales]]*SalesData[[#This Row],[Discount %]]</f>
        <v>319.26240000000001</v>
      </c>
      <c r="O914" s="2">
        <f>SalesData[[#This Row],[Total Sales]]-SalesData[[#This Row],[Discount Amount]]</f>
        <v>15643.857600000001</v>
      </c>
      <c r="P914" s="2">
        <f>SalesData[[#This Row],[price]]*60%</f>
        <v>9577.8719999999994</v>
      </c>
      <c r="Q914" s="2">
        <f>SalesData[[#This Row],[Cost Price (Assumed)60%]]*SalesData[[#This Row],[quantity]]</f>
        <v>9577.8719999999994</v>
      </c>
      <c r="R914" s="2">
        <f>SalesData[[#This Row],[Net Sales]]-SalesData[[#This Row],[Total Cost]]</f>
        <v>6065.9856000000018</v>
      </c>
      <c r="S914" s="8">
        <f>SalesData[[#This Row],[Profit]]/SalesData[[#This Row],[Net Sales]]</f>
        <v>0.38775510204081642</v>
      </c>
    </row>
    <row r="915" spans="1:19" x14ac:dyDescent="0.25">
      <c r="A915">
        <v>100913</v>
      </c>
      <c r="B915" s="1">
        <v>45244</v>
      </c>
      <c r="C915" s="2">
        <f>MONTH(SalesData[[#This Row],[order_date]])</f>
        <v>11</v>
      </c>
      <c r="D915" s="2">
        <f>YEAR(SalesData[[#This Row],[order_date]])</f>
        <v>2023</v>
      </c>
      <c r="E915" t="s">
        <v>929</v>
      </c>
      <c r="F915" t="s">
        <v>14</v>
      </c>
      <c r="G915" t="s">
        <v>51</v>
      </c>
      <c r="H915">
        <v>5</v>
      </c>
      <c r="I915">
        <v>2495.4299999999998</v>
      </c>
      <c r="J915" t="s">
        <v>57</v>
      </c>
      <c r="K915" t="s">
        <v>58</v>
      </c>
      <c r="L915">
        <f>SalesData[[#This Row],[quantity]]*SalesData[[#This Row],[price]]</f>
        <v>12477.15</v>
      </c>
      <c r="M915" s="8">
        <f>IF(SalesData[[#This Row],[quantity]]&lt;=1,2%,IF(SalesData[[#This Row],[quantity]]&lt;=2,4%,IF(SalesData[[#This Row],[quantity]]&lt;=3,6%,IF(SalesData[[#This Row],[quantity]]&gt;=4,8%,0%))))</f>
        <v>0.08</v>
      </c>
      <c r="N915" s="6">
        <f>SalesData[[#This Row],[Total Sales]]*SalesData[[#This Row],[Discount %]]</f>
        <v>998.17200000000003</v>
      </c>
      <c r="O915" s="2">
        <f>SalesData[[#This Row],[Total Sales]]-SalesData[[#This Row],[Discount Amount]]</f>
        <v>11478.977999999999</v>
      </c>
      <c r="P915" s="2">
        <f>SalesData[[#This Row],[price]]*60%</f>
        <v>1497.2579999999998</v>
      </c>
      <c r="Q915" s="2">
        <f>SalesData[[#This Row],[Cost Price (Assumed)60%]]*SalesData[[#This Row],[quantity]]</f>
        <v>7486.2899999999991</v>
      </c>
      <c r="R915" s="2">
        <f>SalesData[[#This Row],[Net Sales]]-SalesData[[#This Row],[Total Cost]]</f>
        <v>3992.6880000000001</v>
      </c>
      <c r="S915" s="8">
        <f>SalesData[[#This Row],[Profit]]/SalesData[[#This Row],[Net Sales]]</f>
        <v>0.34782608695652178</v>
      </c>
    </row>
    <row r="916" spans="1:19" x14ac:dyDescent="0.25">
      <c r="A916">
        <v>100914</v>
      </c>
      <c r="B916" s="1">
        <v>45206</v>
      </c>
      <c r="C916" s="2">
        <f>MONTH(SalesData[[#This Row],[order_date]])</f>
        <v>10</v>
      </c>
      <c r="D916" s="2">
        <f>YEAR(SalesData[[#This Row],[order_date]])</f>
        <v>2023</v>
      </c>
      <c r="E916" t="s">
        <v>930</v>
      </c>
      <c r="F916" t="s">
        <v>10</v>
      </c>
      <c r="G916" t="s">
        <v>11</v>
      </c>
      <c r="H916">
        <v>2</v>
      </c>
      <c r="I916">
        <v>20839.64</v>
      </c>
      <c r="J916" t="s">
        <v>16</v>
      </c>
      <c r="K916" t="s">
        <v>17</v>
      </c>
      <c r="L916">
        <f>SalesData[[#This Row],[quantity]]*SalesData[[#This Row],[price]]</f>
        <v>41679.279999999999</v>
      </c>
      <c r="M916" s="8">
        <f>IF(SalesData[[#This Row],[quantity]]&lt;=1,2%,IF(SalesData[[#This Row],[quantity]]&lt;=2,4%,IF(SalesData[[#This Row],[quantity]]&lt;=3,6%,IF(SalesData[[#This Row],[quantity]]&gt;=4,8%,0%))))</f>
        <v>0.04</v>
      </c>
      <c r="N916" s="6">
        <f>SalesData[[#This Row],[Total Sales]]*SalesData[[#This Row],[Discount %]]</f>
        <v>1667.1712</v>
      </c>
      <c r="O916" s="2">
        <f>SalesData[[#This Row],[Total Sales]]-SalesData[[#This Row],[Discount Amount]]</f>
        <v>40012.108800000002</v>
      </c>
      <c r="P916" s="2">
        <f>SalesData[[#This Row],[price]]*60%</f>
        <v>12503.784</v>
      </c>
      <c r="Q916" s="2">
        <f>SalesData[[#This Row],[Cost Price (Assumed)60%]]*SalesData[[#This Row],[quantity]]</f>
        <v>25007.567999999999</v>
      </c>
      <c r="R916" s="2">
        <f>SalesData[[#This Row],[Net Sales]]-SalesData[[#This Row],[Total Cost]]</f>
        <v>15004.540800000002</v>
      </c>
      <c r="S916" s="8">
        <f>SalesData[[#This Row],[Profit]]/SalesData[[#This Row],[Net Sales]]</f>
        <v>0.37500000000000006</v>
      </c>
    </row>
    <row r="917" spans="1:19" x14ac:dyDescent="0.25">
      <c r="A917">
        <v>100915</v>
      </c>
      <c r="B917" s="1">
        <v>45424</v>
      </c>
      <c r="C917" s="2">
        <f>MONTH(SalesData[[#This Row],[order_date]])</f>
        <v>5</v>
      </c>
      <c r="D917" s="2">
        <f>YEAR(SalesData[[#This Row],[order_date]])</f>
        <v>2024</v>
      </c>
      <c r="E917" t="s">
        <v>209</v>
      </c>
      <c r="F917" t="s">
        <v>38</v>
      </c>
      <c r="G917" t="s">
        <v>39</v>
      </c>
      <c r="H917">
        <v>3</v>
      </c>
      <c r="I917">
        <v>439.32</v>
      </c>
      <c r="J917" t="s">
        <v>43</v>
      </c>
      <c r="K917" t="s">
        <v>29</v>
      </c>
      <c r="L917">
        <f>SalesData[[#This Row],[quantity]]*SalesData[[#This Row],[price]]</f>
        <v>1317.96</v>
      </c>
      <c r="M917" s="8">
        <f>IF(SalesData[[#This Row],[quantity]]&lt;=1,2%,IF(SalesData[[#This Row],[quantity]]&lt;=2,4%,IF(SalesData[[#This Row],[quantity]]&lt;=3,6%,IF(SalesData[[#This Row],[quantity]]&gt;=4,8%,0%))))</f>
        <v>0.06</v>
      </c>
      <c r="N917" s="6">
        <f>SalesData[[#This Row],[Total Sales]]*SalesData[[#This Row],[Discount %]]</f>
        <v>79.077600000000004</v>
      </c>
      <c r="O917" s="2">
        <f>SalesData[[#This Row],[Total Sales]]-SalesData[[#This Row],[Discount Amount]]</f>
        <v>1238.8824</v>
      </c>
      <c r="P917" s="2">
        <f>SalesData[[#This Row],[price]]*60%</f>
        <v>263.59199999999998</v>
      </c>
      <c r="Q917" s="2">
        <f>SalesData[[#This Row],[Cost Price (Assumed)60%]]*SalesData[[#This Row],[quantity]]</f>
        <v>790.77599999999995</v>
      </c>
      <c r="R917" s="2">
        <f>SalesData[[#This Row],[Net Sales]]-SalesData[[#This Row],[Total Cost]]</f>
        <v>448.10640000000001</v>
      </c>
      <c r="S917" s="8">
        <f>SalesData[[#This Row],[Profit]]/SalesData[[#This Row],[Net Sales]]</f>
        <v>0.36170212765957449</v>
      </c>
    </row>
    <row r="918" spans="1:19" x14ac:dyDescent="0.25">
      <c r="A918">
        <v>100916</v>
      </c>
      <c r="B918" s="1">
        <v>45343</v>
      </c>
      <c r="C918" s="2">
        <f>MONTH(SalesData[[#This Row],[order_date]])</f>
        <v>2</v>
      </c>
      <c r="D918" s="2">
        <f>YEAR(SalesData[[#This Row],[order_date]])</f>
        <v>2024</v>
      </c>
      <c r="E918" t="s">
        <v>931</v>
      </c>
      <c r="F918" t="s">
        <v>41</v>
      </c>
      <c r="G918" t="s">
        <v>66</v>
      </c>
      <c r="H918">
        <v>1</v>
      </c>
      <c r="I918">
        <v>13944.35</v>
      </c>
      <c r="J918" t="s">
        <v>12</v>
      </c>
      <c r="K918" t="s">
        <v>12</v>
      </c>
      <c r="L918">
        <f>SalesData[[#This Row],[quantity]]*SalesData[[#This Row],[price]]</f>
        <v>13944.35</v>
      </c>
      <c r="M918" s="8">
        <f>IF(SalesData[[#This Row],[quantity]]&lt;=1,2%,IF(SalesData[[#This Row],[quantity]]&lt;=2,4%,IF(SalesData[[#This Row],[quantity]]&lt;=3,6%,IF(SalesData[[#This Row],[quantity]]&gt;=4,8%,0%))))</f>
        <v>0.02</v>
      </c>
      <c r="N918" s="6">
        <f>SalesData[[#This Row],[Total Sales]]*SalesData[[#This Row],[Discount %]]</f>
        <v>278.887</v>
      </c>
      <c r="O918" s="2">
        <f>SalesData[[#This Row],[Total Sales]]-SalesData[[#This Row],[Discount Amount]]</f>
        <v>13665.463</v>
      </c>
      <c r="P918" s="2">
        <f>SalesData[[#This Row],[price]]*60%</f>
        <v>8366.61</v>
      </c>
      <c r="Q918" s="2">
        <f>SalesData[[#This Row],[Cost Price (Assumed)60%]]*SalesData[[#This Row],[quantity]]</f>
        <v>8366.61</v>
      </c>
      <c r="R918" s="2">
        <f>SalesData[[#This Row],[Net Sales]]-SalesData[[#This Row],[Total Cost]]</f>
        <v>5298.8529999999992</v>
      </c>
      <c r="S918" s="8">
        <f>SalesData[[#This Row],[Profit]]/SalesData[[#This Row],[Net Sales]]</f>
        <v>0.38775510204081626</v>
      </c>
    </row>
    <row r="919" spans="1:19" x14ac:dyDescent="0.25">
      <c r="A919">
        <v>100917</v>
      </c>
      <c r="B919" s="1">
        <v>45511</v>
      </c>
      <c r="C919" s="2">
        <f>MONTH(SalesData[[#This Row],[order_date]])</f>
        <v>8</v>
      </c>
      <c r="D919" s="2">
        <f>YEAR(SalesData[[#This Row],[order_date]])</f>
        <v>2024</v>
      </c>
      <c r="E919" t="s">
        <v>932</v>
      </c>
      <c r="F919" t="s">
        <v>38</v>
      </c>
      <c r="G919" t="s">
        <v>39</v>
      </c>
      <c r="H919">
        <v>1</v>
      </c>
      <c r="I919">
        <v>3781.53</v>
      </c>
      <c r="J919" t="s">
        <v>94</v>
      </c>
      <c r="K919" t="s">
        <v>95</v>
      </c>
      <c r="L919">
        <f>SalesData[[#This Row],[quantity]]*SalesData[[#This Row],[price]]</f>
        <v>3781.53</v>
      </c>
      <c r="M919" s="8">
        <f>IF(SalesData[[#This Row],[quantity]]&lt;=1,2%,IF(SalesData[[#This Row],[quantity]]&lt;=2,4%,IF(SalesData[[#This Row],[quantity]]&lt;=3,6%,IF(SalesData[[#This Row],[quantity]]&gt;=4,8%,0%))))</f>
        <v>0.02</v>
      </c>
      <c r="N919" s="6">
        <f>SalesData[[#This Row],[Total Sales]]*SalesData[[#This Row],[Discount %]]</f>
        <v>75.630600000000001</v>
      </c>
      <c r="O919" s="2">
        <f>SalesData[[#This Row],[Total Sales]]-SalesData[[#This Row],[Discount Amount]]</f>
        <v>3705.8994000000002</v>
      </c>
      <c r="P919" s="2">
        <f>SalesData[[#This Row],[price]]*60%</f>
        <v>2268.9180000000001</v>
      </c>
      <c r="Q919" s="2">
        <f>SalesData[[#This Row],[Cost Price (Assumed)60%]]*SalesData[[#This Row],[quantity]]</f>
        <v>2268.9180000000001</v>
      </c>
      <c r="R919" s="2">
        <f>SalesData[[#This Row],[Net Sales]]-SalesData[[#This Row],[Total Cost]]</f>
        <v>1436.9814000000001</v>
      </c>
      <c r="S919" s="8">
        <f>SalesData[[#This Row],[Profit]]/SalesData[[#This Row],[Net Sales]]</f>
        <v>0.38775510204081631</v>
      </c>
    </row>
    <row r="920" spans="1:19" x14ac:dyDescent="0.25">
      <c r="A920">
        <v>100918</v>
      </c>
      <c r="B920" s="1">
        <v>45435</v>
      </c>
      <c r="C920" s="2">
        <f>MONTH(SalesData[[#This Row],[order_date]])</f>
        <v>5</v>
      </c>
      <c r="D920" s="2">
        <f>YEAR(SalesData[[#This Row],[order_date]])</f>
        <v>2024</v>
      </c>
      <c r="E920" t="s">
        <v>933</v>
      </c>
      <c r="F920" t="s">
        <v>41</v>
      </c>
      <c r="G920" t="s">
        <v>102</v>
      </c>
      <c r="H920">
        <v>1</v>
      </c>
      <c r="I920">
        <v>11011.94</v>
      </c>
      <c r="J920" t="s">
        <v>21</v>
      </c>
      <c r="K920" t="s">
        <v>17</v>
      </c>
      <c r="L920">
        <f>SalesData[[#This Row],[quantity]]*SalesData[[#This Row],[price]]</f>
        <v>11011.94</v>
      </c>
      <c r="M920" s="8">
        <f>IF(SalesData[[#This Row],[quantity]]&lt;=1,2%,IF(SalesData[[#This Row],[quantity]]&lt;=2,4%,IF(SalesData[[#This Row],[quantity]]&lt;=3,6%,IF(SalesData[[#This Row],[quantity]]&gt;=4,8%,0%))))</f>
        <v>0.02</v>
      </c>
      <c r="N920" s="6">
        <f>SalesData[[#This Row],[Total Sales]]*SalesData[[#This Row],[Discount %]]</f>
        <v>220.23880000000003</v>
      </c>
      <c r="O920" s="2">
        <f>SalesData[[#This Row],[Total Sales]]-SalesData[[#This Row],[Discount Amount]]</f>
        <v>10791.701200000001</v>
      </c>
      <c r="P920" s="2">
        <f>SalesData[[#This Row],[price]]*60%</f>
        <v>6607.1639999999998</v>
      </c>
      <c r="Q920" s="2">
        <f>SalesData[[#This Row],[Cost Price (Assumed)60%]]*SalesData[[#This Row],[quantity]]</f>
        <v>6607.1639999999998</v>
      </c>
      <c r="R920" s="2">
        <f>SalesData[[#This Row],[Net Sales]]-SalesData[[#This Row],[Total Cost]]</f>
        <v>4184.5372000000016</v>
      </c>
      <c r="S920" s="8">
        <f>SalesData[[#This Row],[Profit]]/SalesData[[#This Row],[Net Sales]]</f>
        <v>0.38775510204081642</v>
      </c>
    </row>
    <row r="921" spans="1:19" x14ac:dyDescent="0.25">
      <c r="A921">
        <v>100919</v>
      </c>
      <c r="B921" s="1">
        <v>45168</v>
      </c>
      <c r="C921" s="2">
        <f>MONTH(SalesData[[#This Row],[order_date]])</f>
        <v>8</v>
      </c>
      <c r="D921" s="2">
        <f>YEAR(SalesData[[#This Row],[order_date]])</f>
        <v>2023</v>
      </c>
      <c r="E921" t="s">
        <v>934</v>
      </c>
      <c r="F921" t="s">
        <v>41</v>
      </c>
      <c r="G921" t="s">
        <v>102</v>
      </c>
      <c r="H921">
        <v>1</v>
      </c>
      <c r="I921">
        <v>3278.91</v>
      </c>
      <c r="J921" t="s">
        <v>28</v>
      </c>
      <c r="K921" t="s">
        <v>29</v>
      </c>
      <c r="L921">
        <f>SalesData[[#This Row],[quantity]]*SalesData[[#This Row],[price]]</f>
        <v>3278.91</v>
      </c>
      <c r="M921" s="8">
        <f>IF(SalesData[[#This Row],[quantity]]&lt;=1,2%,IF(SalesData[[#This Row],[quantity]]&lt;=2,4%,IF(SalesData[[#This Row],[quantity]]&lt;=3,6%,IF(SalesData[[#This Row],[quantity]]&gt;=4,8%,0%))))</f>
        <v>0.02</v>
      </c>
      <c r="N921" s="6">
        <f>SalesData[[#This Row],[Total Sales]]*SalesData[[#This Row],[Discount %]]</f>
        <v>65.578199999999995</v>
      </c>
      <c r="O921" s="2">
        <f>SalesData[[#This Row],[Total Sales]]-SalesData[[#This Row],[Discount Amount]]</f>
        <v>3213.3317999999999</v>
      </c>
      <c r="P921" s="2">
        <f>SalesData[[#This Row],[price]]*60%</f>
        <v>1967.3459999999998</v>
      </c>
      <c r="Q921" s="2">
        <f>SalesData[[#This Row],[Cost Price (Assumed)60%]]*SalesData[[#This Row],[quantity]]</f>
        <v>1967.3459999999998</v>
      </c>
      <c r="R921" s="2">
        <f>SalesData[[#This Row],[Net Sales]]-SalesData[[#This Row],[Total Cost]]</f>
        <v>1245.9858000000002</v>
      </c>
      <c r="S921" s="8">
        <f>SalesData[[#This Row],[Profit]]/SalesData[[#This Row],[Net Sales]]</f>
        <v>0.38775510204081637</v>
      </c>
    </row>
    <row r="922" spans="1:19" x14ac:dyDescent="0.25">
      <c r="A922">
        <v>100920</v>
      </c>
      <c r="B922" s="1">
        <v>45187</v>
      </c>
      <c r="C922" s="2">
        <f>MONTH(SalesData[[#This Row],[order_date]])</f>
        <v>9</v>
      </c>
      <c r="D922" s="2">
        <f>YEAR(SalesData[[#This Row],[order_date]])</f>
        <v>2023</v>
      </c>
      <c r="E922" t="s">
        <v>749</v>
      </c>
      <c r="F922" t="s">
        <v>41</v>
      </c>
      <c r="G922" t="s">
        <v>66</v>
      </c>
      <c r="H922">
        <v>1</v>
      </c>
      <c r="I922">
        <v>6588.88</v>
      </c>
      <c r="J922" t="s">
        <v>54</v>
      </c>
      <c r="K922" t="s">
        <v>55</v>
      </c>
      <c r="L922">
        <f>SalesData[[#This Row],[quantity]]*SalesData[[#This Row],[price]]</f>
        <v>6588.88</v>
      </c>
      <c r="M922" s="8">
        <f>IF(SalesData[[#This Row],[quantity]]&lt;=1,2%,IF(SalesData[[#This Row],[quantity]]&lt;=2,4%,IF(SalesData[[#This Row],[quantity]]&lt;=3,6%,IF(SalesData[[#This Row],[quantity]]&gt;=4,8%,0%))))</f>
        <v>0.02</v>
      </c>
      <c r="N922" s="6">
        <f>SalesData[[#This Row],[Total Sales]]*SalesData[[#This Row],[Discount %]]</f>
        <v>131.77760000000001</v>
      </c>
      <c r="O922" s="2">
        <f>SalesData[[#This Row],[Total Sales]]-SalesData[[#This Row],[Discount Amount]]</f>
        <v>6457.1023999999998</v>
      </c>
      <c r="P922" s="2">
        <f>SalesData[[#This Row],[price]]*60%</f>
        <v>3953.328</v>
      </c>
      <c r="Q922" s="2">
        <f>SalesData[[#This Row],[Cost Price (Assumed)60%]]*SalesData[[#This Row],[quantity]]</f>
        <v>3953.328</v>
      </c>
      <c r="R922" s="2">
        <f>SalesData[[#This Row],[Net Sales]]-SalesData[[#This Row],[Total Cost]]</f>
        <v>2503.7743999999998</v>
      </c>
      <c r="S922" s="8">
        <f>SalesData[[#This Row],[Profit]]/SalesData[[#This Row],[Net Sales]]</f>
        <v>0.38775510204081631</v>
      </c>
    </row>
    <row r="923" spans="1:19" x14ac:dyDescent="0.25">
      <c r="A923">
        <v>100921</v>
      </c>
      <c r="B923" s="1">
        <v>45360</v>
      </c>
      <c r="C923" s="2">
        <f>MONTH(SalesData[[#This Row],[order_date]])</f>
        <v>3</v>
      </c>
      <c r="D923" s="2">
        <f>YEAR(SalesData[[#This Row],[order_date]])</f>
        <v>2024</v>
      </c>
      <c r="E923" t="s">
        <v>935</v>
      </c>
      <c r="F923" t="s">
        <v>14</v>
      </c>
      <c r="G923" t="s">
        <v>46</v>
      </c>
      <c r="H923">
        <v>5</v>
      </c>
      <c r="I923">
        <v>4999.74</v>
      </c>
      <c r="J923" t="s">
        <v>61</v>
      </c>
      <c r="K923" t="s">
        <v>36</v>
      </c>
      <c r="L923">
        <f>SalesData[[#This Row],[quantity]]*SalesData[[#This Row],[price]]</f>
        <v>24998.699999999997</v>
      </c>
      <c r="M923" s="8">
        <f>IF(SalesData[[#This Row],[quantity]]&lt;=1,2%,IF(SalesData[[#This Row],[quantity]]&lt;=2,4%,IF(SalesData[[#This Row],[quantity]]&lt;=3,6%,IF(SalesData[[#This Row],[quantity]]&gt;=4,8%,0%))))</f>
        <v>0.08</v>
      </c>
      <c r="N923" s="6">
        <f>SalesData[[#This Row],[Total Sales]]*SalesData[[#This Row],[Discount %]]</f>
        <v>1999.8959999999997</v>
      </c>
      <c r="O923" s="2">
        <f>SalesData[[#This Row],[Total Sales]]-SalesData[[#This Row],[Discount Amount]]</f>
        <v>22998.803999999996</v>
      </c>
      <c r="P923" s="2">
        <f>SalesData[[#This Row],[price]]*60%</f>
        <v>2999.8439999999996</v>
      </c>
      <c r="Q923" s="2">
        <f>SalesData[[#This Row],[Cost Price (Assumed)60%]]*SalesData[[#This Row],[quantity]]</f>
        <v>14999.219999999998</v>
      </c>
      <c r="R923" s="2">
        <f>SalesData[[#This Row],[Net Sales]]-SalesData[[#This Row],[Total Cost]]</f>
        <v>7999.5839999999989</v>
      </c>
      <c r="S923" s="8">
        <f>SalesData[[#This Row],[Profit]]/SalesData[[#This Row],[Net Sales]]</f>
        <v>0.34782608695652173</v>
      </c>
    </row>
    <row r="924" spans="1:19" x14ac:dyDescent="0.25">
      <c r="A924">
        <v>100922</v>
      </c>
      <c r="B924" s="1">
        <v>45303</v>
      </c>
      <c r="C924" s="2">
        <f>MONTH(SalesData[[#This Row],[order_date]])</f>
        <v>1</v>
      </c>
      <c r="D924" s="2">
        <f>YEAR(SalesData[[#This Row],[order_date]])</f>
        <v>2024</v>
      </c>
      <c r="E924" t="s">
        <v>936</v>
      </c>
      <c r="F924" t="s">
        <v>38</v>
      </c>
      <c r="G924" t="s">
        <v>39</v>
      </c>
      <c r="H924">
        <v>2</v>
      </c>
      <c r="I924">
        <v>3122.88</v>
      </c>
      <c r="J924" t="s">
        <v>16</v>
      </c>
      <c r="K924" t="s">
        <v>17</v>
      </c>
      <c r="L924">
        <f>SalesData[[#This Row],[quantity]]*SalesData[[#This Row],[price]]</f>
        <v>6245.76</v>
      </c>
      <c r="M924" s="8">
        <f>IF(SalesData[[#This Row],[quantity]]&lt;=1,2%,IF(SalesData[[#This Row],[quantity]]&lt;=2,4%,IF(SalesData[[#This Row],[quantity]]&lt;=3,6%,IF(SalesData[[#This Row],[quantity]]&gt;=4,8%,0%))))</f>
        <v>0.04</v>
      </c>
      <c r="N924" s="6">
        <f>SalesData[[#This Row],[Total Sales]]*SalesData[[#This Row],[Discount %]]</f>
        <v>249.83040000000003</v>
      </c>
      <c r="O924" s="2">
        <f>SalesData[[#This Row],[Total Sales]]-SalesData[[#This Row],[Discount Amount]]</f>
        <v>5995.9296000000004</v>
      </c>
      <c r="P924" s="2">
        <f>SalesData[[#This Row],[price]]*60%</f>
        <v>1873.7280000000001</v>
      </c>
      <c r="Q924" s="2">
        <f>SalesData[[#This Row],[Cost Price (Assumed)60%]]*SalesData[[#This Row],[quantity]]</f>
        <v>3747.4560000000001</v>
      </c>
      <c r="R924" s="2">
        <f>SalesData[[#This Row],[Net Sales]]-SalesData[[#This Row],[Total Cost]]</f>
        <v>2248.4736000000003</v>
      </c>
      <c r="S924" s="8">
        <f>SalesData[[#This Row],[Profit]]/SalesData[[#This Row],[Net Sales]]</f>
        <v>0.375</v>
      </c>
    </row>
    <row r="925" spans="1:19" x14ac:dyDescent="0.25">
      <c r="A925">
        <v>100923</v>
      </c>
      <c r="B925" s="1">
        <v>45614</v>
      </c>
      <c r="C925" s="2">
        <f>MONTH(SalesData[[#This Row],[order_date]])</f>
        <v>11</v>
      </c>
      <c r="D925" s="2">
        <f>YEAR(SalesData[[#This Row],[order_date]])</f>
        <v>2024</v>
      </c>
      <c r="E925" t="s">
        <v>937</v>
      </c>
      <c r="F925" t="s">
        <v>10</v>
      </c>
      <c r="G925" t="s">
        <v>80</v>
      </c>
      <c r="H925">
        <v>1</v>
      </c>
      <c r="I925">
        <v>47992.47</v>
      </c>
      <c r="J925" t="s">
        <v>54</v>
      </c>
      <c r="K925" t="s">
        <v>55</v>
      </c>
      <c r="L925">
        <f>SalesData[[#This Row],[quantity]]*SalesData[[#This Row],[price]]</f>
        <v>47992.47</v>
      </c>
      <c r="M925" s="8">
        <f>IF(SalesData[[#This Row],[quantity]]&lt;=1,2%,IF(SalesData[[#This Row],[quantity]]&lt;=2,4%,IF(SalesData[[#This Row],[quantity]]&lt;=3,6%,IF(SalesData[[#This Row],[quantity]]&gt;=4,8%,0%))))</f>
        <v>0.02</v>
      </c>
      <c r="N925" s="6">
        <f>SalesData[[#This Row],[Total Sales]]*SalesData[[#This Row],[Discount %]]</f>
        <v>959.84940000000006</v>
      </c>
      <c r="O925" s="2">
        <f>SalesData[[#This Row],[Total Sales]]-SalesData[[#This Row],[Discount Amount]]</f>
        <v>47032.620600000002</v>
      </c>
      <c r="P925" s="2">
        <f>SalesData[[#This Row],[price]]*60%</f>
        <v>28795.482</v>
      </c>
      <c r="Q925" s="2">
        <f>SalesData[[#This Row],[Cost Price (Assumed)60%]]*SalesData[[#This Row],[quantity]]</f>
        <v>28795.482</v>
      </c>
      <c r="R925" s="2">
        <f>SalesData[[#This Row],[Net Sales]]-SalesData[[#This Row],[Total Cost]]</f>
        <v>18237.138600000002</v>
      </c>
      <c r="S925" s="8">
        <f>SalesData[[#This Row],[Profit]]/SalesData[[#This Row],[Net Sales]]</f>
        <v>0.38775510204081637</v>
      </c>
    </row>
    <row r="926" spans="1:19" x14ac:dyDescent="0.25">
      <c r="A926">
        <v>100924</v>
      </c>
      <c r="B926" s="1">
        <v>45169</v>
      </c>
      <c r="C926" s="2">
        <f>MONTH(SalesData[[#This Row],[order_date]])</f>
        <v>8</v>
      </c>
      <c r="D926" s="2">
        <f>YEAR(SalesData[[#This Row],[order_date]])</f>
        <v>2023</v>
      </c>
      <c r="E926" t="s">
        <v>938</v>
      </c>
      <c r="F926" t="s">
        <v>41</v>
      </c>
      <c r="G926" t="s">
        <v>83</v>
      </c>
      <c r="H926">
        <v>1</v>
      </c>
      <c r="I926">
        <v>16271.65</v>
      </c>
      <c r="J926" t="s">
        <v>94</v>
      </c>
      <c r="K926" t="s">
        <v>95</v>
      </c>
      <c r="L926">
        <f>SalesData[[#This Row],[quantity]]*SalesData[[#This Row],[price]]</f>
        <v>16271.65</v>
      </c>
      <c r="M926" s="8">
        <f>IF(SalesData[[#This Row],[quantity]]&lt;=1,2%,IF(SalesData[[#This Row],[quantity]]&lt;=2,4%,IF(SalesData[[#This Row],[quantity]]&lt;=3,6%,IF(SalesData[[#This Row],[quantity]]&gt;=4,8%,0%))))</f>
        <v>0.02</v>
      </c>
      <c r="N926" s="6">
        <f>SalesData[[#This Row],[Total Sales]]*SalesData[[#This Row],[Discount %]]</f>
        <v>325.43299999999999</v>
      </c>
      <c r="O926" s="2">
        <f>SalesData[[#This Row],[Total Sales]]-SalesData[[#This Row],[Discount Amount]]</f>
        <v>15946.217000000001</v>
      </c>
      <c r="P926" s="2">
        <f>SalesData[[#This Row],[price]]*60%</f>
        <v>9762.99</v>
      </c>
      <c r="Q926" s="2">
        <f>SalesData[[#This Row],[Cost Price (Assumed)60%]]*SalesData[[#This Row],[quantity]]</f>
        <v>9762.99</v>
      </c>
      <c r="R926" s="2">
        <f>SalesData[[#This Row],[Net Sales]]-SalesData[[#This Row],[Total Cost]]</f>
        <v>6183.2270000000008</v>
      </c>
      <c r="S926" s="8">
        <f>SalesData[[#This Row],[Profit]]/SalesData[[#This Row],[Net Sales]]</f>
        <v>0.38775510204081637</v>
      </c>
    </row>
    <row r="927" spans="1:19" x14ac:dyDescent="0.25">
      <c r="A927">
        <v>100925</v>
      </c>
      <c r="B927" s="1">
        <v>45019</v>
      </c>
      <c r="C927" s="2">
        <f>MONTH(SalesData[[#This Row],[order_date]])</f>
        <v>4</v>
      </c>
      <c r="D927" s="2">
        <f>YEAR(SalesData[[#This Row],[order_date]])</f>
        <v>2023</v>
      </c>
      <c r="E927" t="s">
        <v>939</v>
      </c>
      <c r="F927" t="s">
        <v>41</v>
      </c>
      <c r="G927" t="s">
        <v>102</v>
      </c>
      <c r="H927">
        <v>1</v>
      </c>
      <c r="I927">
        <v>11614.2</v>
      </c>
      <c r="J927" t="s">
        <v>35</v>
      </c>
      <c r="K927" t="s">
        <v>36</v>
      </c>
      <c r="L927">
        <f>SalesData[[#This Row],[quantity]]*SalesData[[#This Row],[price]]</f>
        <v>11614.2</v>
      </c>
      <c r="M927" s="8">
        <f>IF(SalesData[[#This Row],[quantity]]&lt;=1,2%,IF(SalesData[[#This Row],[quantity]]&lt;=2,4%,IF(SalesData[[#This Row],[quantity]]&lt;=3,6%,IF(SalesData[[#This Row],[quantity]]&gt;=4,8%,0%))))</f>
        <v>0.02</v>
      </c>
      <c r="N927" s="6">
        <f>SalesData[[#This Row],[Total Sales]]*SalesData[[#This Row],[Discount %]]</f>
        <v>232.28400000000002</v>
      </c>
      <c r="O927" s="2">
        <f>SalesData[[#This Row],[Total Sales]]-SalesData[[#This Row],[Discount Amount]]</f>
        <v>11381.916000000001</v>
      </c>
      <c r="P927" s="2">
        <f>SalesData[[#This Row],[price]]*60%</f>
        <v>6968.52</v>
      </c>
      <c r="Q927" s="2">
        <f>SalesData[[#This Row],[Cost Price (Assumed)60%]]*SalesData[[#This Row],[quantity]]</f>
        <v>6968.52</v>
      </c>
      <c r="R927" s="2">
        <f>SalesData[[#This Row],[Net Sales]]-SalesData[[#This Row],[Total Cost]]</f>
        <v>4413.3960000000006</v>
      </c>
      <c r="S927" s="8">
        <f>SalesData[[#This Row],[Profit]]/SalesData[[#This Row],[Net Sales]]</f>
        <v>0.38775510204081637</v>
      </c>
    </row>
    <row r="928" spans="1:19" x14ac:dyDescent="0.25">
      <c r="A928">
        <v>100926</v>
      </c>
      <c r="B928" s="1">
        <v>45251</v>
      </c>
      <c r="C928" s="2">
        <f>MONTH(SalesData[[#This Row],[order_date]])</f>
        <v>11</v>
      </c>
      <c r="D928" s="2">
        <f>YEAR(SalesData[[#This Row],[order_date]])</f>
        <v>2023</v>
      </c>
      <c r="E928" t="s">
        <v>940</v>
      </c>
      <c r="F928" t="s">
        <v>41</v>
      </c>
      <c r="G928" t="s">
        <v>83</v>
      </c>
      <c r="H928">
        <v>2</v>
      </c>
      <c r="I928">
        <v>3782.22</v>
      </c>
      <c r="J928" t="s">
        <v>61</v>
      </c>
      <c r="K928" t="s">
        <v>36</v>
      </c>
      <c r="L928">
        <f>SalesData[[#This Row],[quantity]]*SalesData[[#This Row],[price]]</f>
        <v>7564.44</v>
      </c>
      <c r="M928" s="8">
        <f>IF(SalesData[[#This Row],[quantity]]&lt;=1,2%,IF(SalesData[[#This Row],[quantity]]&lt;=2,4%,IF(SalesData[[#This Row],[quantity]]&lt;=3,6%,IF(SalesData[[#This Row],[quantity]]&gt;=4,8%,0%))))</f>
        <v>0.04</v>
      </c>
      <c r="N928" s="6">
        <f>SalesData[[#This Row],[Total Sales]]*SalesData[[#This Row],[Discount %]]</f>
        <v>302.57760000000002</v>
      </c>
      <c r="O928" s="2">
        <f>SalesData[[#This Row],[Total Sales]]-SalesData[[#This Row],[Discount Amount]]</f>
        <v>7261.8624</v>
      </c>
      <c r="P928" s="2">
        <f>SalesData[[#This Row],[price]]*60%</f>
        <v>2269.3319999999999</v>
      </c>
      <c r="Q928" s="2">
        <f>SalesData[[#This Row],[Cost Price (Assumed)60%]]*SalesData[[#This Row],[quantity]]</f>
        <v>4538.6639999999998</v>
      </c>
      <c r="R928" s="2">
        <f>SalesData[[#This Row],[Net Sales]]-SalesData[[#This Row],[Total Cost]]</f>
        <v>2723.1984000000002</v>
      </c>
      <c r="S928" s="8">
        <f>SalesData[[#This Row],[Profit]]/SalesData[[#This Row],[Net Sales]]</f>
        <v>0.37500000000000006</v>
      </c>
    </row>
    <row r="929" spans="1:19" x14ac:dyDescent="0.25">
      <c r="A929">
        <v>100927</v>
      </c>
      <c r="B929" s="1">
        <v>45349</v>
      </c>
      <c r="C929" s="2">
        <f>MONTH(SalesData[[#This Row],[order_date]])</f>
        <v>2</v>
      </c>
      <c r="D929" s="2">
        <f>YEAR(SalesData[[#This Row],[order_date]])</f>
        <v>2024</v>
      </c>
      <c r="E929" t="s">
        <v>941</v>
      </c>
      <c r="F929" t="s">
        <v>41</v>
      </c>
      <c r="G929" t="s">
        <v>92</v>
      </c>
      <c r="H929">
        <v>2</v>
      </c>
      <c r="I929">
        <v>14454.33</v>
      </c>
      <c r="J929" t="s">
        <v>16</v>
      </c>
      <c r="K929" t="s">
        <v>17</v>
      </c>
      <c r="L929">
        <f>SalesData[[#This Row],[quantity]]*SalesData[[#This Row],[price]]</f>
        <v>28908.66</v>
      </c>
      <c r="M929" s="8">
        <f>IF(SalesData[[#This Row],[quantity]]&lt;=1,2%,IF(SalesData[[#This Row],[quantity]]&lt;=2,4%,IF(SalesData[[#This Row],[quantity]]&lt;=3,6%,IF(SalesData[[#This Row],[quantity]]&gt;=4,8%,0%))))</f>
        <v>0.04</v>
      </c>
      <c r="N929" s="6">
        <f>SalesData[[#This Row],[Total Sales]]*SalesData[[#This Row],[Discount %]]</f>
        <v>1156.3464000000001</v>
      </c>
      <c r="O929" s="2">
        <f>SalesData[[#This Row],[Total Sales]]-SalesData[[#This Row],[Discount Amount]]</f>
        <v>27752.313600000001</v>
      </c>
      <c r="P929" s="2">
        <f>SalesData[[#This Row],[price]]*60%</f>
        <v>8672.598</v>
      </c>
      <c r="Q929" s="2">
        <f>SalesData[[#This Row],[Cost Price (Assumed)60%]]*SalesData[[#This Row],[quantity]]</f>
        <v>17345.196</v>
      </c>
      <c r="R929" s="2">
        <f>SalesData[[#This Row],[Net Sales]]-SalesData[[#This Row],[Total Cost]]</f>
        <v>10407.117600000001</v>
      </c>
      <c r="S929" s="8">
        <f>SalesData[[#This Row],[Profit]]/SalesData[[#This Row],[Net Sales]]</f>
        <v>0.37500000000000006</v>
      </c>
    </row>
    <row r="930" spans="1:19" x14ac:dyDescent="0.25">
      <c r="A930">
        <v>100928</v>
      </c>
      <c r="B930" s="1">
        <v>45194</v>
      </c>
      <c r="C930" s="2">
        <f>MONTH(SalesData[[#This Row],[order_date]])</f>
        <v>9</v>
      </c>
      <c r="D930" s="2">
        <f>YEAR(SalesData[[#This Row],[order_date]])</f>
        <v>2023</v>
      </c>
      <c r="E930" t="s">
        <v>942</v>
      </c>
      <c r="F930" t="s">
        <v>14</v>
      </c>
      <c r="G930" t="s">
        <v>31</v>
      </c>
      <c r="H930">
        <v>1</v>
      </c>
      <c r="I930">
        <v>3752.28</v>
      </c>
      <c r="J930" t="s">
        <v>61</v>
      </c>
      <c r="K930" t="s">
        <v>36</v>
      </c>
      <c r="L930">
        <f>SalesData[[#This Row],[quantity]]*SalesData[[#This Row],[price]]</f>
        <v>3752.28</v>
      </c>
      <c r="M930" s="8">
        <f>IF(SalesData[[#This Row],[quantity]]&lt;=1,2%,IF(SalesData[[#This Row],[quantity]]&lt;=2,4%,IF(SalesData[[#This Row],[quantity]]&lt;=3,6%,IF(SalesData[[#This Row],[quantity]]&gt;=4,8%,0%))))</f>
        <v>0.02</v>
      </c>
      <c r="N930" s="6">
        <f>SalesData[[#This Row],[Total Sales]]*SalesData[[#This Row],[Discount %]]</f>
        <v>75.045600000000007</v>
      </c>
      <c r="O930" s="2">
        <f>SalesData[[#This Row],[Total Sales]]-SalesData[[#This Row],[Discount Amount]]</f>
        <v>3677.2344000000003</v>
      </c>
      <c r="P930" s="2">
        <f>SalesData[[#This Row],[price]]*60%</f>
        <v>2251.3679999999999</v>
      </c>
      <c r="Q930" s="2">
        <f>SalesData[[#This Row],[Cost Price (Assumed)60%]]*SalesData[[#This Row],[quantity]]</f>
        <v>2251.3679999999999</v>
      </c>
      <c r="R930" s="2">
        <f>SalesData[[#This Row],[Net Sales]]-SalesData[[#This Row],[Total Cost]]</f>
        <v>1425.8664000000003</v>
      </c>
      <c r="S930" s="8">
        <f>SalesData[[#This Row],[Profit]]/SalesData[[#This Row],[Net Sales]]</f>
        <v>0.38775510204081637</v>
      </c>
    </row>
    <row r="931" spans="1:19" x14ac:dyDescent="0.25">
      <c r="A931">
        <v>100929</v>
      </c>
      <c r="B931" s="1">
        <v>45638</v>
      </c>
      <c r="C931" s="2">
        <f>MONTH(SalesData[[#This Row],[order_date]])</f>
        <v>12</v>
      </c>
      <c r="D931" s="2">
        <f>YEAR(SalesData[[#This Row],[order_date]])</f>
        <v>2024</v>
      </c>
      <c r="E931" t="s">
        <v>943</v>
      </c>
      <c r="F931" t="s">
        <v>10</v>
      </c>
      <c r="G931" t="s">
        <v>73</v>
      </c>
      <c r="H931">
        <v>2</v>
      </c>
      <c r="I931">
        <v>13847</v>
      </c>
      <c r="J931" t="s">
        <v>85</v>
      </c>
      <c r="K931" t="s">
        <v>29</v>
      </c>
      <c r="L931">
        <f>SalesData[[#This Row],[quantity]]*SalesData[[#This Row],[price]]</f>
        <v>27694</v>
      </c>
      <c r="M931" s="8">
        <f>IF(SalesData[[#This Row],[quantity]]&lt;=1,2%,IF(SalesData[[#This Row],[quantity]]&lt;=2,4%,IF(SalesData[[#This Row],[quantity]]&lt;=3,6%,IF(SalesData[[#This Row],[quantity]]&gt;=4,8%,0%))))</f>
        <v>0.04</v>
      </c>
      <c r="N931" s="6">
        <f>SalesData[[#This Row],[Total Sales]]*SalesData[[#This Row],[Discount %]]</f>
        <v>1107.76</v>
      </c>
      <c r="O931" s="2">
        <f>SalesData[[#This Row],[Total Sales]]-SalesData[[#This Row],[Discount Amount]]</f>
        <v>26586.240000000002</v>
      </c>
      <c r="P931" s="2">
        <f>SalesData[[#This Row],[price]]*60%</f>
        <v>8308.1999999999989</v>
      </c>
      <c r="Q931" s="2">
        <f>SalesData[[#This Row],[Cost Price (Assumed)60%]]*SalesData[[#This Row],[quantity]]</f>
        <v>16616.399999999998</v>
      </c>
      <c r="R931" s="2">
        <f>SalesData[[#This Row],[Net Sales]]-SalesData[[#This Row],[Total Cost]]</f>
        <v>9969.8400000000038</v>
      </c>
      <c r="S931" s="8">
        <f>SalesData[[#This Row],[Profit]]/SalesData[[#This Row],[Net Sales]]</f>
        <v>0.37500000000000011</v>
      </c>
    </row>
    <row r="932" spans="1:19" x14ac:dyDescent="0.25">
      <c r="A932">
        <v>100930</v>
      </c>
      <c r="B932" s="1">
        <v>45337</v>
      </c>
      <c r="C932" s="2">
        <f>MONTH(SalesData[[#This Row],[order_date]])</f>
        <v>2</v>
      </c>
      <c r="D932" s="2">
        <f>YEAR(SalesData[[#This Row],[order_date]])</f>
        <v>2024</v>
      </c>
      <c r="E932" t="s">
        <v>944</v>
      </c>
      <c r="F932" t="s">
        <v>10</v>
      </c>
      <c r="G932" t="s">
        <v>11</v>
      </c>
      <c r="H932">
        <v>1</v>
      </c>
      <c r="I932">
        <v>6400.68</v>
      </c>
      <c r="J932" t="s">
        <v>16</v>
      </c>
      <c r="K932" t="s">
        <v>17</v>
      </c>
      <c r="L932">
        <f>SalesData[[#This Row],[quantity]]*SalesData[[#This Row],[price]]</f>
        <v>6400.68</v>
      </c>
      <c r="M932" s="8">
        <f>IF(SalesData[[#This Row],[quantity]]&lt;=1,2%,IF(SalesData[[#This Row],[quantity]]&lt;=2,4%,IF(SalesData[[#This Row],[quantity]]&lt;=3,6%,IF(SalesData[[#This Row],[quantity]]&gt;=4,8%,0%))))</f>
        <v>0.02</v>
      </c>
      <c r="N932" s="6">
        <f>SalesData[[#This Row],[Total Sales]]*SalesData[[#This Row],[Discount %]]</f>
        <v>128.0136</v>
      </c>
      <c r="O932" s="2">
        <f>SalesData[[#This Row],[Total Sales]]-SalesData[[#This Row],[Discount Amount]]</f>
        <v>6272.6664000000001</v>
      </c>
      <c r="P932" s="2">
        <f>SalesData[[#This Row],[price]]*60%</f>
        <v>3840.4079999999999</v>
      </c>
      <c r="Q932" s="2">
        <f>SalesData[[#This Row],[Cost Price (Assumed)60%]]*SalesData[[#This Row],[quantity]]</f>
        <v>3840.4079999999999</v>
      </c>
      <c r="R932" s="2">
        <f>SalesData[[#This Row],[Net Sales]]-SalesData[[#This Row],[Total Cost]]</f>
        <v>2432.2584000000002</v>
      </c>
      <c r="S932" s="8">
        <f>SalesData[[#This Row],[Profit]]/SalesData[[#This Row],[Net Sales]]</f>
        <v>0.38775510204081637</v>
      </c>
    </row>
    <row r="933" spans="1:19" x14ac:dyDescent="0.25">
      <c r="A933">
        <v>100931</v>
      </c>
      <c r="B933" s="1">
        <v>45591</v>
      </c>
      <c r="C933" s="2">
        <f>MONTH(SalesData[[#This Row],[order_date]])</f>
        <v>10</v>
      </c>
      <c r="D933" s="2">
        <f>YEAR(SalesData[[#This Row],[order_date]])</f>
        <v>2024</v>
      </c>
      <c r="E933" t="s">
        <v>945</v>
      </c>
      <c r="F933" t="s">
        <v>38</v>
      </c>
      <c r="G933" t="s">
        <v>60</v>
      </c>
      <c r="H933">
        <v>2</v>
      </c>
      <c r="I933">
        <v>3017.45</v>
      </c>
      <c r="J933" t="s">
        <v>47</v>
      </c>
      <c r="K933" t="s">
        <v>48</v>
      </c>
      <c r="L933">
        <f>SalesData[[#This Row],[quantity]]*SalesData[[#This Row],[price]]</f>
        <v>6034.9</v>
      </c>
      <c r="M933" s="8">
        <f>IF(SalesData[[#This Row],[quantity]]&lt;=1,2%,IF(SalesData[[#This Row],[quantity]]&lt;=2,4%,IF(SalesData[[#This Row],[quantity]]&lt;=3,6%,IF(SalesData[[#This Row],[quantity]]&gt;=4,8%,0%))))</f>
        <v>0.04</v>
      </c>
      <c r="N933" s="6">
        <f>SalesData[[#This Row],[Total Sales]]*SalesData[[#This Row],[Discount %]]</f>
        <v>241.39599999999999</v>
      </c>
      <c r="O933" s="2">
        <f>SalesData[[#This Row],[Total Sales]]-SalesData[[#This Row],[Discount Amount]]</f>
        <v>5793.5039999999999</v>
      </c>
      <c r="P933" s="2">
        <f>SalesData[[#This Row],[price]]*60%</f>
        <v>1810.4699999999998</v>
      </c>
      <c r="Q933" s="2">
        <f>SalesData[[#This Row],[Cost Price (Assumed)60%]]*SalesData[[#This Row],[quantity]]</f>
        <v>3620.9399999999996</v>
      </c>
      <c r="R933" s="2">
        <f>SalesData[[#This Row],[Net Sales]]-SalesData[[#This Row],[Total Cost]]</f>
        <v>2172.5640000000003</v>
      </c>
      <c r="S933" s="8">
        <f>SalesData[[#This Row],[Profit]]/SalesData[[#This Row],[Net Sales]]</f>
        <v>0.37500000000000006</v>
      </c>
    </row>
    <row r="934" spans="1:19" x14ac:dyDescent="0.25">
      <c r="A934">
        <v>100932</v>
      </c>
      <c r="B934" s="1">
        <v>45063</v>
      </c>
      <c r="C934" s="2">
        <f>MONTH(SalesData[[#This Row],[order_date]])</f>
        <v>5</v>
      </c>
      <c r="D934" s="2">
        <f>YEAR(SalesData[[#This Row],[order_date]])</f>
        <v>2023</v>
      </c>
      <c r="E934" t="s">
        <v>946</v>
      </c>
      <c r="F934" t="s">
        <v>10</v>
      </c>
      <c r="G934" t="s">
        <v>80</v>
      </c>
      <c r="H934">
        <v>3</v>
      </c>
      <c r="I934">
        <v>51181.06</v>
      </c>
      <c r="J934" t="s">
        <v>107</v>
      </c>
      <c r="K934" t="s">
        <v>108</v>
      </c>
      <c r="L934">
        <f>SalesData[[#This Row],[quantity]]*SalesData[[#This Row],[price]]</f>
        <v>153543.18</v>
      </c>
      <c r="M934" s="8">
        <f>IF(SalesData[[#This Row],[quantity]]&lt;=1,2%,IF(SalesData[[#This Row],[quantity]]&lt;=2,4%,IF(SalesData[[#This Row],[quantity]]&lt;=3,6%,IF(SalesData[[#This Row],[quantity]]&gt;=4,8%,0%))))</f>
        <v>0.06</v>
      </c>
      <c r="N934" s="6">
        <f>SalesData[[#This Row],[Total Sales]]*SalesData[[#This Row],[Discount %]]</f>
        <v>9212.5907999999999</v>
      </c>
      <c r="O934" s="2">
        <f>SalesData[[#This Row],[Total Sales]]-SalesData[[#This Row],[Discount Amount]]</f>
        <v>144330.58919999999</v>
      </c>
      <c r="P934" s="2">
        <f>SalesData[[#This Row],[price]]*60%</f>
        <v>30708.635999999999</v>
      </c>
      <c r="Q934" s="2">
        <f>SalesData[[#This Row],[Cost Price (Assumed)60%]]*SalesData[[#This Row],[quantity]]</f>
        <v>92125.907999999996</v>
      </c>
      <c r="R934" s="2">
        <f>SalesData[[#This Row],[Net Sales]]-SalesData[[#This Row],[Total Cost]]</f>
        <v>52204.681199999992</v>
      </c>
      <c r="S934" s="8">
        <f>SalesData[[#This Row],[Profit]]/SalesData[[#This Row],[Net Sales]]</f>
        <v>0.36170212765957444</v>
      </c>
    </row>
    <row r="935" spans="1:19" x14ac:dyDescent="0.25">
      <c r="A935">
        <v>100933</v>
      </c>
      <c r="B935" s="1">
        <v>45113</v>
      </c>
      <c r="C935" s="2">
        <f>MONTH(SalesData[[#This Row],[order_date]])</f>
        <v>7</v>
      </c>
      <c r="D935" s="2">
        <f>YEAR(SalesData[[#This Row],[order_date]])</f>
        <v>2023</v>
      </c>
      <c r="E935" t="s">
        <v>947</v>
      </c>
      <c r="F935" t="s">
        <v>14</v>
      </c>
      <c r="G935" t="s">
        <v>170</v>
      </c>
      <c r="H935">
        <v>4</v>
      </c>
      <c r="I935">
        <v>4076.54</v>
      </c>
      <c r="J935" t="s">
        <v>43</v>
      </c>
      <c r="K935" t="s">
        <v>29</v>
      </c>
      <c r="L935">
        <f>SalesData[[#This Row],[quantity]]*SalesData[[#This Row],[price]]</f>
        <v>16306.16</v>
      </c>
      <c r="M935" s="8">
        <f>IF(SalesData[[#This Row],[quantity]]&lt;=1,2%,IF(SalesData[[#This Row],[quantity]]&lt;=2,4%,IF(SalesData[[#This Row],[quantity]]&lt;=3,6%,IF(SalesData[[#This Row],[quantity]]&gt;=4,8%,0%))))</f>
        <v>0.08</v>
      </c>
      <c r="N935" s="6">
        <f>SalesData[[#This Row],[Total Sales]]*SalesData[[#This Row],[Discount %]]</f>
        <v>1304.4928</v>
      </c>
      <c r="O935" s="2">
        <f>SalesData[[#This Row],[Total Sales]]-SalesData[[#This Row],[Discount Amount]]</f>
        <v>15001.6672</v>
      </c>
      <c r="P935" s="2">
        <f>SalesData[[#This Row],[price]]*60%</f>
        <v>2445.924</v>
      </c>
      <c r="Q935" s="2">
        <f>SalesData[[#This Row],[Cost Price (Assumed)60%]]*SalesData[[#This Row],[quantity]]</f>
        <v>9783.6959999999999</v>
      </c>
      <c r="R935" s="2">
        <f>SalesData[[#This Row],[Net Sales]]-SalesData[[#This Row],[Total Cost]]</f>
        <v>5217.9712</v>
      </c>
      <c r="S935" s="8">
        <f>SalesData[[#This Row],[Profit]]/SalesData[[#This Row],[Net Sales]]</f>
        <v>0.34782608695652173</v>
      </c>
    </row>
    <row r="936" spans="1:19" x14ac:dyDescent="0.25">
      <c r="A936">
        <v>100934</v>
      </c>
      <c r="B936" s="1">
        <v>45498</v>
      </c>
      <c r="C936" s="2">
        <f>MONTH(SalesData[[#This Row],[order_date]])</f>
        <v>7</v>
      </c>
      <c r="D936" s="2">
        <f>YEAR(SalesData[[#This Row],[order_date]])</f>
        <v>2024</v>
      </c>
      <c r="E936" t="s">
        <v>904</v>
      </c>
      <c r="F936" t="s">
        <v>19</v>
      </c>
      <c r="G936" t="s">
        <v>115</v>
      </c>
      <c r="H936">
        <v>4</v>
      </c>
      <c r="I936">
        <v>13295.4</v>
      </c>
      <c r="J936" t="s">
        <v>85</v>
      </c>
      <c r="K936" t="s">
        <v>29</v>
      </c>
      <c r="L936">
        <f>SalesData[[#This Row],[quantity]]*SalesData[[#This Row],[price]]</f>
        <v>53181.599999999999</v>
      </c>
      <c r="M936" s="8">
        <f>IF(SalesData[[#This Row],[quantity]]&lt;=1,2%,IF(SalesData[[#This Row],[quantity]]&lt;=2,4%,IF(SalesData[[#This Row],[quantity]]&lt;=3,6%,IF(SalesData[[#This Row],[quantity]]&gt;=4,8%,0%))))</f>
        <v>0.08</v>
      </c>
      <c r="N936" s="6">
        <f>SalesData[[#This Row],[Total Sales]]*SalesData[[#This Row],[Discount %]]</f>
        <v>4254.5280000000002</v>
      </c>
      <c r="O936" s="2">
        <f>SalesData[[#This Row],[Total Sales]]-SalesData[[#This Row],[Discount Amount]]</f>
        <v>48927.072</v>
      </c>
      <c r="P936" s="2">
        <f>SalesData[[#This Row],[price]]*60%</f>
        <v>7977.24</v>
      </c>
      <c r="Q936" s="2">
        <f>SalesData[[#This Row],[Cost Price (Assumed)60%]]*SalesData[[#This Row],[quantity]]</f>
        <v>31908.959999999999</v>
      </c>
      <c r="R936" s="2">
        <f>SalesData[[#This Row],[Net Sales]]-SalesData[[#This Row],[Total Cost]]</f>
        <v>17018.112000000001</v>
      </c>
      <c r="S936" s="8">
        <f>SalesData[[#This Row],[Profit]]/SalesData[[#This Row],[Net Sales]]</f>
        <v>0.34782608695652178</v>
      </c>
    </row>
    <row r="937" spans="1:19" x14ac:dyDescent="0.25">
      <c r="A937">
        <v>100935</v>
      </c>
      <c r="B937" s="1">
        <v>45337</v>
      </c>
      <c r="C937" s="2">
        <f>MONTH(SalesData[[#This Row],[order_date]])</f>
        <v>2</v>
      </c>
      <c r="D937" s="2">
        <f>YEAR(SalesData[[#This Row],[order_date]])</f>
        <v>2024</v>
      </c>
      <c r="E937" t="s">
        <v>948</v>
      </c>
      <c r="F937" t="s">
        <v>19</v>
      </c>
      <c r="G937" t="s">
        <v>123</v>
      </c>
      <c r="H937">
        <v>1</v>
      </c>
      <c r="I937">
        <v>1544.48</v>
      </c>
      <c r="J937" t="s">
        <v>85</v>
      </c>
      <c r="K937" t="s">
        <v>29</v>
      </c>
      <c r="L937">
        <f>SalesData[[#This Row],[quantity]]*SalesData[[#This Row],[price]]</f>
        <v>1544.48</v>
      </c>
      <c r="M937" s="8">
        <f>IF(SalesData[[#This Row],[quantity]]&lt;=1,2%,IF(SalesData[[#This Row],[quantity]]&lt;=2,4%,IF(SalesData[[#This Row],[quantity]]&lt;=3,6%,IF(SalesData[[#This Row],[quantity]]&gt;=4,8%,0%))))</f>
        <v>0.02</v>
      </c>
      <c r="N937" s="6">
        <f>SalesData[[#This Row],[Total Sales]]*SalesData[[#This Row],[Discount %]]</f>
        <v>30.889600000000002</v>
      </c>
      <c r="O937" s="2">
        <f>SalesData[[#This Row],[Total Sales]]-SalesData[[#This Row],[Discount Amount]]</f>
        <v>1513.5904</v>
      </c>
      <c r="P937" s="2">
        <f>SalesData[[#This Row],[price]]*60%</f>
        <v>926.68799999999999</v>
      </c>
      <c r="Q937" s="2">
        <f>SalesData[[#This Row],[Cost Price (Assumed)60%]]*SalesData[[#This Row],[quantity]]</f>
        <v>926.68799999999999</v>
      </c>
      <c r="R937" s="2">
        <f>SalesData[[#This Row],[Net Sales]]-SalesData[[#This Row],[Total Cost]]</f>
        <v>586.90240000000006</v>
      </c>
      <c r="S937" s="8">
        <f>SalesData[[#This Row],[Profit]]/SalesData[[#This Row],[Net Sales]]</f>
        <v>0.38775510204081637</v>
      </c>
    </row>
    <row r="938" spans="1:19" x14ac:dyDescent="0.25">
      <c r="A938">
        <v>100936</v>
      </c>
      <c r="B938" s="1">
        <v>45465</v>
      </c>
      <c r="C938" s="2">
        <f>MONTH(SalesData[[#This Row],[order_date]])</f>
        <v>6</v>
      </c>
      <c r="D938" s="2">
        <f>YEAR(SalesData[[#This Row],[order_date]])</f>
        <v>2024</v>
      </c>
      <c r="E938" t="s">
        <v>949</v>
      </c>
      <c r="F938" t="s">
        <v>14</v>
      </c>
      <c r="G938" t="s">
        <v>170</v>
      </c>
      <c r="H938">
        <v>3</v>
      </c>
      <c r="I938">
        <v>2358.42</v>
      </c>
      <c r="J938" t="s">
        <v>63</v>
      </c>
      <c r="K938" t="s">
        <v>64</v>
      </c>
      <c r="L938">
        <f>SalesData[[#This Row],[quantity]]*SalesData[[#This Row],[price]]</f>
        <v>7075.26</v>
      </c>
      <c r="M938" s="8">
        <f>IF(SalesData[[#This Row],[quantity]]&lt;=1,2%,IF(SalesData[[#This Row],[quantity]]&lt;=2,4%,IF(SalesData[[#This Row],[quantity]]&lt;=3,6%,IF(SalesData[[#This Row],[quantity]]&gt;=4,8%,0%))))</f>
        <v>0.06</v>
      </c>
      <c r="N938" s="6">
        <f>SalesData[[#This Row],[Total Sales]]*SalesData[[#This Row],[Discount %]]</f>
        <v>424.51560000000001</v>
      </c>
      <c r="O938" s="2">
        <f>SalesData[[#This Row],[Total Sales]]-SalesData[[#This Row],[Discount Amount]]</f>
        <v>6650.7444000000005</v>
      </c>
      <c r="P938" s="2">
        <f>SalesData[[#This Row],[price]]*60%</f>
        <v>1415.0519999999999</v>
      </c>
      <c r="Q938" s="2">
        <f>SalesData[[#This Row],[Cost Price (Assumed)60%]]*SalesData[[#This Row],[quantity]]</f>
        <v>4245.1559999999999</v>
      </c>
      <c r="R938" s="2">
        <f>SalesData[[#This Row],[Net Sales]]-SalesData[[#This Row],[Total Cost]]</f>
        <v>2405.5884000000005</v>
      </c>
      <c r="S938" s="8">
        <f>SalesData[[#This Row],[Profit]]/SalesData[[#This Row],[Net Sales]]</f>
        <v>0.36170212765957455</v>
      </c>
    </row>
    <row r="939" spans="1:19" x14ac:dyDescent="0.25">
      <c r="A939">
        <v>100937</v>
      </c>
      <c r="B939" s="1">
        <v>45199</v>
      </c>
      <c r="C939" s="2">
        <f>MONTH(SalesData[[#This Row],[order_date]])</f>
        <v>9</v>
      </c>
      <c r="D939" s="2">
        <f>YEAR(SalesData[[#This Row],[order_date]])</f>
        <v>2023</v>
      </c>
      <c r="E939" t="s">
        <v>950</v>
      </c>
      <c r="F939" t="s">
        <v>10</v>
      </c>
      <c r="G939" t="s">
        <v>68</v>
      </c>
      <c r="H939">
        <v>1</v>
      </c>
      <c r="I939">
        <v>28312.15</v>
      </c>
      <c r="J939" t="s">
        <v>47</v>
      </c>
      <c r="K939" t="s">
        <v>48</v>
      </c>
      <c r="L939">
        <f>SalesData[[#This Row],[quantity]]*SalesData[[#This Row],[price]]</f>
        <v>28312.15</v>
      </c>
      <c r="M939" s="8">
        <f>IF(SalesData[[#This Row],[quantity]]&lt;=1,2%,IF(SalesData[[#This Row],[quantity]]&lt;=2,4%,IF(SalesData[[#This Row],[quantity]]&lt;=3,6%,IF(SalesData[[#This Row],[quantity]]&gt;=4,8%,0%))))</f>
        <v>0.02</v>
      </c>
      <c r="N939" s="6">
        <f>SalesData[[#This Row],[Total Sales]]*SalesData[[#This Row],[Discount %]]</f>
        <v>566.24300000000005</v>
      </c>
      <c r="O939" s="2">
        <f>SalesData[[#This Row],[Total Sales]]-SalesData[[#This Row],[Discount Amount]]</f>
        <v>27745.907000000003</v>
      </c>
      <c r="P939" s="2">
        <f>SalesData[[#This Row],[price]]*60%</f>
        <v>16987.29</v>
      </c>
      <c r="Q939" s="2">
        <f>SalesData[[#This Row],[Cost Price (Assumed)60%]]*SalesData[[#This Row],[quantity]]</f>
        <v>16987.29</v>
      </c>
      <c r="R939" s="2">
        <f>SalesData[[#This Row],[Net Sales]]-SalesData[[#This Row],[Total Cost]]</f>
        <v>10758.617000000002</v>
      </c>
      <c r="S939" s="8">
        <f>SalesData[[#This Row],[Profit]]/SalesData[[#This Row],[Net Sales]]</f>
        <v>0.38775510204081637</v>
      </c>
    </row>
    <row r="940" spans="1:19" x14ac:dyDescent="0.25">
      <c r="A940">
        <v>100938</v>
      </c>
      <c r="B940" s="1">
        <v>45216</v>
      </c>
      <c r="C940" s="2">
        <f>MONTH(SalesData[[#This Row],[order_date]])</f>
        <v>10</v>
      </c>
      <c r="D940" s="2">
        <f>YEAR(SalesData[[#This Row],[order_date]])</f>
        <v>2023</v>
      </c>
      <c r="E940" t="s">
        <v>951</v>
      </c>
      <c r="F940" t="s">
        <v>19</v>
      </c>
      <c r="G940" t="s">
        <v>115</v>
      </c>
      <c r="H940">
        <v>1</v>
      </c>
      <c r="I940">
        <v>5634.68</v>
      </c>
      <c r="J940" t="s">
        <v>94</v>
      </c>
      <c r="K940" t="s">
        <v>95</v>
      </c>
      <c r="L940">
        <f>SalesData[[#This Row],[quantity]]*SalesData[[#This Row],[price]]</f>
        <v>5634.68</v>
      </c>
      <c r="M940" s="8">
        <f>IF(SalesData[[#This Row],[quantity]]&lt;=1,2%,IF(SalesData[[#This Row],[quantity]]&lt;=2,4%,IF(SalesData[[#This Row],[quantity]]&lt;=3,6%,IF(SalesData[[#This Row],[quantity]]&gt;=4,8%,0%))))</f>
        <v>0.02</v>
      </c>
      <c r="N940" s="6">
        <f>SalesData[[#This Row],[Total Sales]]*SalesData[[#This Row],[Discount %]]</f>
        <v>112.6936</v>
      </c>
      <c r="O940" s="2">
        <f>SalesData[[#This Row],[Total Sales]]-SalesData[[#This Row],[Discount Amount]]</f>
        <v>5521.9864000000007</v>
      </c>
      <c r="P940" s="2">
        <f>SalesData[[#This Row],[price]]*60%</f>
        <v>3380.808</v>
      </c>
      <c r="Q940" s="2">
        <f>SalesData[[#This Row],[Cost Price (Assumed)60%]]*SalesData[[#This Row],[quantity]]</f>
        <v>3380.808</v>
      </c>
      <c r="R940" s="2">
        <f>SalesData[[#This Row],[Net Sales]]-SalesData[[#This Row],[Total Cost]]</f>
        <v>2141.1784000000007</v>
      </c>
      <c r="S940" s="8">
        <f>SalesData[[#This Row],[Profit]]/SalesData[[#This Row],[Net Sales]]</f>
        <v>0.38775510204081642</v>
      </c>
    </row>
    <row r="941" spans="1:19" x14ac:dyDescent="0.25">
      <c r="A941">
        <v>100939</v>
      </c>
      <c r="B941" s="1">
        <v>45168</v>
      </c>
      <c r="C941" s="2">
        <f>MONTH(SalesData[[#This Row],[order_date]])</f>
        <v>8</v>
      </c>
      <c r="D941" s="2">
        <f>YEAR(SalesData[[#This Row],[order_date]])</f>
        <v>2023</v>
      </c>
      <c r="E941" t="s">
        <v>952</v>
      </c>
      <c r="F941" t="s">
        <v>19</v>
      </c>
      <c r="G941" t="s">
        <v>115</v>
      </c>
      <c r="H941">
        <v>1</v>
      </c>
      <c r="I941">
        <v>10227.73</v>
      </c>
      <c r="J941" t="s">
        <v>61</v>
      </c>
      <c r="K941" t="s">
        <v>36</v>
      </c>
      <c r="L941">
        <f>SalesData[[#This Row],[quantity]]*SalesData[[#This Row],[price]]</f>
        <v>10227.73</v>
      </c>
      <c r="M941" s="8">
        <f>IF(SalesData[[#This Row],[quantity]]&lt;=1,2%,IF(SalesData[[#This Row],[quantity]]&lt;=2,4%,IF(SalesData[[#This Row],[quantity]]&lt;=3,6%,IF(SalesData[[#This Row],[quantity]]&gt;=4,8%,0%))))</f>
        <v>0.02</v>
      </c>
      <c r="N941" s="6">
        <f>SalesData[[#This Row],[Total Sales]]*SalesData[[#This Row],[Discount %]]</f>
        <v>204.55459999999999</v>
      </c>
      <c r="O941" s="2">
        <f>SalesData[[#This Row],[Total Sales]]-SalesData[[#This Row],[Discount Amount]]</f>
        <v>10023.1754</v>
      </c>
      <c r="P941" s="2">
        <f>SalesData[[#This Row],[price]]*60%</f>
        <v>6136.6379999999999</v>
      </c>
      <c r="Q941" s="2">
        <f>SalesData[[#This Row],[Cost Price (Assumed)60%]]*SalesData[[#This Row],[quantity]]</f>
        <v>6136.6379999999999</v>
      </c>
      <c r="R941" s="2">
        <f>SalesData[[#This Row],[Net Sales]]-SalesData[[#This Row],[Total Cost]]</f>
        <v>3886.5374000000002</v>
      </c>
      <c r="S941" s="8">
        <f>SalesData[[#This Row],[Profit]]/SalesData[[#This Row],[Net Sales]]</f>
        <v>0.38775510204081631</v>
      </c>
    </row>
    <row r="942" spans="1:19" x14ac:dyDescent="0.25">
      <c r="A942">
        <v>100940</v>
      </c>
      <c r="B942" s="1">
        <v>45063</v>
      </c>
      <c r="C942" s="2">
        <f>MONTH(SalesData[[#This Row],[order_date]])</f>
        <v>5</v>
      </c>
      <c r="D942" s="2">
        <f>YEAR(SalesData[[#This Row],[order_date]])</f>
        <v>2023</v>
      </c>
      <c r="E942" t="s">
        <v>135</v>
      </c>
      <c r="F942" t="s">
        <v>41</v>
      </c>
      <c r="G942" t="s">
        <v>83</v>
      </c>
      <c r="H942">
        <v>2</v>
      </c>
      <c r="I942">
        <v>11459.49</v>
      </c>
      <c r="J942" t="s">
        <v>12</v>
      </c>
      <c r="K942" t="s">
        <v>12</v>
      </c>
      <c r="L942">
        <f>SalesData[[#This Row],[quantity]]*SalesData[[#This Row],[price]]</f>
        <v>22918.98</v>
      </c>
      <c r="M942" s="8">
        <f>IF(SalesData[[#This Row],[quantity]]&lt;=1,2%,IF(SalesData[[#This Row],[quantity]]&lt;=2,4%,IF(SalesData[[#This Row],[quantity]]&lt;=3,6%,IF(SalesData[[#This Row],[quantity]]&gt;=4,8%,0%))))</f>
        <v>0.04</v>
      </c>
      <c r="N942" s="6">
        <f>SalesData[[#This Row],[Total Sales]]*SalesData[[#This Row],[Discount %]]</f>
        <v>916.75919999999996</v>
      </c>
      <c r="O942" s="2">
        <f>SalesData[[#This Row],[Total Sales]]-SalesData[[#This Row],[Discount Amount]]</f>
        <v>22002.220799999999</v>
      </c>
      <c r="P942" s="2">
        <f>SalesData[[#This Row],[price]]*60%</f>
        <v>6875.6939999999995</v>
      </c>
      <c r="Q942" s="2">
        <f>SalesData[[#This Row],[Cost Price (Assumed)60%]]*SalesData[[#This Row],[quantity]]</f>
        <v>13751.387999999999</v>
      </c>
      <c r="R942" s="2">
        <f>SalesData[[#This Row],[Net Sales]]-SalesData[[#This Row],[Total Cost]]</f>
        <v>8250.8328000000001</v>
      </c>
      <c r="S942" s="8">
        <f>SalesData[[#This Row],[Profit]]/SalesData[[#This Row],[Net Sales]]</f>
        <v>0.375</v>
      </c>
    </row>
    <row r="943" spans="1:19" x14ac:dyDescent="0.25">
      <c r="A943">
        <v>100941</v>
      </c>
      <c r="B943" s="1">
        <v>45024</v>
      </c>
      <c r="C943" s="2">
        <f>MONTH(SalesData[[#This Row],[order_date]])</f>
        <v>4</v>
      </c>
      <c r="D943" s="2">
        <f>YEAR(SalesData[[#This Row],[order_date]])</f>
        <v>2023</v>
      </c>
      <c r="E943" t="s">
        <v>585</v>
      </c>
      <c r="F943" t="s">
        <v>19</v>
      </c>
      <c r="G943" t="s">
        <v>77</v>
      </c>
      <c r="H943">
        <v>1</v>
      </c>
      <c r="I943">
        <v>4210.57</v>
      </c>
      <c r="J943" t="s">
        <v>85</v>
      </c>
      <c r="K943" t="s">
        <v>29</v>
      </c>
      <c r="L943">
        <f>SalesData[[#This Row],[quantity]]*SalesData[[#This Row],[price]]</f>
        <v>4210.57</v>
      </c>
      <c r="M943" s="8">
        <f>IF(SalesData[[#This Row],[quantity]]&lt;=1,2%,IF(SalesData[[#This Row],[quantity]]&lt;=2,4%,IF(SalesData[[#This Row],[quantity]]&lt;=3,6%,IF(SalesData[[#This Row],[quantity]]&gt;=4,8%,0%))))</f>
        <v>0.02</v>
      </c>
      <c r="N943" s="6">
        <f>SalesData[[#This Row],[Total Sales]]*SalesData[[#This Row],[Discount %]]</f>
        <v>84.211399999999998</v>
      </c>
      <c r="O943" s="2">
        <f>SalesData[[#This Row],[Total Sales]]-SalesData[[#This Row],[Discount Amount]]</f>
        <v>4126.3585999999996</v>
      </c>
      <c r="P943" s="2">
        <f>SalesData[[#This Row],[price]]*60%</f>
        <v>2526.3419999999996</v>
      </c>
      <c r="Q943" s="2">
        <f>SalesData[[#This Row],[Cost Price (Assumed)60%]]*SalesData[[#This Row],[quantity]]</f>
        <v>2526.3419999999996</v>
      </c>
      <c r="R943" s="2">
        <f>SalesData[[#This Row],[Net Sales]]-SalesData[[#This Row],[Total Cost]]</f>
        <v>1600.0165999999999</v>
      </c>
      <c r="S943" s="8">
        <f>SalesData[[#This Row],[Profit]]/SalesData[[#This Row],[Net Sales]]</f>
        <v>0.38775510204081637</v>
      </c>
    </row>
    <row r="944" spans="1:19" x14ac:dyDescent="0.25">
      <c r="A944">
        <v>100942</v>
      </c>
      <c r="B944" s="1">
        <v>45186</v>
      </c>
      <c r="C944" s="2">
        <f>MONTH(SalesData[[#This Row],[order_date]])</f>
        <v>9</v>
      </c>
      <c r="D944" s="2">
        <f>YEAR(SalesData[[#This Row],[order_date]])</f>
        <v>2023</v>
      </c>
      <c r="E944" t="s">
        <v>953</v>
      </c>
      <c r="F944" t="s">
        <v>14</v>
      </c>
      <c r="G944" t="s">
        <v>170</v>
      </c>
      <c r="H944">
        <v>1</v>
      </c>
      <c r="I944">
        <v>2012.46</v>
      </c>
      <c r="J944" t="s">
        <v>32</v>
      </c>
      <c r="K944" t="s">
        <v>33</v>
      </c>
      <c r="L944">
        <f>SalesData[[#This Row],[quantity]]*SalesData[[#This Row],[price]]</f>
        <v>2012.46</v>
      </c>
      <c r="M944" s="8">
        <f>IF(SalesData[[#This Row],[quantity]]&lt;=1,2%,IF(SalesData[[#This Row],[quantity]]&lt;=2,4%,IF(SalesData[[#This Row],[quantity]]&lt;=3,6%,IF(SalesData[[#This Row],[quantity]]&gt;=4,8%,0%))))</f>
        <v>0.02</v>
      </c>
      <c r="N944" s="6">
        <f>SalesData[[#This Row],[Total Sales]]*SalesData[[#This Row],[Discount %]]</f>
        <v>40.249200000000002</v>
      </c>
      <c r="O944" s="2">
        <f>SalesData[[#This Row],[Total Sales]]-SalesData[[#This Row],[Discount Amount]]</f>
        <v>1972.2108000000001</v>
      </c>
      <c r="P944" s="2">
        <f>SalesData[[#This Row],[price]]*60%</f>
        <v>1207.4759999999999</v>
      </c>
      <c r="Q944" s="2">
        <f>SalesData[[#This Row],[Cost Price (Assumed)60%]]*SalesData[[#This Row],[quantity]]</f>
        <v>1207.4759999999999</v>
      </c>
      <c r="R944" s="2">
        <f>SalesData[[#This Row],[Net Sales]]-SalesData[[#This Row],[Total Cost]]</f>
        <v>764.73480000000018</v>
      </c>
      <c r="S944" s="8">
        <f>SalesData[[#This Row],[Profit]]/SalesData[[#This Row],[Net Sales]]</f>
        <v>0.38775510204081642</v>
      </c>
    </row>
    <row r="945" spans="1:19" x14ac:dyDescent="0.25">
      <c r="A945">
        <v>100943</v>
      </c>
      <c r="B945" s="1">
        <v>45110</v>
      </c>
      <c r="C945" s="2">
        <f>MONTH(SalesData[[#This Row],[order_date]])</f>
        <v>7</v>
      </c>
      <c r="D945" s="2">
        <f>YEAR(SalesData[[#This Row],[order_date]])</f>
        <v>2023</v>
      </c>
      <c r="E945" t="s">
        <v>954</v>
      </c>
      <c r="F945" t="s">
        <v>10</v>
      </c>
      <c r="G945" t="s">
        <v>80</v>
      </c>
      <c r="H945">
        <v>1</v>
      </c>
      <c r="I945">
        <v>24496.799999999999</v>
      </c>
      <c r="J945" t="s">
        <v>107</v>
      </c>
      <c r="K945" t="s">
        <v>108</v>
      </c>
      <c r="L945">
        <f>SalesData[[#This Row],[quantity]]*SalesData[[#This Row],[price]]</f>
        <v>24496.799999999999</v>
      </c>
      <c r="M945" s="8">
        <f>IF(SalesData[[#This Row],[quantity]]&lt;=1,2%,IF(SalesData[[#This Row],[quantity]]&lt;=2,4%,IF(SalesData[[#This Row],[quantity]]&lt;=3,6%,IF(SalesData[[#This Row],[quantity]]&gt;=4,8%,0%))))</f>
        <v>0.02</v>
      </c>
      <c r="N945" s="6">
        <f>SalesData[[#This Row],[Total Sales]]*SalesData[[#This Row],[Discount %]]</f>
        <v>489.93599999999998</v>
      </c>
      <c r="O945" s="2">
        <f>SalesData[[#This Row],[Total Sales]]-SalesData[[#This Row],[Discount Amount]]</f>
        <v>24006.863999999998</v>
      </c>
      <c r="P945" s="2">
        <f>SalesData[[#This Row],[price]]*60%</f>
        <v>14698.08</v>
      </c>
      <c r="Q945" s="2">
        <f>SalesData[[#This Row],[Cost Price (Assumed)60%]]*SalesData[[#This Row],[quantity]]</f>
        <v>14698.08</v>
      </c>
      <c r="R945" s="2">
        <f>SalesData[[#This Row],[Net Sales]]-SalesData[[#This Row],[Total Cost]]</f>
        <v>9308.7839999999978</v>
      </c>
      <c r="S945" s="8">
        <f>SalesData[[#This Row],[Profit]]/SalesData[[#This Row],[Net Sales]]</f>
        <v>0.38775510204081626</v>
      </c>
    </row>
    <row r="946" spans="1:19" x14ac:dyDescent="0.25">
      <c r="A946">
        <v>100944</v>
      </c>
      <c r="B946" s="1">
        <v>45654</v>
      </c>
      <c r="C946" s="2">
        <f>MONTH(SalesData[[#This Row],[order_date]])</f>
        <v>12</v>
      </c>
      <c r="D946" s="2">
        <f>YEAR(SalesData[[#This Row],[order_date]])</f>
        <v>2024</v>
      </c>
      <c r="E946" t="s">
        <v>955</v>
      </c>
      <c r="F946" t="s">
        <v>14</v>
      </c>
      <c r="G946" t="s">
        <v>46</v>
      </c>
      <c r="H946">
        <v>1</v>
      </c>
      <c r="I946">
        <v>1947.12</v>
      </c>
      <c r="J946" t="s">
        <v>47</v>
      </c>
      <c r="K946" t="s">
        <v>48</v>
      </c>
      <c r="L946">
        <f>SalesData[[#This Row],[quantity]]*SalesData[[#This Row],[price]]</f>
        <v>1947.12</v>
      </c>
      <c r="M946" s="8">
        <f>IF(SalesData[[#This Row],[quantity]]&lt;=1,2%,IF(SalesData[[#This Row],[quantity]]&lt;=2,4%,IF(SalesData[[#This Row],[quantity]]&lt;=3,6%,IF(SalesData[[#This Row],[quantity]]&gt;=4,8%,0%))))</f>
        <v>0.02</v>
      </c>
      <c r="N946" s="6">
        <f>SalesData[[#This Row],[Total Sales]]*SalesData[[#This Row],[Discount %]]</f>
        <v>38.942399999999999</v>
      </c>
      <c r="O946" s="2">
        <f>SalesData[[#This Row],[Total Sales]]-SalesData[[#This Row],[Discount Amount]]</f>
        <v>1908.1776</v>
      </c>
      <c r="P946" s="2">
        <f>SalesData[[#This Row],[price]]*60%</f>
        <v>1168.2719999999999</v>
      </c>
      <c r="Q946" s="2">
        <f>SalesData[[#This Row],[Cost Price (Assumed)60%]]*SalesData[[#This Row],[quantity]]</f>
        <v>1168.2719999999999</v>
      </c>
      <c r="R946" s="2">
        <f>SalesData[[#This Row],[Net Sales]]-SalesData[[#This Row],[Total Cost]]</f>
        <v>739.90560000000005</v>
      </c>
      <c r="S946" s="8">
        <f>SalesData[[#This Row],[Profit]]/SalesData[[#This Row],[Net Sales]]</f>
        <v>0.38775510204081637</v>
      </c>
    </row>
    <row r="947" spans="1:19" x14ac:dyDescent="0.25">
      <c r="A947">
        <v>100945</v>
      </c>
      <c r="B947" s="1">
        <v>45214</v>
      </c>
      <c r="C947" s="2">
        <f>MONTH(SalesData[[#This Row],[order_date]])</f>
        <v>10</v>
      </c>
      <c r="D947" s="2">
        <f>YEAR(SalesData[[#This Row],[order_date]])</f>
        <v>2023</v>
      </c>
      <c r="E947" t="s">
        <v>956</v>
      </c>
      <c r="F947" t="s">
        <v>38</v>
      </c>
      <c r="G947" t="s">
        <v>261</v>
      </c>
      <c r="H947">
        <v>1</v>
      </c>
      <c r="I947">
        <v>3638.27</v>
      </c>
      <c r="J947" t="s">
        <v>54</v>
      </c>
      <c r="K947" t="s">
        <v>55</v>
      </c>
      <c r="L947">
        <f>SalesData[[#This Row],[quantity]]*SalesData[[#This Row],[price]]</f>
        <v>3638.27</v>
      </c>
      <c r="M947" s="8">
        <f>IF(SalesData[[#This Row],[quantity]]&lt;=1,2%,IF(SalesData[[#This Row],[quantity]]&lt;=2,4%,IF(SalesData[[#This Row],[quantity]]&lt;=3,6%,IF(SalesData[[#This Row],[quantity]]&gt;=4,8%,0%))))</f>
        <v>0.02</v>
      </c>
      <c r="N947" s="6">
        <f>SalesData[[#This Row],[Total Sales]]*SalesData[[#This Row],[Discount %]]</f>
        <v>72.7654</v>
      </c>
      <c r="O947" s="2">
        <f>SalesData[[#This Row],[Total Sales]]-SalesData[[#This Row],[Discount Amount]]</f>
        <v>3565.5046000000002</v>
      </c>
      <c r="P947" s="2">
        <f>SalesData[[#This Row],[price]]*60%</f>
        <v>2182.962</v>
      </c>
      <c r="Q947" s="2">
        <f>SalesData[[#This Row],[Cost Price (Assumed)60%]]*SalesData[[#This Row],[quantity]]</f>
        <v>2182.962</v>
      </c>
      <c r="R947" s="2">
        <f>SalesData[[#This Row],[Net Sales]]-SalesData[[#This Row],[Total Cost]]</f>
        <v>1382.5426000000002</v>
      </c>
      <c r="S947" s="8">
        <f>SalesData[[#This Row],[Profit]]/SalesData[[#This Row],[Net Sales]]</f>
        <v>0.38775510204081637</v>
      </c>
    </row>
    <row r="948" spans="1:19" x14ac:dyDescent="0.25">
      <c r="A948">
        <v>100946</v>
      </c>
      <c r="B948" s="1">
        <v>45247</v>
      </c>
      <c r="C948" s="2">
        <f>MONTH(SalesData[[#This Row],[order_date]])</f>
        <v>11</v>
      </c>
      <c r="D948" s="2">
        <f>YEAR(SalesData[[#This Row],[order_date]])</f>
        <v>2023</v>
      </c>
      <c r="E948" t="s">
        <v>957</v>
      </c>
      <c r="F948" t="s">
        <v>14</v>
      </c>
      <c r="G948" t="s">
        <v>46</v>
      </c>
      <c r="H948">
        <v>1</v>
      </c>
      <c r="I948">
        <v>5366.28</v>
      </c>
      <c r="J948" t="s">
        <v>54</v>
      </c>
      <c r="K948" t="s">
        <v>55</v>
      </c>
      <c r="L948">
        <f>SalesData[[#This Row],[quantity]]*SalesData[[#This Row],[price]]</f>
        <v>5366.28</v>
      </c>
      <c r="M948" s="8">
        <f>IF(SalesData[[#This Row],[quantity]]&lt;=1,2%,IF(SalesData[[#This Row],[quantity]]&lt;=2,4%,IF(SalesData[[#This Row],[quantity]]&lt;=3,6%,IF(SalesData[[#This Row],[quantity]]&gt;=4,8%,0%))))</f>
        <v>0.02</v>
      </c>
      <c r="N948" s="6">
        <f>SalesData[[#This Row],[Total Sales]]*SalesData[[#This Row],[Discount %]]</f>
        <v>107.32559999999999</v>
      </c>
      <c r="O948" s="2">
        <f>SalesData[[#This Row],[Total Sales]]-SalesData[[#This Row],[Discount Amount]]</f>
        <v>5258.9543999999996</v>
      </c>
      <c r="P948" s="2">
        <f>SalesData[[#This Row],[price]]*60%</f>
        <v>3219.7679999999996</v>
      </c>
      <c r="Q948" s="2">
        <f>SalesData[[#This Row],[Cost Price (Assumed)60%]]*SalesData[[#This Row],[quantity]]</f>
        <v>3219.7679999999996</v>
      </c>
      <c r="R948" s="2">
        <f>SalesData[[#This Row],[Net Sales]]-SalesData[[#This Row],[Total Cost]]</f>
        <v>2039.1864</v>
      </c>
      <c r="S948" s="8">
        <f>SalesData[[#This Row],[Profit]]/SalesData[[#This Row],[Net Sales]]</f>
        <v>0.38775510204081637</v>
      </c>
    </row>
    <row r="949" spans="1:19" x14ac:dyDescent="0.25">
      <c r="A949">
        <v>100947</v>
      </c>
      <c r="B949" s="1">
        <v>45600</v>
      </c>
      <c r="C949" s="2">
        <f>MONTH(SalesData[[#This Row],[order_date]])</f>
        <v>11</v>
      </c>
      <c r="D949" s="2">
        <f>YEAR(SalesData[[#This Row],[order_date]])</f>
        <v>2024</v>
      </c>
      <c r="E949" t="s">
        <v>958</v>
      </c>
      <c r="F949" t="s">
        <v>19</v>
      </c>
      <c r="G949" t="s">
        <v>20</v>
      </c>
      <c r="H949">
        <v>1</v>
      </c>
      <c r="I949">
        <v>2282.44</v>
      </c>
      <c r="J949" t="s">
        <v>61</v>
      </c>
      <c r="K949" t="s">
        <v>36</v>
      </c>
      <c r="L949">
        <f>SalesData[[#This Row],[quantity]]*SalesData[[#This Row],[price]]</f>
        <v>2282.44</v>
      </c>
      <c r="M949" s="8">
        <f>IF(SalesData[[#This Row],[quantity]]&lt;=1,2%,IF(SalesData[[#This Row],[quantity]]&lt;=2,4%,IF(SalesData[[#This Row],[quantity]]&lt;=3,6%,IF(SalesData[[#This Row],[quantity]]&gt;=4,8%,0%))))</f>
        <v>0.02</v>
      </c>
      <c r="N949" s="6">
        <f>SalesData[[#This Row],[Total Sales]]*SalesData[[#This Row],[Discount %]]</f>
        <v>45.648800000000001</v>
      </c>
      <c r="O949" s="2">
        <f>SalesData[[#This Row],[Total Sales]]-SalesData[[#This Row],[Discount Amount]]</f>
        <v>2236.7912000000001</v>
      </c>
      <c r="P949" s="2">
        <f>SalesData[[#This Row],[price]]*60%</f>
        <v>1369.4639999999999</v>
      </c>
      <c r="Q949" s="2">
        <f>SalesData[[#This Row],[Cost Price (Assumed)60%]]*SalesData[[#This Row],[quantity]]</f>
        <v>1369.4639999999999</v>
      </c>
      <c r="R949" s="2">
        <f>SalesData[[#This Row],[Net Sales]]-SalesData[[#This Row],[Total Cost]]</f>
        <v>867.32720000000018</v>
      </c>
      <c r="S949" s="8">
        <f>SalesData[[#This Row],[Profit]]/SalesData[[#This Row],[Net Sales]]</f>
        <v>0.38775510204081637</v>
      </c>
    </row>
    <row r="950" spans="1:19" x14ac:dyDescent="0.25">
      <c r="A950">
        <v>100948</v>
      </c>
      <c r="B950" s="1">
        <v>45193</v>
      </c>
      <c r="C950" s="2">
        <f>MONTH(SalesData[[#This Row],[order_date]])</f>
        <v>9</v>
      </c>
      <c r="D950" s="2">
        <f>YEAR(SalesData[[#This Row],[order_date]])</f>
        <v>2023</v>
      </c>
      <c r="E950" t="s">
        <v>959</v>
      </c>
      <c r="F950" t="s">
        <v>10</v>
      </c>
      <c r="G950" t="s">
        <v>68</v>
      </c>
      <c r="H950">
        <v>1</v>
      </c>
      <c r="I950">
        <v>78600.53</v>
      </c>
      <c r="J950" t="s">
        <v>61</v>
      </c>
      <c r="K950" t="s">
        <v>36</v>
      </c>
      <c r="L950">
        <f>SalesData[[#This Row],[quantity]]*SalesData[[#This Row],[price]]</f>
        <v>78600.53</v>
      </c>
      <c r="M950" s="8">
        <f>IF(SalesData[[#This Row],[quantity]]&lt;=1,2%,IF(SalesData[[#This Row],[quantity]]&lt;=2,4%,IF(SalesData[[#This Row],[quantity]]&lt;=3,6%,IF(SalesData[[#This Row],[quantity]]&gt;=4,8%,0%))))</f>
        <v>0.02</v>
      </c>
      <c r="N950" s="6">
        <f>SalesData[[#This Row],[Total Sales]]*SalesData[[#This Row],[Discount %]]</f>
        <v>1572.0106000000001</v>
      </c>
      <c r="O950" s="2">
        <f>SalesData[[#This Row],[Total Sales]]-SalesData[[#This Row],[Discount Amount]]</f>
        <v>77028.519400000005</v>
      </c>
      <c r="P950" s="2">
        <f>SalesData[[#This Row],[price]]*60%</f>
        <v>47160.317999999999</v>
      </c>
      <c r="Q950" s="2">
        <f>SalesData[[#This Row],[Cost Price (Assumed)60%]]*SalesData[[#This Row],[quantity]]</f>
        <v>47160.317999999999</v>
      </c>
      <c r="R950" s="2">
        <f>SalesData[[#This Row],[Net Sales]]-SalesData[[#This Row],[Total Cost]]</f>
        <v>29868.201400000005</v>
      </c>
      <c r="S950" s="8">
        <f>SalesData[[#This Row],[Profit]]/SalesData[[#This Row],[Net Sales]]</f>
        <v>0.38775510204081637</v>
      </c>
    </row>
    <row r="951" spans="1:19" x14ac:dyDescent="0.25">
      <c r="A951">
        <v>100949</v>
      </c>
      <c r="B951" s="1">
        <v>45292</v>
      </c>
      <c r="C951" s="2">
        <f>MONTH(SalesData[[#This Row],[order_date]])</f>
        <v>1</v>
      </c>
      <c r="D951" s="2">
        <f>YEAR(SalesData[[#This Row],[order_date]])</f>
        <v>2024</v>
      </c>
      <c r="E951" t="s">
        <v>960</v>
      </c>
      <c r="F951" t="s">
        <v>41</v>
      </c>
      <c r="G951" t="s">
        <v>42</v>
      </c>
      <c r="H951">
        <v>1</v>
      </c>
      <c r="I951">
        <v>8328.83</v>
      </c>
      <c r="J951" t="s">
        <v>12</v>
      </c>
      <c r="K951" t="s">
        <v>12</v>
      </c>
      <c r="L951">
        <f>SalesData[[#This Row],[quantity]]*SalesData[[#This Row],[price]]</f>
        <v>8328.83</v>
      </c>
      <c r="M951" s="8">
        <f>IF(SalesData[[#This Row],[quantity]]&lt;=1,2%,IF(SalesData[[#This Row],[quantity]]&lt;=2,4%,IF(SalesData[[#This Row],[quantity]]&lt;=3,6%,IF(SalesData[[#This Row],[quantity]]&gt;=4,8%,0%))))</f>
        <v>0.02</v>
      </c>
      <c r="N951" s="6">
        <f>SalesData[[#This Row],[Total Sales]]*SalesData[[#This Row],[Discount %]]</f>
        <v>166.57660000000001</v>
      </c>
      <c r="O951" s="2">
        <f>SalesData[[#This Row],[Total Sales]]-SalesData[[#This Row],[Discount Amount]]</f>
        <v>8162.2533999999996</v>
      </c>
      <c r="P951" s="2">
        <f>SalesData[[#This Row],[price]]*60%</f>
        <v>4997.2979999999998</v>
      </c>
      <c r="Q951" s="2">
        <f>SalesData[[#This Row],[Cost Price (Assumed)60%]]*SalesData[[#This Row],[quantity]]</f>
        <v>4997.2979999999998</v>
      </c>
      <c r="R951" s="2">
        <f>SalesData[[#This Row],[Net Sales]]-SalesData[[#This Row],[Total Cost]]</f>
        <v>3164.9553999999998</v>
      </c>
      <c r="S951" s="8">
        <f>SalesData[[#This Row],[Profit]]/SalesData[[#This Row],[Net Sales]]</f>
        <v>0.38775510204081631</v>
      </c>
    </row>
    <row r="952" spans="1:19" x14ac:dyDescent="0.25">
      <c r="A952">
        <v>100950</v>
      </c>
      <c r="B952" s="1">
        <v>45284</v>
      </c>
      <c r="C952" s="2">
        <f>MONTH(SalesData[[#This Row],[order_date]])</f>
        <v>12</v>
      </c>
      <c r="D952" s="2">
        <f>YEAR(SalesData[[#This Row],[order_date]])</f>
        <v>2023</v>
      </c>
      <c r="E952" t="s">
        <v>253</v>
      </c>
      <c r="F952" t="s">
        <v>10</v>
      </c>
      <c r="G952" t="s">
        <v>11</v>
      </c>
      <c r="H952">
        <v>1</v>
      </c>
      <c r="I952">
        <v>13062.36</v>
      </c>
      <c r="J952" t="s">
        <v>32</v>
      </c>
      <c r="K952" t="s">
        <v>33</v>
      </c>
      <c r="L952">
        <f>SalesData[[#This Row],[quantity]]*SalesData[[#This Row],[price]]</f>
        <v>13062.36</v>
      </c>
      <c r="M952" s="8">
        <f>IF(SalesData[[#This Row],[quantity]]&lt;=1,2%,IF(SalesData[[#This Row],[quantity]]&lt;=2,4%,IF(SalesData[[#This Row],[quantity]]&lt;=3,6%,IF(SalesData[[#This Row],[quantity]]&gt;=4,8%,0%))))</f>
        <v>0.02</v>
      </c>
      <c r="N952" s="6">
        <f>SalesData[[#This Row],[Total Sales]]*SalesData[[#This Row],[Discount %]]</f>
        <v>261.24720000000002</v>
      </c>
      <c r="O952" s="2">
        <f>SalesData[[#This Row],[Total Sales]]-SalesData[[#This Row],[Discount Amount]]</f>
        <v>12801.112800000001</v>
      </c>
      <c r="P952" s="2">
        <f>SalesData[[#This Row],[price]]*60%</f>
        <v>7837.4160000000002</v>
      </c>
      <c r="Q952" s="2">
        <f>SalesData[[#This Row],[Cost Price (Assumed)60%]]*SalesData[[#This Row],[quantity]]</f>
        <v>7837.4160000000002</v>
      </c>
      <c r="R952" s="2">
        <f>SalesData[[#This Row],[Net Sales]]-SalesData[[#This Row],[Total Cost]]</f>
        <v>4963.6968000000006</v>
      </c>
      <c r="S952" s="8">
        <f>SalesData[[#This Row],[Profit]]/SalesData[[#This Row],[Net Sales]]</f>
        <v>0.38775510204081637</v>
      </c>
    </row>
    <row r="953" spans="1:19" x14ac:dyDescent="0.25">
      <c r="A953">
        <v>100951</v>
      </c>
      <c r="B953" s="1">
        <v>45606</v>
      </c>
      <c r="C953" s="2">
        <f>MONTH(SalesData[[#This Row],[order_date]])</f>
        <v>11</v>
      </c>
      <c r="D953" s="2">
        <f>YEAR(SalesData[[#This Row],[order_date]])</f>
        <v>2024</v>
      </c>
      <c r="E953" t="s">
        <v>961</v>
      </c>
      <c r="F953" t="s">
        <v>19</v>
      </c>
      <c r="G953" t="s">
        <v>123</v>
      </c>
      <c r="H953">
        <v>5</v>
      </c>
      <c r="I953">
        <v>388.44</v>
      </c>
      <c r="J953" t="s">
        <v>28</v>
      </c>
      <c r="K953" t="s">
        <v>29</v>
      </c>
      <c r="L953">
        <f>SalesData[[#This Row],[quantity]]*SalesData[[#This Row],[price]]</f>
        <v>1942.2</v>
      </c>
      <c r="M953" s="8">
        <f>IF(SalesData[[#This Row],[quantity]]&lt;=1,2%,IF(SalesData[[#This Row],[quantity]]&lt;=2,4%,IF(SalesData[[#This Row],[quantity]]&lt;=3,6%,IF(SalesData[[#This Row],[quantity]]&gt;=4,8%,0%))))</f>
        <v>0.08</v>
      </c>
      <c r="N953" s="6">
        <f>SalesData[[#This Row],[Total Sales]]*SalesData[[#This Row],[Discount %]]</f>
        <v>155.376</v>
      </c>
      <c r="O953" s="2">
        <f>SalesData[[#This Row],[Total Sales]]-SalesData[[#This Row],[Discount Amount]]</f>
        <v>1786.8240000000001</v>
      </c>
      <c r="P953" s="2">
        <f>SalesData[[#This Row],[price]]*60%</f>
        <v>233.06399999999999</v>
      </c>
      <c r="Q953" s="2">
        <f>SalesData[[#This Row],[Cost Price (Assumed)60%]]*SalesData[[#This Row],[quantity]]</f>
        <v>1165.32</v>
      </c>
      <c r="R953" s="2">
        <f>SalesData[[#This Row],[Net Sales]]-SalesData[[#This Row],[Total Cost]]</f>
        <v>621.50400000000013</v>
      </c>
      <c r="S953" s="8">
        <f>SalesData[[#This Row],[Profit]]/SalesData[[#This Row],[Net Sales]]</f>
        <v>0.34782608695652178</v>
      </c>
    </row>
    <row r="954" spans="1:19" x14ac:dyDescent="0.25">
      <c r="A954">
        <v>100952</v>
      </c>
      <c r="B954" s="1">
        <v>45005</v>
      </c>
      <c r="C954" s="2">
        <f>MONTH(SalesData[[#This Row],[order_date]])</f>
        <v>3</v>
      </c>
      <c r="D954" s="2">
        <f>YEAR(SalesData[[#This Row],[order_date]])</f>
        <v>2023</v>
      </c>
      <c r="E954" t="s">
        <v>962</v>
      </c>
      <c r="F954" t="s">
        <v>10</v>
      </c>
      <c r="G954" t="s">
        <v>68</v>
      </c>
      <c r="H954">
        <v>2</v>
      </c>
      <c r="I954">
        <v>53427.1</v>
      </c>
      <c r="J954" t="s">
        <v>28</v>
      </c>
      <c r="K954" t="s">
        <v>29</v>
      </c>
      <c r="L954">
        <f>SalesData[[#This Row],[quantity]]*SalesData[[#This Row],[price]]</f>
        <v>106854.2</v>
      </c>
      <c r="M954" s="8">
        <f>IF(SalesData[[#This Row],[quantity]]&lt;=1,2%,IF(SalesData[[#This Row],[quantity]]&lt;=2,4%,IF(SalesData[[#This Row],[quantity]]&lt;=3,6%,IF(SalesData[[#This Row],[quantity]]&gt;=4,8%,0%))))</f>
        <v>0.04</v>
      </c>
      <c r="N954" s="6">
        <f>SalesData[[#This Row],[Total Sales]]*SalesData[[#This Row],[Discount %]]</f>
        <v>4274.1679999999997</v>
      </c>
      <c r="O954" s="2">
        <f>SalesData[[#This Row],[Total Sales]]-SalesData[[#This Row],[Discount Amount]]</f>
        <v>102580.03199999999</v>
      </c>
      <c r="P954" s="2">
        <f>SalesData[[#This Row],[price]]*60%</f>
        <v>32056.26</v>
      </c>
      <c r="Q954" s="2">
        <f>SalesData[[#This Row],[Cost Price (Assumed)60%]]*SalesData[[#This Row],[quantity]]</f>
        <v>64112.52</v>
      </c>
      <c r="R954" s="2">
        <f>SalesData[[#This Row],[Net Sales]]-SalesData[[#This Row],[Total Cost]]</f>
        <v>38467.511999999995</v>
      </c>
      <c r="S954" s="8">
        <f>SalesData[[#This Row],[Profit]]/SalesData[[#This Row],[Net Sales]]</f>
        <v>0.375</v>
      </c>
    </row>
    <row r="955" spans="1:19" x14ac:dyDescent="0.25">
      <c r="A955">
        <v>100953</v>
      </c>
      <c r="B955" s="1">
        <v>45309</v>
      </c>
      <c r="C955" s="2">
        <f>MONTH(SalesData[[#This Row],[order_date]])</f>
        <v>1</v>
      </c>
      <c r="D955" s="2">
        <f>YEAR(SalesData[[#This Row],[order_date]])</f>
        <v>2024</v>
      </c>
      <c r="E955" t="s">
        <v>963</v>
      </c>
      <c r="F955" t="s">
        <v>19</v>
      </c>
      <c r="G955" t="s">
        <v>77</v>
      </c>
      <c r="H955">
        <v>3</v>
      </c>
      <c r="I955">
        <v>2237.8200000000002</v>
      </c>
      <c r="J955" t="s">
        <v>61</v>
      </c>
      <c r="K955" t="s">
        <v>36</v>
      </c>
      <c r="L955">
        <f>SalesData[[#This Row],[quantity]]*SalesData[[#This Row],[price]]</f>
        <v>6713.4600000000009</v>
      </c>
      <c r="M955" s="8">
        <f>IF(SalesData[[#This Row],[quantity]]&lt;=1,2%,IF(SalesData[[#This Row],[quantity]]&lt;=2,4%,IF(SalesData[[#This Row],[quantity]]&lt;=3,6%,IF(SalesData[[#This Row],[quantity]]&gt;=4,8%,0%))))</f>
        <v>0.06</v>
      </c>
      <c r="N955" s="6">
        <f>SalesData[[#This Row],[Total Sales]]*SalesData[[#This Row],[Discount %]]</f>
        <v>402.80760000000004</v>
      </c>
      <c r="O955" s="2">
        <f>SalesData[[#This Row],[Total Sales]]-SalesData[[#This Row],[Discount Amount]]</f>
        <v>6310.6524000000009</v>
      </c>
      <c r="P955" s="2">
        <f>SalesData[[#This Row],[price]]*60%</f>
        <v>1342.692</v>
      </c>
      <c r="Q955" s="2">
        <f>SalesData[[#This Row],[Cost Price (Assumed)60%]]*SalesData[[#This Row],[quantity]]</f>
        <v>4028.076</v>
      </c>
      <c r="R955" s="2">
        <f>SalesData[[#This Row],[Net Sales]]-SalesData[[#This Row],[Total Cost]]</f>
        <v>2282.5764000000008</v>
      </c>
      <c r="S955" s="8">
        <f>SalesData[[#This Row],[Profit]]/SalesData[[#This Row],[Net Sales]]</f>
        <v>0.36170212765957455</v>
      </c>
    </row>
    <row r="956" spans="1:19" x14ac:dyDescent="0.25">
      <c r="A956">
        <v>100954</v>
      </c>
      <c r="B956" s="1">
        <v>45570</v>
      </c>
      <c r="C956" s="2">
        <f>MONTH(SalesData[[#This Row],[order_date]])</f>
        <v>10</v>
      </c>
      <c r="D956" s="2">
        <f>YEAR(SalesData[[#This Row],[order_date]])</f>
        <v>2024</v>
      </c>
      <c r="E956" t="s">
        <v>964</v>
      </c>
      <c r="F956" t="s">
        <v>41</v>
      </c>
      <c r="G956" t="s">
        <v>42</v>
      </c>
      <c r="H956">
        <v>2</v>
      </c>
      <c r="I956">
        <v>4437.9799999999996</v>
      </c>
      <c r="J956" t="s">
        <v>107</v>
      </c>
      <c r="K956" t="s">
        <v>108</v>
      </c>
      <c r="L956">
        <f>SalesData[[#This Row],[quantity]]*SalesData[[#This Row],[price]]</f>
        <v>8875.9599999999991</v>
      </c>
      <c r="M956" s="8">
        <f>IF(SalesData[[#This Row],[quantity]]&lt;=1,2%,IF(SalesData[[#This Row],[quantity]]&lt;=2,4%,IF(SalesData[[#This Row],[quantity]]&lt;=3,6%,IF(SalesData[[#This Row],[quantity]]&gt;=4,8%,0%))))</f>
        <v>0.04</v>
      </c>
      <c r="N956" s="6">
        <f>SalesData[[#This Row],[Total Sales]]*SalesData[[#This Row],[Discount %]]</f>
        <v>355.03839999999997</v>
      </c>
      <c r="O956" s="2">
        <f>SalesData[[#This Row],[Total Sales]]-SalesData[[#This Row],[Discount Amount]]</f>
        <v>8520.9215999999997</v>
      </c>
      <c r="P956" s="2">
        <f>SalesData[[#This Row],[price]]*60%</f>
        <v>2662.7879999999996</v>
      </c>
      <c r="Q956" s="2">
        <f>SalesData[[#This Row],[Cost Price (Assumed)60%]]*SalesData[[#This Row],[quantity]]</f>
        <v>5325.5759999999991</v>
      </c>
      <c r="R956" s="2">
        <f>SalesData[[#This Row],[Net Sales]]-SalesData[[#This Row],[Total Cost]]</f>
        <v>3195.3456000000006</v>
      </c>
      <c r="S956" s="8">
        <f>SalesData[[#This Row],[Profit]]/SalesData[[#This Row],[Net Sales]]</f>
        <v>0.37500000000000006</v>
      </c>
    </row>
    <row r="957" spans="1:19" x14ac:dyDescent="0.25">
      <c r="A957">
        <v>100955</v>
      </c>
      <c r="B957" s="1">
        <v>45509</v>
      </c>
      <c r="C957" s="2">
        <f>MONTH(SalesData[[#This Row],[order_date]])</f>
        <v>8</v>
      </c>
      <c r="D957" s="2">
        <f>YEAR(SalesData[[#This Row],[order_date]])</f>
        <v>2024</v>
      </c>
      <c r="E957" t="s">
        <v>965</v>
      </c>
      <c r="F957" t="s">
        <v>10</v>
      </c>
      <c r="G957" t="s">
        <v>73</v>
      </c>
      <c r="H957">
        <v>3</v>
      </c>
      <c r="I957">
        <v>22750.15</v>
      </c>
      <c r="J957" t="s">
        <v>54</v>
      </c>
      <c r="K957" t="s">
        <v>55</v>
      </c>
      <c r="L957">
        <f>SalesData[[#This Row],[quantity]]*SalesData[[#This Row],[price]]</f>
        <v>68250.450000000012</v>
      </c>
      <c r="M957" s="8">
        <f>IF(SalesData[[#This Row],[quantity]]&lt;=1,2%,IF(SalesData[[#This Row],[quantity]]&lt;=2,4%,IF(SalesData[[#This Row],[quantity]]&lt;=3,6%,IF(SalesData[[#This Row],[quantity]]&gt;=4,8%,0%))))</f>
        <v>0.06</v>
      </c>
      <c r="N957" s="6">
        <f>SalesData[[#This Row],[Total Sales]]*SalesData[[#This Row],[Discount %]]</f>
        <v>4095.0270000000005</v>
      </c>
      <c r="O957" s="2">
        <f>SalesData[[#This Row],[Total Sales]]-SalesData[[#This Row],[Discount Amount]]</f>
        <v>64155.42300000001</v>
      </c>
      <c r="P957" s="2">
        <f>SalesData[[#This Row],[price]]*60%</f>
        <v>13650.09</v>
      </c>
      <c r="Q957" s="2">
        <f>SalesData[[#This Row],[Cost Price (Assumed)60%]]*SalesData[[#This Row],[quantity]]</f>
        <v>40950.270000000004</v>
      </c>
      <c r="R957" s="2">
        <f>SalesData[[#This Row],[Net Sales]]-SalesData[[#This Row],[Total Cost]]</f>
        <v>23205.153000000006</v>
      </c>
      <c r="S957" s="8">
        <f>SalesData[[#This Row],[Profit]]/SalesData[[#This Row],[Net Sales]]</f>
        <v>0.36170212765957449</v>
      </c>
    </row>
    <row r="958" spans="1:19" x14ac:dyDescent="0.25">
      <c r="A958">
        <v>100956</v>
      </c>
      <c r="B958" s="1">
        <v>45543</v>
      </c>
      <c r="C958" s="2">
        <f>MONTH(SalesData[[#This Row],[order_date]])</f>
        <v>9</v>
      </c>
      <c r="D958" s="2">
        <f>YEAR(SalesData[[#This Row],[order_date]])</f>
        <v>2024</v>
      </c>
      <c r="E958" t="s">
        <v>966</v>
      </c>
      <c r="F958" t="s">
        <v>14</v>
      </c>
      <c r="G958" t="s">
        <v>170</v>
      </c>
      <c r="H958">
        <v>1</v>
      </c>
      <c r="I958">
        <v>1461.2</v>
      </c>
      <c r="J958" t="s">
        <v>12</v>
      </c>
      <c r="K958" t="s">
        <v>12</v>
      </c>
      <c r="L958">
        <f>SalesData[[#This Row],[quantity]]*SalesData[[#This Row],[price]]</f>
        <v>1461.2</v>
      </c>
      <c r="M958" s="8">
        <f>IF(SalesData[[#This Row],[quantity]]&lt;=1,2%,IF(SalesData[[#This Row],[quantity]]&lt;=2,4%,IF(SalesData[[#This Row],[quantity]]&lt;=3,6%,IF(SalesData[[#This Row],[quantity]]&gt;=4,8%,0%))))</f>
        <v>0.02</v>
      </c>
      <c r="N958" s="6">
        <f>SalesData[[#This Row],[Total Sales]]*SalesData[[#This Row],[Discount %]]</f>
        <v>29.224</v>
      </c>
      <c r="O958" s="2">
        <f>SalesData[[#This Row],[Total Sales]]-SalesData[[#This Row],[Discount Amount]]</f>
        <v>1431.9760000000001</v>
      </c>
      <c r="P958" s="2">
        <f>SalesData[[#This Row],[price]]*60%</f>
        <v>876.72</v>
      </c>
      <c r="Q958" s="2">
        <f>SalesData[[#This Row],[Cost Price (Assumed)60%]]*SalesData[[#This Row],[quantity]]</f>
        <v>876.72</v>
      </c>
      <c r="R958" s="2">
        <f>SalesData[[#This Row],[Net Sales]]-SalesData[[#This Row],[Total Cost]]</f>
        <v>555.25600000000009</v>
      </c>
      <c r="S958" s="8">
        <f>SalesData[[#This Row],[Profit]]/SalesData[[#This Row],[Net Sales]]</f>
        <v>0.38775510204081637</v>
      </c>
    </row>
    <row r="959" spans="1:19" x14ac:dyDescent="0.25">
      <c r="A959">
        <v>100957</v>
      </c>
      <c r="B959" s="1">
        <v>44948</v>
      </c>
      <c r="C959" s="2">
        <f>MONTH(SalesData[[#This Row],[order_date]])</f>
        <v>1</v>
      </c>
      <c r="D959" s="2">
        <f>YEAR(SalesData[[#This Row],[order_date]])</f>
        <v>2023</v>
      </c>
      <c r="E959" t="s">
        <v>967</v>
      </c>
      <c r="F959" t="s">
        <v>41</v>
      </c>
      <c r="G959" t="s">
        <v>102</v>
      </c>
      <c r="H959">
        <v>1</v>
      </c>
      <c r="I959">
        <v>6488.58</v>
      </c>
      <c r="J959" t="s">
        <v>12</v>
      </c>
      <c r="K959" t="s">
        <v>12</v>
      </c>
      <c r="L959">
        <f>SalesData[[#This Row],[quantity]]*SalesData[[#This Row],[price]]</f>
        <v>6488.58</v>
      </c>
      <c r="M959" s="8">
        <f>IF(SalesData[[#This Row],[quantity]]&lt;=1,2%,IF(SalesData[[#This Row],[quantity]]&lt;=2,4%,IF(SalesData[[#This Row],[quantity]]&lt;=3,6%,IF(SalesData[[#This Row],[quantity]]&gt;=4,8%,0%))))</f>
        <v>0.02</v>
      </c>
      <c r="N959" s="6">
        <f>SalesData[[#This Row],[Total Sales]]*SalesData[[#This Row],[Discount %]]</f>
        <v>129.77160000000001</v>
      </c>
      <c r="O959" s="2">
        <f>SalesData[[#This Row],[Total Sales]]-SalesData[[#This Row],[Discount Amount]]</f>
        <v>6358.8083999999999</v>
      </c>
      <c r="P959" s="2">
        <f>SalesData[[#This Row],[price]]*60%</f>
        <v>3893.1479999999997</v>
      </c>
      <c r="Q959" s="2">
        <f>SalesData[[#This Row],[Cost Price (Assumed)60%]]*SalesData[[#This Row],[quantity]]</f>
        <v>3893.1479999999997</v>
      </c>
      <c r="R959" s="2">
        <f>SalesData[[#This Row],[Net Sales]]-SalesData[[#This Row],[Total Cost]]</f>
        <v>2465.6604000000002</v>
      </c>
      <c r="S959" s="8">
        <f>SalesData[[#This Row],[Profit]]/SalesData[[#This Row],[Net Sales]]</f>
        <v>0.38775510204081637</v>
      </c>
    </row>
    <row r="960" spans="1:19" x14ac:dyDescent="0.25">
      <c r="A960">
        <v>100958</v>
      </c>
      <c r="B960" s="1">
        <v>45232</v>
      </c>
      <c r="C960" s="2">
        <f>MONTH(SalesData[[#This Row],[order_date]])</f>
        <v>11</v>
      </c>
      <c r="D960" s="2">
        <f>YEAR(SalesData[[#This Row],[order_date]])</f>
        <v>2023</v>
      </c>
      <c r="E960" t="s">
        <v>968</v>
      </c>
      <c r="F960" t="s">
        <v>14</v>
      </c>
      <c r="G960" t="s">
        <v>170</v>
      </c>
      <c r="H960">
        <v>2</v>
      </c>
      <c r="I960">
        <v>5183.12</v>
      </c>
      <c r="J960" t="s">
        <v>107</v>
      </c>
      <c r="K960" t="s">
        <v>108</v>
      </c>
      <c r="L960">
        <f>SalesData[[#This Row],[quantity]]*SalesData[[#This Row],[price]]</f>
        <v>10366.24</v>
      </c>
      <c r="M960" s="8">
        <f>IF(SalesData[[#This Row],[quantity]]&lt;=1,2%,IF(SalesData[[#This Row],[quantity]]&lt;=2,4%,IF(SalesData[[#This Row],[quantity]]&lt;=3,6%,IF(SalesData[[#This Row],[quantity]]&gt;=4,8%,0%))))</f>
        <v>0.04</v>
      </c>
      <c r="N960" s="6">
        <f>SalesData[[#This Row],[Total Sales]]*SalesData[[#This Row],[Discount %]]</f>
        <v>414.64960000000002</v>
      </c>
      <c r="O960" s="2">
        <f>SalesData[[#This Row],[Total Sales]]-SalesData[[#This Row],[Discount Amount]]</f>
        <v>9951.5903999999991</v>
      </c>
      <c r="P960" s="2">
        <f>SalesData[[#This Row],[price]]*60%</f>
        <v>3109.8719999999998</v>
      </c>
      <c r="Q960" s="2">
        <f>SalesData[[#This Row],[Cost Price (Assumed)60%]]*SalesData[[#This Row],[quantity]]</f>
        <v>6219.7439999999997</v>
      </c>
      <c r="R960" s="2">
        <f>SalesData[[#This Row],[Net Sales]]-SalesData[[#This Row],[Total Cost]]</f>
        <v>3731.8463999999994</v>
      </c>
      <c r="S960" s="8">
        <f>SalesData[[#This Row],[Profit]]/SalesData[[#This Row],[Net Sales]]</f>
        <v>0.375</v>
      </c>
    </row>
    <row r="961" spans="1:19" x14ac:dyDescent="0.25">
      <c r="A961">
        <v>100959</v>
      </c>
      <c r="B961" s="1">
        <v>45608</v>
      </c>
      <c r="C961" s="2">
        <f>MONTH(SalesData[[#This Row],[order_date]])</f>
        <v>11</v>
      </c>
      <c r="D961" s="2">
        <f>YEAR(SalesData[[#This Row],[order_date]])</f>
        <v>2024</v>
      </c>
      <c r="E961" t="s">
        <v>969</v>
      </c>
      <c r="F961" t="s">
        <v>10</v>
      </c>
      <c r="G961" t="s">
        <v>11</v>
      </c>
      <c r="H961">
        <v>1</v>
      </c>
      <c r="I961">
        <v>39090.550000000003</v>
      </c>
      <c r="J961" t="s">
        <v>94</v>
      </c>
      <c r="K961" t="s">
        <v>95</v>
      </c>
      <c r="L961">
        <f>SalesData[[#This Row],[quantity]]*SalesData[[#This Row],[price]]</f>
        <v>39090.550000000003</v>
      </c>
      <c r="M961" s="8">
        <f>IF(SalesData[[#This Row],[quantity]]&lt;=1,2%,IF(SalesData[[#This Row],[quantity]]&lt;=2,4%,IF(SalesData[[#This Row],[quantity]]&lt;=3,6%,IF(SalesData[[#This Row],[quantity]]&gt;=4,8%,0%))))</f>
        <v>0.02</v>
      </c>
      <c r="N961" s="6">
        <f>SalesData[[#This Row],[Total Sales]]*SalesData[[#This Row],[Discount %]]</f>
        <v>781.81100000000004</v>
      </c>
      <c r="O961" s="2">
        <f>SalesData[[#This Row],[Total Sales]]-SalesData[[#This Row],[Discount Amount]]</f>
        <v>38308.739000000001</v>
      </c>
      <c r="P961" s="2">
        <f>SalesData[[#This Row],[price]]*60%</f>
        <v>23454.33</v>
      </c>
      <c r="Q961" s="2">
        <f>SalesData[[#This Row],[Cost Price (Assumed)60%]]*SalesData[[#This Row],[quantity]]</f>
        <v>23454.33</v>
      </c>
      <c r="R961" s="2">
        <f>SalesData[[#This Row],[Net Sales]]-SalesData[[#This Row],[Total Cost]]</f>
        <v>14854.409</v>
      </c>
      <c r="S961" s="8">
        <f>SalesData[[#This Row],[Profit]]/SalesData[[#This Row],[Net Sales]]</f>
        <v>0.38775510204081631</v>
      </c>
    </row>
    <row r="962" spans="1:19" x14ac:dyDescent="0.25">
      <c r="A962">
        <v>100960</v>
      </c>
      <c r="B962" s="1">
        <v>45503</v>
      </c>
      <c r="C962" s="2">
        <f>MONTH(SalesData[[#This Row],[order_date]])</f>
        <v>7</v>
      </c>
      <c r="D962" s="2">
        <f>YEAR(SalesData[[#This Row],[order_date]])</f>
        <v>2024</v>
      </c>
      <c r="E962" t="s">
        <v>970</v>
      </c>
      <c r="F962" t="s">
        <v>19</v>
      </c>
      <c r="G962" t="s">
        <v>77</v>
      </c>
      <c r="H962">
        <v>2</v>
      </c>
      <c r="I962">
        <v>12638.08</v>
      </c>
      <c r="J962" t="s">
        <v>35</v>
      </c>
      <c r="K962" t="s">
        <v>36</v>
      </c>
      <c r="L962">
        <f>SalesData[[#This Row],[quantity]]*SalesData[[#This Row],[price]]</f>
        <v>25276.16</v>
      </c>
      <c r="M962" s="8">
        <f>IF(SalesData[[#This Row],[quantity]]&lt;=1,2%,IF(SalesData[[#This Row],[quantity]]&lt;=2,4%,IF(SalesData[[#This Row],[quantity]]&lt;=3,6%,IF(SalesData[[#This Row],[quantity]]&gt;=4,8%,0%))))</f>
        <v>0.04</v>
      </c>
      <c r="N962" s="6">
        <f>SalesData[[#This Row],[Total Sales]]*SalesData[[#This Row],[Discount %]]</f>
        <v>1011.0464000000001</v>
      </c>
      <c r="O962" s="2">
        <f>SalesData[[#This Row],[Total Sales]]-SalesData[[#This Row],[Discount Amount]]</f>
        <v>24265.113600000001</v>
      </c>
      <c r="P962" s="2">
        <f>SalesData[[#This Row],[price]]*60%</f>
        <v>7582.848</v>
      </c>
      <c r="Q962" s="2">
        <f>SalesData[[#This Row],[Cost Price (Assumed)60%]]*SalesData[[#This Row],[quantity]]</f>
        <v>15165.696</v>
      </c>
      <c r="R962" s="2">
        <f>SalesData[[#This Row],[Net Sales]]-SalesData[[#This Row],[Total Cost]]</f>
        <v>9099.4176000000007</v>
      </c>
      <c r="S962" s="8">
        <f>SalesData[[#This Row],[Profit]]/SalesData[[#This Row],[Net Sales]]</f>
        <v>0.375</v>
      </c>
    </row>
    <row r="963" spans="1:19" x14ac:dyDescent="0.25">
      <c r="A963">
        <v>100961</v>
      </c>
      <c r="B963" s="1">
        <v>45363</v>
      </c>
      <c r="C963" s="2">
        <f>MONTH(SalesData[[#This Row],[order_date]])</f>
        <v>3</v>
      </c>
      <c r="D963" s="2">
        <f>YEAR(SalesData[[#This Row],[order_date]])</f>
        <v>2024</v>
      </c>
      <c r="E963" t="s">
        <v>971</v>
      </c>
      <c r="F963" t="s">
        <v>10</v>
      </c>
      <c r="G963" t="s">
        <v>80</v>
      </c>
      <c r="H963">
        <v>1</v>
      </c>
      <c r="I963">
        <v>30500.53</v>
      </c>
      <c r="J963" t="s">
        <v>43</v>
      </c>
      <c r="K963" t="s">
        <v>29</v>
      </c>
      <c r="L963">
        <f>SalesData[[#This Row],[quantity]]*SalesData[[#This Row],[price]]</f>
        <v>30500.53</v>
      </c>
      <c r="M963" s="8">
        <f>IF(SalesData[[#This Row],[quantity]]&lt;=1,2%,IF(SalesData[[#This Row],[quantity]]&lt;=2,4%,IF(SalesData[[#This Row],[quantity]]&lt;=3,6%,IF(SalesData[[#This Row],[quantity]]&gt;=4,8%,0%))))</f>
        <v>0.02</v>
      </c>
      <c r="N963" s="6">
        <f>SalesData[[#This Row],[Total Sales]]*SalesData[[#This Row],[Discount %]]</f>
        <v>610.01059999999995</v>
      </c>
      <c r="O963" s="2">
        <f>SalesData[[#This Row],[Total Sales]]-SalesData[[#This Row],[Discount Amount]]</f>
        <v>29890.519399999997</v>
      </c>
      <c r="P963" s="2">
        <f>SalesData[[#This Row],[price]]*60%</f>
        <v>18300.317999999999</v>
      </c>
      <c r="Q963" s="2">
        <f>SalesData[[#This Row],[Cost Price (Assumed)60%]]*SalesData[[#This Row],[quantity]]</f>
        <v>18300.317999999999</v>
      </c>
      <c r="R963" s="2">
        <f>SalesData[[#This Row],[Net Sales]]-SalesData[[#This Row],[Total Cost]]</f>
        <v>11590.201399999998</v>
      </c>
      <c r="S963" s="8">
        <f>SalesData[[#This Row],[Profit]]/SalesData[[#This Row],[Net Sales]]</f>
        <v>0.38775510204081631</v>
      </c>
    </row>
    <row r="964" spans="1:19" x14ac:dyDescent="0.25">
      <c r="A964">
        <v>100962</v>
      </c>
      <c r="B964" s="1">
        <v>45434</v>
      </c>
      <c r="C964" s="2">
        <f>MONTH(SalesData[[#This Row],[order_date]])</f>
        <v>5</v>
      </c>
      <c r="D964" s="2">
        <f>YEAR(SalesData[[#This Row],[order_date]])</f>
        <v>2024</v>
      </c>
      <c r="E964" t="s">
        <v>972</v>
      </c>
      <c r="F964" t="s">
        <v>14</v>
      </c>
      <c r="G964" t="s">
        <v>51</v>
      </c>
      <c r="H964">
        <v>1</v>
      </c>
      <c r="I964">
        <v>2137.6</v>
      </c>
      <c r="J964" t="s">
        <v>94</v>
      </c>
      <c r="K964" t="s">
        <v>95</v>
      </c>
      <c r="L964">
        <f>SalesData[[#This Row],[quantity]]*SalesData[[#This Row],[price]]</f>
        <v>2137.6</v>
      </c>
      <c r="M964" s="8">
        <f>IF(SalesData[[#This Row],[quantity]]&lt;=1,2%,IF(SalesData[[#This Row],[quantity]]&lt;=2,4%,IF(SalesData[[#This Row],[quantity]]&lt;=3,6%,IF(SalesData[[#This Row],[quantity]]&gt;=4,8%,0%))))</f>
        <v>0.02</v>
      </c>
      <c r="N964" s="6">
        <f>SalesData[[#This Row],[Total Sales]]*SalesData[[#This Row],[Discount %]]</f>
        <v>42.752000000000002</v>
      </c>
      <c r="O964" s="2">
        <f>SalesData[[#This Row],[Total Sales]]-SalesData[[#This Row],[Discount Amount]]</f>
        <v>2094.848</v>
      </c>
      <c r="P964" s="2">
        <f>SalesData[[#This Row],[price]]*60%</f>
        <v>1282.56</v>
      </c>
      <c r="Q964" s="2">
        <f>SalesData[[#This Row],[Cost Price (Assumed)60%]]*SalesData[[#This Row],[quantity]]</f>
        <v>1282.56</v>
      </c>
      <c r="R964" s="2">
        <f>SalesData[[#This Row],[Net Sales]]-SalesData[[#This Row],[Total Cost]]</f>
        <v>812.28800000000001</v>
      </c>
      <c r="S964" s="8">
        <f>SalesData[[#This Row],[Profit]]/SalesData[[#This Row],[Net Sales]]</f>
        <v>0.38775510204081631</v>
      </c>
    </row>
    <row r="965" spans="1:19" x14ac:dyDescent="0.25">
      <c r="A965">
        <v>100963</v>
      </c>
      <c r="B965" s="1">
        <v>45079</v>
      </c>
      <c r="C965" s="2">
        <f>MONTH(SalesData[[#This Row],[order_date]])</f>
        <v>6</v>
      </c>
      <c r="D965" s="2">
        <f>YEAR(SalesData[[#This Row],[order_date]])</f>
        <v>2023</v>
      </c>
      <c r="E965" t="s">
        <v>973</v>
      </c>
      <c r="F965" t="s">
        <v>41</v>
      </c>
      <c r="G965" t="s">
        <v>92</v>
      </c>
      <c r="H965">
        <v>3</v>
      </c>
      <c r="I965">
        <v>7498.31</v>
      </c>
      <c r="J965" t="s">
        <v>54</v>
      </c>
      <c r="K965" t="s">
        <v>55</v>
      </c>
      <c r="L965">
        <f>SalesData[[#This Row],[quantity]]*SalesData[[#This Row],[price]]</f>
        <v>22494.93</v>
      </c>
      <c r="M965" s="8">
        <f>IF(SalesData[[#This Row],[quantity]]&lt;=1,2%,IF(SalesData[[#This Row],[quantity]]&lt;=2,4%,IF(SalesData[[#This Row],[quantity]]&lt;=3,6%,IF(SalesData[[#This Row],[quantity]]&gt;=4,8%,0%))))</f>
        <v>0.06</v>
      </c>
      <c r="N965" s="6">
        <f>SalesData[[#This Row],[Total Sales]]*SalesData[[#This Row],[Discount %]]</f>
        <v>1349.6958</v>
      </c>
      <c r="O965" s="2">
        <f>SalesData[[#This Row],[Total Sales]]-SalesData[[#This Row],[Discount Amount]]</f>
        <v>21145.234199999999</v>
      </c>
      <c r="P965" s="2">
        <f>SalesData[[#This Row],[price]]*60%</f>
        <v>4498.9859999999999</v>
      </c>
      <c r="Q965" s="2">
        <f>SalesData[[#This Row],[Cost Price (Assumed)60%]]*SalesData[[#This Row],[quantity]]</f>
        <v>13496.957999999999</v>
      </c>
      <c r="R965" s="2">
        <f>SalesData[[#This Row],[Net Sales]]-SalesData[[#This Row],[Total Cost]]</f>
        <v>7648.2762000000002</v>
      </c>
      <c r="S965" s="8">
        <f>SalesData[[#This Row],[Profit]]/SalesData[[#This Row],[Net Sales]]</f>
        <v>0.36170212765957449</v>
      </c>
    </row>
    <row r="966" spans="1:19" x14ac:dyDescent="0.25">
      <c r="A966">
        <v>100964</v>
      </c>
      <c r="B966" s="1">
        <v>45005</v>
      </c>
      <c r="C966" s="2">
        <f>MONTH(SalesData[[#This Row],[order_date]])</f>
        <v>3</v>
      </c>
      <c r="D966" s="2">
        <f>YEAR(SalesData[[#This Row],[order_date]])</f>
        <v>2023</v>
      </c>
      <c r="E966" t="s">
        <v>974</v>
      </c>
      <c r="F966" t="s">
        <v>41</v>
      </c>
      <c r="G966" t="s">
        <v>42</v>
      </c>
      <c r="H966">
        <v>1</v>
      </c>
      <c r="I966">
        <v>5748.97</v>
      </c>
      <c r="J966" t="s">
        <v>107</v>
      </c>
      <c r="K966" t="s">
        <v>108</v>
      </c>
      <c r="L966">
        <f>SalesData[[#This Row],[quantity]]*SalesData[[#This Row],[price]]</f>
        <v>5748.97</v>
      </c>
      <c r="M966" s="8">
        <f>IF(SalesData[[#This Row],[quantity]]&lt;=1,2%,IF(SalesData[[#This Row],[quantity]]&lt;=2,4%,IF(SalesData[[#This Row],[quantity]]&lt;=3,6%,IF(SalesData[[#This Row],[quantity]]&gt;=4,8%,0%))))</f>
        <v>0.02</v>
      </c>
      <c r="N966" s="6">
        <f>SalesData[[#This Row],[Total Sales]]*SalesData[[#This Row],[Discount %]]</f>
        <v>114.97940000000001</v>
      </c>
      <c r="O966" s="2">
        <f>SalesData[[#This Row],[Total Sales]]-SalesData[[#This Row],[Discount Amount]]</f>
        <v>5633.9906000000001</v>
      </c>
      <c r="P966" s="2">
        <f>SalesData[[#This Row],[price]]*60%</f>
        <v>3449.3820000000001</v>
      </c>
      <c r="Q966" s="2">
        <f>SalesData[[#This Row],[Cost Price (Assumed)60%]]*SalesData[[#This Row],[quantity]]</f>
        <v>3449.3820000000001</v>
      </c>
      <c r="R966" s="2">
        <f>SalesData[[#This Row],[Net Sales]]-SalesData[[#This Row],[Total Cost]]</f>
        <v>2184.6086</v>
      </c>
      <c r="S966" s="8">
        <f>SalesData[[#This Row],[Profit]]/SalesData[[#This Row],[Net Sales]]</f>
        <v>0.38775510204081631</v>
      </c>
    </row>
    <row r="967" spans="1:19" x14ac:dyDescent="0.25">
      <c r="A967">
        <v>100965</v>
      </c>
      <c r="B967" s="1">
        <v>45187</v>
      </c>
      <c r="C967" s="2">
        <f>MONTH(SalesData[[#This Row],[order_date]])</f>
        <v>9</v>
      </c>
      <c r="D967" s="2">
        <f>YEAR(SalesData[[#This Row],[order_date]])</f>
        <v>2023</v>
      </c>
      <c r="E967" t="s">
        <v>975</v>
      </c>
      <c r="F967" t="s">
        <v>19</v>
      </c>
      <c r="G967" t="s">
        <v>123</v>
      </c>
      <c r="H967">
        <v>1</v>
      </c>
      <c r="I967">
        <v>11060.03</v>
      </c>
      <c r="J967" t="s">
        <v>47</v>
      </c>
      <c r="K967" t="s">
        <v>48</v>
      </c>
      <c r="L967">
        <f>SalesData[[#This Row],[quantity]]*SalesData[[#This Row],[price]]</f>
        <v>11060.03</v>
      </c>
      <c r="M967" s="8">
        <f>IF(SalesData[[#This Row],[quantity]]&lt;=1,2%,IF(SalesData[[#This Row],[quantity]]&lt;=2,4%,IF(SalesData[[#This Row],[quantity]]&lt;=3,6%,IF(SalesData[[#This Row],[quantity]]&gt;=4,8%,0%))))</f>
        <v>0.02</v>
      </c>
      <c r="N967" s="6">
        <f>SalesData[[#This Row],[Total Sales]]*SalesData[[#This Row],[Discount %]]</f>
        <v>221.20060000000001</v>
      </c>
      <c r="O967" s="2">
        <f>SalesData[[#This Row],[Total Sales]]-SalesData[[#This Row],[Discount Amount]]</f>
        <v>10838.829400000001</v>
      </c>
      <c r="P967" s="2">
        <f>SalesData[[#This Row],[price]]*60%</f>
        <v>6636.018</v>
      </c>
      <c r="Q967" s="2">
        <f>SalesData[[#This Row],[Cost Price (Assumed)60%]]*SalesData[[#This Row],[quantity]]</f>
        <v>6636.018</v>
      </c>
      <c r="R967" s="2">
        <f>SalesData[[#This Row],[Net Sales]]-SalesData[[#This Row],[Total Cost]]</f>
        <v>4202.8114000000005</v>
      </c>
      <c r="S967" s="8">
        <f>SalesData[[#This Row],[Profit]]/SalesData[[#This Row],[Net Sales]]</f>
        <v>0.38775510204081637</v>
      </c>
    </row>
    <row r="968" spans="1:19" x14ac:dyDescent="0.25">
      <c r="A968">
        <v>100966</v>
      </c>
      <c r="B968" s="1">
        <v>45329</v>
      </c>
      <c r="C968" s="2">
        <f>MONTH(SalesData[[#This Row],[order_date]])</f>
        <v>2</v>
      </c>
      <c r="D968" s="2">
        <f>YEAR(SalesData[[#This Row],[order_date]])</f>
        <v>2024</v>
      </c>
      <c r="E968" t="s">
        <v>841</v>
      </c>
      <c r="F968" t="s">
        <v>10</v>
      </c>
      <c r="G968" t="s">
        <v>68</v>
      </c>
      <c r="H968">
        <v>3</v>
      </c>
      <c r="I968">
        <v>22461.52</v>
      </c>
      <c r="J968" t="s">
        <v>21</v>
      </c>
      <c r="K968" t="s">
        <v>17</v>
      </c>
      <c r="L968">
        <f>SalesData[[#This Row],[quantity]]*SalesData[[#This Row],[price]]</f>
        <v>67384.56</v>
      </c>
      <c r="M968" s="8">
        <f>IF(SalesData[[#This Row],[quantity]]&lt;=1,2%,IF(SalesData[[#This Row],[quantity]]&lt;=2,4%,IF(SalesData[[#This Row],[quantity]]&lt;=3,6%,IF(SalesData[[#This Row],[quantity]]&gt;=4,8%,0%))))</f>
        <v>0.06</v>
      </c>
      <c r="N968" s="6">
        <f>SalesData[[#This Row],[Total Sales]]*SalesData[[#This Row],[Discount %]]</f>
        <v>4043.0735999999997</v>
      </c>
      <c r="O968" s="2">
        <f>SalesData[[#This Row],[Total Sales]]-SalesData[[#This Row],[Discount Amount]]</f>
        <v>63341.486399999994</v>
      </c>
      <c r="P968" s="2">
        <f>SalesData[[#This Row],[price]]*60%</f>
        <v>13476.912</v>
      </c>
      <c r="Q968" s="2">
        <f>SalesData[[#This Row],[Cost Price (Assumed)60%]]*SalesData[[#This Row],[quantity]]</f>
        <v>40430.736000000004</v>
      </c>
      <c r="R968" s="2">
        <f>SalesData[[#This Row],[Net Sales]]-SalesData[[#This Row],[Total Cost]]</f>
        <v>22910.75039999999</v>
      </c>
      <c r="S968" s="8">
        <f>SalesData[[#This Row],[Profit]]/SalesData[[#This Row],[Net Sales]]</f>
        <v>0.36170212765957432</v>
      </c>
    </row>
    <row r="969" spans="1:19" x14ac:dyDescent="0.25">
      <c r="A969">
        <v>100967</v>
      </c>
      <c r="B969" s="1">
        <v>45613</v>
      </c>
      <c r="C969" s="2">
        <f>MONTH(SalesData[[#This Row],[order_date]])</f>
        <v>11</v>
      </c>
      <c r="D969" s="2">
        <f>YEAR(SalesData[[#This Row],[order_date]])</f>
        <v>2024</v>
      </c>
      <c r="E969" t="s">
        <v>976</v>
      </c>
      <c r="F969" t="s">
        <v>14</v>
      </c>
      <c r="G969" t="s">
        <v>31</v>
      </c>
      <c r="H969">
        <v>1</v>
      </c>
      <c r="I969">
        <v>5034.3</v>
      </c>
      <c r="J969" t="s">
        <v>57</v>
      </c>
      <c r="K969" t="s">
        <v>58</v>
      </c>
      <c r="L969">
        <f>SalesData[[#This Row],[quantity]]*SalesData[[#This Row],[price]]</f>
        <v>5034.3</v>
      </c>
      <c r="M969" s="8">
        <f>IF(SalesData[[#This Row],[quantity]]&lt;=1,2%,IF(SalesData[[#This Row],[quantity]]&lt;=2,4%,IF(SalesData[[#This Row],[quantity]]&lt;=3,6%,IF(SalesData[[#This Row],[quantity]]&gt;=4,8%,0%))))</f>
        <v>0.02</v>
      </c>
      <c r="N969" s="6">
        <f>SalesData[[#This Row],[Total Sales]]*SalesData[[#This Row],[Discount %]]</f>
        <v>100.68600000000001</v>
      </c>
      <c r="O969" s="2">
        <f>SalesData[[#This Row],[Total Sales]]-SalesData[[#This Row],[Discount Amount]]</f>
        <v>4933.6140000000005</v>
      </c>
      <c r="P969" s="2">
        <f>SalesData[[#This Row],[price]]*60%</f>
        <v>3020.58</v>
      </c>
      <c r="Q969" s="2">
        <f>SalesData[[#This Row],[Cost Price (Assumed)60%]]*SalesData[[#This Row],[quantity]]</f>
        <v>3020.58</v>
      </c>
      <c r="R969" s="2">
        <f>SalesData[[#This Row],[Net Sales]]-SalesData[[#This Row],[Total Cost]]</f>
        <v>1913.0340000000006</v>
      </c>
      <c r="S969" s="8">
        <f>SalesData[[#This Row],[Profit]]/SalesData[[#This Row],[Net Sales]]</f>
        <v>0.38775510204081642</v>
      </c>
    </row>
    <row r="970" spans="1:19" x14ac:dyDescent="0.25">
      <c r="A970">
        <v>100968</v>
      </c>
      <c r="B970" s="1">
        <v>45007</v>
      </c>
      <c r="C970" s="2">
        <f>MONTH(SalesData[[#This Row],[order_date]])</f>
        <v>3</v>
      </c>
      <c r="D970" s="2">
        <f>YEAR(SalesData[[#This Row],[order_date]])</f>
        <v>2023</v>
      </c>
      <c r="E970" t="s">
        <v>977</v>
      </c>
      <c r="F970" t="s">
        <v>38</v>
      </c>
      <c r="G970" t="s">
        <v>60</v>
      </c>
      <c r="H970">
        <v>1</v>
      </c>
      <c r="I970">
        <v>2671.16</v>
      </c>
      <c r="J970" t="s">
        <v>85</v>
      </c>
      <c r="K970" t="s">
        <v>29</v>
      </c>
      <c r="L970">
        <f>SalesData[[#This Row],[quantity]]*SalesData[[#This Row],[price]]</f>
        <v>2671.16</v>
      </c>
      <c r="M970" s="8">
        <f>IF(SalesData[[#This Row],[quantity]]&lt;=1,2%,IF(SalesData[[#This Row],[quantity]]&lt;=2,4%,IF(SalesData[[#This Row],[quantity]]&lt;=3,6%,IF(SalesData[[#This Row],[quantity]]&gt;=4,8%,0%))))</f>
        <v>0.02</v>
      </c>
      <c r="N970" s="6">
        <f>SalesData[[#This Row],[Total Sales]]*SalesData[[#This Row],[Discount %]]</f>
        <v>53.423200000000001</v>
      </c>
      <c r="O970" s="2">
        <f>SalesData[[#This Row],[Total Sales]]-SalesData[[#This Row],[Discount Amount]]</f>
        <v>2617.7367999999997</v>
      </c>
      <c r="P970" s="2">
        <f>SalesData[[#This Row],[price]]*60%</f>
        <v>1602.6959999999999</v>
      </c>
      <c r="Q970" s="2">
        <f>SalesData[[#This Row],[Cost Price (Assumed)60%]]*SalesData[[#This Row],[quantity]]</f>
        <v>1602.6959999999999</v>
      </c>
      <c r="R970" s="2">
        <f>SalesData[[#This Row],[Net Sales]]-SalesData[[#This Row],[Total Cost]]</f>
        <v>1015.0407999999998</v>
      </c>
      <c r="S970" s="8">
        <f>SalesData[[#This Row],[Profit]]/SalesData[[#This Row],[Net Sales]]</f>
        <v>0.38775510204081626</v>
      </c>
    </row>
    <row r="971" spans="1:19" x14ac:dyDescent="0.25">
      <c r="A971">
        <v>100969</v>
      </c>
      <c r="B971" s="1">
        <v>45331</v>
      </c>
      <c r="C971" s="2">
        <f>MONTH(SalesData[[#This Row],[order_date]])</f>
        <v>2</v>
      </c>
      <c r="D971" s="2">
        <f>YEAR(SalesData[[#This Row],[order_date]])</f>
        <v>2024</v>
      </c>
      <c r="E971" t="s">
        <v>789</v>
      </c>
      <c r="F971" t="s">
        <v>10</v>
      </c>
      <c r="G971" t="s">
        <v>27</v>
      </c>
      <c r="H971">
        <v>2</v>
      </c>
      <c r="I971">
        <v>32080.97</v>
      </c>
      <c r="J971" t="s">
        <v>94</v>
      </c>
      <c r="K971" t="s">
        <v>95</v>
      </c>
      <c r="L971">
        <f>SalesData[[#This Row],[quantity]]*SalesData[[#This Row],[price]]</f>
        <v>64161.94</v>
      </c>
      <c r="M971" s="8">
        <f>IF(SalesData[[#This Row],[quantity]]&lt;=1,2%,IF(SalesData[[#This Row],[quantity]]&lt;=2,4%,IF(SalesData[[#This Row],[quantity]]&lt;=3,6%,IF(SalesData[[#This Row],[quantity]]&gt;=4,8%,0%))))</f>
        <v>0.04</v>
      </c>
      <c r="N971" s="6">
        <f>SalesData[[#This Row],[Total Sales]]*SalesData[[#This Row],[Discount %]]</f>
        <v>2566.4776000000002</v>
      </c>
      <c r="O971" s="2">
        <f>SalesData[[#This Row],[Total Sales]]-SalesData[[#This Row],[Discount Amount]]</f>
        <v>61595.462400000004</v>
      </c>
      <c r="P971" s="2">
        <f>SalesData[[#This Row],[price]]*60%</f>
        <v>19248.581999999999</v>
      </c>
      <c r="Q971" s="2">
        <f>SalesData[[#This Row],[Cost Price (Assumed)60%]]*SalesData[[#This Row],[quantity]]</f>
        <v>38497.163999999997</v>
      </c>
      <c r="R971" s="2">
        <f>SalesData[[#This Row],[Net Sales]]-SalesData[[#This Row],[Total Cost]]</f>
        <v>23098.298400000007</v>
      </c>
      <c r="S971" s="8">
        <f>SalesData[[#This Row],[Profit]]/SalesData[[#This Row],[Net Sales]]</f>
        <v>0.37500000000000011</v>
      </c>
    </row>
    <row r="972" spans="1:19" x14ac:dyDescent="0.25">
      <c r="A972">
        <v>100970</v>
      </c>
      <c r="B972" s="1">
        <v>45560</v>
      </c>
      <c r="C972" s="2">
        <f>MONTH(SalesData[[#This Row],[order_date]])</f>
        <v>9</v>
      </c>
      <c r="D972" s="2">
        <f>YEAR(SalesData[[#This Row],[order_date]])</f>
        <v>2024</v>
      </c>
      <c r="E972" t="s">
        <v>459</v>
      </c>
      <c r="F972" t="s">
        <v>38</v>
      </c>
      <c r="G972" t="s">
        <v>60</v>
      </c>
      <c r="H972">
        <v>1</v>
      </c>
      <c r="I972">
        <v>2882.5</v>
      </c>
      <c r="J972" t="s">
        <v>21</v>
      </c>
      <c r="K972" t="s">
        <v>17</v>
      </c>
      <c r="L972">
        <f>SalesData[[#This Row],[quantity]]*SalesData[[#This Row],[price]]</f>
        <v>2882.5</v>
      </c>
      <c r="M972" s="8">
        <f>IF(SalesData[[#This Row],[quantity]]&lt;=1,2%,IF(SalesData[[#This Row],[quantity]]&lt;=2,4%,IF(SalesData[[#This Row],[quantity]]&lt;=3,6%,IF(SalesData[[#This Row],[quantity]]&gt;=4,8%,0%))))</f>
        <v>0.02</v>
      </c>
      <c r="N972" s="6">
        <f>SalesData[[#This Row],[Total Sales]]*SalesData[[#This Row],[Discount %]]</f>
        <v>57.65</v>
      </c>
      <c r="O972" s="2">
        <f>SalesData[[#This Row],[Total Sales]]-SalesData[[#This Row],[Discount Amount]]</f>
        <v>2824.85</v>
      </c>
      <c r="P972" s="2">
        <f>SalesData[[#This Row],[price]]*60%</f>
        <v>1729.5</v>
      </c>
      <c r="Q972" s="2">
        <f>SalesData[[#This Row],[Cost Price (Assumed)60%]]*SalesData[[#This Row],[quantity]]</f>
        <v>1729.5</v>
      </c>
      <c r="R972" s="2">
        <f>SalesData[[#This Row],[Net Sales]]-SalesData[[#This Row],[Total Cost]]</f>
        <v>1095.3499999999999</v>
      </c>
      <c r="S972" s="8">
        <f>SalesData[[#This Row],[Profit]]/SalesData[[#This Row],[Net Sales]]</f>
        <v>0.38775510204081631</v>
      </c>
    </row>
    <row r="973" spans="1:19" x14ac:dyDescent="0.25">
      <c r="A973">
        <v>100971</v>
      </c>
      <c r="B973" s="1">
        <v>45236</v>
      </c>
      <c r="C973" s="2">
        <f>MONTH(SalesData[[#This Row],[order_date]])</f>
        <v>11</v>
      </c>
      <c r="D973" s="2">
        <f>YEAR(SalesData[[#This Row],[order_date]])</f>
        <v>2023</v>
      </c>
      <c r="E973" t="s">
        <v>978</v>
      </c>
      <c r="F973" t="s">
        <v>10</v>
      </c>
      <c r="G973" t="s">
        <v>27</v>
      </c>
      <c r="H973">
        <v>1</v>
      </c>
      <c r="I973">
        <v>7834.79</v>
      </c>
      <c r="J973" t="s">
        <v>47</v>
      </c>
      <c r="K973" t="s">
        <v>48</v>
      </c>
      <c r="L973">
        <f>SalesData[[#This Row],[quantity]]*SalesData[[#This Row],[price]]</f>
        <v>7834.79</v>
      </c>
      <c r="M973" s="8">
        <f>IF(SalesData[[#This Row],[quantity]]&lt;=1,2%,IF(SalesData[[#This Row],[quantity]]&lt;=2,4%,IF(SalesData[[#This Row],[quantity]]&lt;=3,6%,IF(SalesData[[#This Row],[quantity]]&gt;=4,8%,0%))))</f>
        <v>0.02</v>
      </c>
      <c r="N973" s="6">
        <f>SalesData[[#This Row],[Total Sales]]*SalesData[[#This Row],[Discount %]]</f>
        <v>156.69579999999999</v>
      </c>
      <c r="O973" s="2">
        <f>SalesData[[#This Row],[Total Sales]]-SalesData[[#This Row],[Discount Amount]]</f>
        <v>7678.0941999999995</v>
      </c>
      <c r="P973" s="2">
        <f>SalesData[[#This Row],[price]]*60%</f>
        <v>4700.8739999999998</v>
      </c>
      <c r="Q973" s="2">
        <f>SalesData[[#This Row],[Cost Price (Assumed)60%]]*SalesData[[#This Row],[quantity]]</f>
        <v>4700.8739999999998</v>
      </c>
      <c r="R973" s="2">
        <f>SalesData[[#This Row],[Net Sales]]-SalesData[[#This Row],[Total Cost]]</f>
        <v>2977.2201999999997</v>
      </c>
      <c r="S973" s="8">
        <f>SalesData[[#This Row],[Profit]]/SalesData[[#This Row],[Net Sales]]</f>
        <v>0.38775510204081631</v>
      </c>
    </row>
    <row r="974" spans="1:19" x14ac:dyDescent="0.25">
      <c r="A974">
        <v>100972</v>
      </c>
      <c r="B974" s="1">
        <v>44954</v>
      </c>
      <c r="C974" s="2">
        <f>MONTH(SalesData[[#This Row],[order_date]])</f>
        <v>1</v>
      </c>
      <c r="D974" s="2">
        <f>YEAR(SalesData[[#This Row],[order_date]])</f>
        <v>2023</v>
      </c>
      <c r="E974" t="s">
        <v>979</v>
      </c>
      <c r="F974" t="s">
        <v>10</v>
      </c>
      <c r="G974" t="s">
        <v>27</v>
      </c>
      <c r="H974">
        <v>2</v>
      </c>
      <c r="I974">
        <v>32537.15</v>
      </c>
      <c r="J974" t="s">
        <v>63</v>
      </c>
      <c r="K974" t="s">
        <v>64</v>
      </c>
      <c r="L974">
        <f>SalesData[[#This Row],[quantity]]*SalesData[[#This Row],[price]]</f>
        <v>65074.3</v>
      </c>
      <c r="M974" s="8">
        <f>IF(SalesData[[#This Row],[quantity]]&lt;=1,2%,IF(SalesData[[#This Row],[quantity]]&lt;=2,4%,IF(SalesData[[#This Row],[quantity]]&lt;=3,6%,IF(SalesData[[#This Row],[quantity]]&gt;=4,8%,0%))))</f>
        <v>0.04</v>
      </c>
      <c r="N974" s="6">
        <f>SalesData[[#This Row],[Total Sales]]*SalesData[[#This Row],[Discount %]]</f>
        <v>2602.9720000000002</v>
      </c>
      <c r="O974" s="2">
        <f>SalesData[[#This Row],[Total Sales]]-SalesData[[#This Row],[Discount Amount]]</f>
        <v>62471.328000000001</v>
      </c>
      <c r="P974" s="2">
        <f>SalesData[[#This Row],[price]]*60%</f>
        <v>19522.29</v>
      </c>
      <c r="Q974" s="2">
        <f>SalesData[[#This Row],[Cost Price (Assumed)60%]]*SalesData[[#This Row],[quantity]]</f>
        <v>39044.58</v>
      </c>
      <c r="R974" s="2">
        <f>SalesData[[#This Row],[Net Sales]]-SalesData[[#This Row],[Total Cost]]</f>
        <v>23426.748</v>
      </c>
      <c r="S974" s="8">
        <f>SalesData[[#This Row],[Profit]]/SalesData[[#This Row],[Net Sales]]</f>
        <v>0.375</v>
      </c>
    </row>
    <row r="975" spans="1:19" x14ac:dyDescent="0.25">
      <c r="A975">
        <v>100973</v>
      </c>
      <c r="B975" s="1">
        <v>45015</v>
      </c>
      <c r="C975" s="2">
        <f>MONTH(SalesData[[#This Row],[order_date]])</f>
        <v>3</v>
      </c>
      <c r="D975" s="2">
        <f>YEAR(SalesData[[#This Row],[order_date]])</f>
        <v>2023</v>
      </c>
      <c r="E975" t="s">
        <v>980</v>
      </c>
      <c r="F975" t="s">
        <v>14</v>
      </c>
      <c r="G975" t="s">
        <v>170</v>
      </c>
      <c r="H975">
        <v>1</v>
      </c>
      <c r="I975">
        <v>1968.12</v>
      </c>
      <c r="J975" t="s">
        <v>16</v>
      </c>
      <c r="K975" t="s">
        <v>17</v>
      </c>
      <c r="L975">
        <f>SalesData[[#This Row],[quantity]]*SalesData[[#This Row],[price]]</f>
        <v>1968.12</v>
      </c>
      <c r="M975" s="8">
        <f>IF(SalesData[[#This Row],[quantity]]&lt;=1,2%,IF(SalesData[[#This Row],[quantity]]&lt;=2,4%,IF(SalesData[[#This Row],[quantity]]&lt;=3,6%,IF(SalesData[[#This Row],[quantity]]&gt;=4,8%,0%))))</f>
        <v>0.02</v>
      </c>
      <c r="N975" s="6">
        <f>SalesData[[#This Row],[Total Sales]]*SalesData[[#This Row],[Discount %]]</f>
        <v>39.362400000000001</v>
      </c>
      <c r="O975" s="2">
        <f>SalesData[[#This Row],[Total Sales]]-SalesData[[#This Row],[Discount Amount]]</f>
        <v>1928.7575999999999</v>
      </c>
      <c r="P975" s="2">
        <f>SalesData[[#This Row],[price]]*60%</f>
        <v>1180.8719999999998</v>
      </c>
      <c r="Q975" s="2">
        <f>SalesData[[#This Row],[Cost Price (Assumed)60%]]*SalesData[[#This Row],[quantity]]</f>
        <v>1180.8719999999998</v>
      </c>
      <c r="R975" s="2">
        <f>SalesData[[#This Row],[Net Sales]]-SalesData[[#This Row],[Total Cost]]</f>
        <v>747.88560000000007</v>
      </c>
      <c r="S975" s="8">
        <f>SalesData[[#This Row],[Profit]]/SalesData[[#This Row],[Net Sales]]</f>
        <v>0.38775510204081637</v>
      </c>
    </row>
    <row r="976" spans="1:19" x14ac:dyDescent="0.25">
      <c r="A976">
        <v>100974</v>
      </c>
      <c r="B976" s="1">
        <v>45646</v>
      </c>
      <c r="C976" s="2">
        <f>MONTH(SalesData[[#This Row],[order_date]])</f>
        <v>12</v>
      </c>
      <c r="D976" s="2">
        <f>YEAR(SalesData[[#This Row],[order_date]])</f>
        <v>2024</v>
      </c>
      <c r="E976" t="s">
        <v>981</v>
      </c>
      <c r="F976" t="s">
        <v>14</v>
      </c>
      <c r="G976" t="s">
        <v>170</v>
      </c>
      <c r="H976">
        <v>1</v>
      </c>
      <c r="I976">
        <v>4436.63</v>
      </c>
      <c r="J976" t="s">
        <v>94</v>
      </c>
      <c r="K976" t="s">
        <v>95</v>
      </c>
      <c r="L976">
        <f>SalesData[[#This Row],[quantity]]*SalesData[[#This Row],[price]]</f>
        <v>4436.63</v>
      </c>
      <c r="M976" s="8">
        <f>IF(SalesData[[#This Row],[quantity]]&lt;=1,2%,IF(SalesData[[#This Row],[quantity]]&lt;=2,4%,IF(SalesData[[#This Row],[quantity]]&lt;=3,6%,IF(SalesData[[#This Row],[quantity]]&gt;=4,8%,0%))))</f>
        <v>0.02</v>
      </c>
      <c r="N976" s="6">
        <f>SalesData[[#This Row],[Total Sales]]*SalesData[[#This Row],[Discount %]]</f>
        <v>88.732600000000005</v>
      </c>
      <c r="O976" s="2">
        <f>SalesData[[#This Row],[Total Sales]]-SalesData[[#This Row],[Discount Amount]]</f>
        <v>4347.8973999999998</v>
      </c>
      <c r="P976" s="2">
        <f>SalesData[[#This Row],[price]]*60%</f>
        <v>2661.9780000000001</v>
      </c>
      <c r="Q976" s="2">
        <f>SalesData[[#This Row],[Cost Price (Assumed)60%]]*SalesData[[#This Row],[quantity]]</f>
        <v>2661.9780000000001</v>
      </c>
      <c r="R976" s="2">
        <f>SalesData[[#This Row],[Net Sales]]-SalesData[[#This Row],[Total Cost]]</f>
        <v>1685.9193999999998</v>
      </c>
      <c r="S976" s="8">
        <f>SalesData[[#This Row],[Profit]]/SalesData[[#This Row],[Net Sales]]</f>
        <v>0.38775510204081631</v>
      </c>
    </row>
    <row r="977" spans="1:19" x14ac:dyDescent="0.25">
      <c r="A977">
        <v>100975</v>
      </c>
      <c r="B977" s="1">
        <v>45510</v>
      </c>
      <c r="C977" s="2">
        <f>MONTH(SalesData[[#This Row],[order_date]])</f>
        <v>8</v>
      </c>
      <c r="D977" s="2">
        <f>YEAR(SalesData[[#This Row],[order_date]])</f>
        <v>2024</v>
      </c>
      <c r="E977" t="s">
        <v>982</v>
      </c>
      <c r="F977" t="s">
        <v>38</v>
      </c>
      <c r="G977" t="s">
        <v>261</v>
      </c>
      <c r="H977">
        <v>1</v>
      </c>
      <c r="I977">
        <v>134.78</v>
      </c>
      <c r="J977" t="s">
        <v>28</v>
      </c>
      <c r="K977" t="s">
        <v>29</v>
      </c>
      <c r="L977">
        <f>SalesData[[#This Row],[quantity]]*SalesData[[#This Row],[price]]</f>
        <v>134.78</v>
      </c>
      <c r="M977" s="8">
        <f>IF(SalesData[[#This Row],[quantity]]&lt;=1,2%,IF(SalesData[[#This Row],[quantity]]&lt;=2,4%,IF(SalesData[[#This Row],[quantity]]&lt;=3,6%,IF(SalesData[[#This Row],[quantity]]&gt;=4,8%,0%))))</f>
        <v>0.02</v>
      </c>
      <c r="N977" s="6">
        <f>SalesData[[#This Row],[Total Sales]]*SalesData[[#This Row],[Discount %]]</f>
        <v>2.6956000000000002</v>
      </c>
      <c r="O977" s="2">
        <f>SalesData[[#This Row],[Total Sales]]-SalesData[[#This Row],[Discount Amount]]</f>
        <v>132.08439999999999</v>
      </c>
      <c r="P977" s="2">
        <f>SalesData[[#This Row],[price]]*60%</f>
        <v>80.867999999999995</v>
      </c>
      <c r="Q977" s="2">
        <f>SalesData[[#This Row],[Cost Price (Assumed)60%]]*SalesData[[#This Row],[quantity]]</f>
        <v>80.867999999999995</v>
      </c>
      <c r="R977" s="2">
        <f>SalesData[[#This Row],[Net Sales]]-SalesData[[#This Row],[Total Cost]]</f>
        <v>51.216399999999993</v>
      </c>
      <c r="S977" s="8">
        <f>SalesData[[#This Row],[Profit]]/SalesData[[#This Row],[Net Sales]]</f>
        <v>0.38775510204081631</v>
      </c>
    </row>
    <row r="978" spans="1:19" x14ac:dyDescent="0.25">
      <c r="A978">
        <v>100976</v>
      </c>
      <c r="B978" s="1">
        <v>45434</v>
      </c>
      <c r="C978" s="2">
        <f>MONTH(SalesData[[#This Row],[order_date]])</f>
        <v>5</v>
      </c>
      <c r="D978" s="2">
        <f>YEAR(SalesData[[#This Row],[order_date]])</f>
        <v>2024</v>
      </c>
      <c r="E978" t="s">
        <v>983</v>
      </c>
      <c r="F978" t="s">
        <v>38</v>
      </c>
      <c r="G978" t="s">
        <v>60</v>
      </c>
      <c r="H978">
        <v>2</v>
      </c>
      <c r="I978">
        <v>3440.29</v>
      </c>
      <c r="J978" t="s">
        <v>61</v>
      </c>
      <c r="K978" t="s">
        <v>36</v>
      </c>
      <c r="L978">
        <f>SalesData[[#This Row],[quantity]]*SalesData[[#This Row],[price]]</f>
        <v>6880.58</v>
      </c>
      <c r="M978" s="8">
        <f>IF(SalesData[[#This Row],[quantity]]&lt;=1,2%,IF(SalesData[[#This Row],[quantity]]&lt;=2,4%,IF(SalesData[[#This Row],[quantity]]&lt;=3,6%,IF(SalesData[[#This Row],[quantity]]&gt;=4,8%,0%))))</f>
        <v>0.04</v>
      </c>
      <c r="N978" s="6">
        <f>SalesData[[#This Row],[Total Sales]]*SalesData[[#This Row],[Discount %]]</f>
        <v>275.22320000000002</v>
      </c>
      <c r="O978" s="2">
        <f>SalesData[[#This Row],[Total Sales]]-SalesData[[#This Row],[Discount Amount]]</f>
        <v>6605.3567999999996</v>
      </c>
      <c r="P978" s="2">
        <f>SalesData[[#This Row],[price]]*60%</f>
        <v>2064.174</v>
      </c>
      <c r="Q978" s="2">
        <f>SalesData[[#This Row],[Cost Price (Assumed)60%]]*SalesData[[#This Row],[quantity]]</f>
        <v>4128.348</v>
      </c>
      <c r="R978" s="2">
        <f>SalesData[[#This Row],[Net Sales]]-SalesData[[#This Row],[Total Cost]]</f>
        <v>2477.0087999999996</v>
      </c>
      <c r="S978" s="8">
        <f>SalesData[[#This Row],[Profit]]/SalesData[[#This Row],[Net Sales]]</f>
        <v>0.37499999999999994</v>
      </c>
    </row>
    <row r="979" spans="1:19" x14ac:dyDescent="0.25">
      <c r="A979">
        <v>100977</v>
      </c>
      <c r="B979" s="1">
        <v>45452</v>
      </c>
      <c r="C979" s="2">
        <f>MONTH(SalesData[[#This Row],[order_date]])</f>
        <v>6</v>
      </c>
      <c r="D979" s="2">
        <f>YEAR(SalesData[[#This Row],[order_date]])</f>
        <v>2024</v>
      </c>
      <c r="E979" t="s">
        <v>984</v>
      </c>
      <c r="F979" t="s">
        <v>19</v>
      </c>
      <c r="G979" t="s">
        <v>123</v>
      </c>
      <c r="H979">
        <v>4</v>
      </c>
      <c r="I979">
        <v>15103.92</v>
      </c>
      <c r="J979" t="s">
        <v>16</v>
      </c>
      <c r="K979" t="s">
        <v>17</v>
      </c>
      <c r="L979">
        <f>SalesData[[#This Row],[quantity]]*SalesData[[#This Row],[price]]</f>
        <v>60415.68</v>
      </c>
      <c r="M979" s="8">
        <f>IF(SalesData[[#This Row],[quantity]]&lt;=1,2%,IF(SalesData[[#This Row],[quantity]]&lt;=2,4%,IF(SalesData[[#This Row],[quantity]]&lt;=3,6%,IF(SalesData[[#This Row],[quantity]]&gt;=4,8%,0%))))</f>
        <v>0.08</v>
      </c>
      <c r="N979" s="6">
        <f>SalesData[[#This Row],[Total Sales]]*SalesData[[#This Row],[Discount %]]</f>
        <v>4833.2543999999998</v>
      </c>
      <c r="O979" s="2">
        <f>SalesData[[#This Row],[Total Sales]]-SalesData[[#This Row],[Discount Amount]]</f>
        <v>55582.425600000002</v>
      </c>
      <c r="P979" s="2">
        <f>SalesData[[#This Row],[price]]*60%</f>
        <v>9062.351999999999</v>
      </c>
      <c r="Q979" s="2">
        <f>SalesData[[#This Row],[Cost Price (Assumed)60%]]*SalesData[[#This Row],[quantity]]</f>
        <v>36249.407999999996</v>
      </c>
      <c r="R979" s="2">
        <f>SalesData[[#This Row],[Net Sales]]-SalesData[[#This Row],[Total Cost]]</f>
        <v>19333.017600000006</v>
      </c>
      <c r="S979" s="8">
        <f>SalesData[[#This Row],[Profit]]/SalesData[[#This Row],[Net Sales]]</f>
        <v>0.34782608695652184</v>
      </c>
    </row>
    <row r="980" spans="1:19" x14ac:dyDescent="0.25">
      <c r="A980">
        <v>100978</v>
      </c>
      <c r="B980" s="1">
        <v>44989</v>
      </c>
      <c r="C980" s="2">
        <f>MONTH(SalesData[[#This Row],[order_date]])</f>
        <v>3</v>
      </c>
      <c r="D980" s="2">
        <f>YEAR(SalesData[[#This Row],[order_date]])</f>
        <v>2023</v>
      </c>
      <c r="E980" t="s">
        <v>985</v>
      </c>
      <c r="F980" t="s">
        <v>14</v>
      </c>
      <c r="G980" t="s">
        <v>170</v>
      </c>
      <c r="H980">
        <v>1</v>
      </c>
      <c r="I980">
        <v>2655.82</v>
      </c>
      <c r="J980" t="s">
        <v>43</v>
      </c>
      <c r="K980" t="s">
        <v>29</v>
      </c>
      <c r="L980">
        <f>SalesData[[#This Row],[quantity]]*SalesData[[#This Row],[price]]</f>
        <v>2655.82</v>
      </c>
      <c r="M980" s="8">
        <f>IF(SalesData[[#This Row],[quantity]]&lt;=1,2%,IF(SalesData[[#This Row],[quantity]]&lt;=2,4%,IF(SalesData[[#This Row],[quantity]]&lt;=3,6%,IF(SalesData[[#This Row],[quantity]]&gt;=4,8%,0%))))</f>
        <v>0.02</v>
      </c>
      <c r="N980" s="6">
        <f>SalesData[[#This Row],[Total Sales]]*SalesData[[#This Row],[Discount %]]</f>
        <v>53.116400000000006</v>
      </c>
      <c r="O980" s="2">
        <f>SalesData[[#This Row],[Total Sales]]-SalesData[[#This Row],[Discount Amount]]</f>
        <v>2602.7036000000003</v>
      </c>
      <c r="P980" s="2">
        <f>SalesData[[#This Row],[price]]*60%</f>
        <v>1593.492</v>
      </c>
      <c r="Q980" s="2">
        <f>SalesData[[#This Row],[Cost Price (Assumed)60%]]*SalesData[[#This Row],[quantity]]</f>
        <v>1593.492</v>
      </c>
      <c r="R980" s="2">
        <f>SalesData[[#This Row],[Net Sales]]-SalesData[[#This Row],[Total Cost]]</f>
        <v>1009.2116000000003</v>
      </c>
      <c r="S980" s="8">
        <f>SalesData[[#This Row],[Profit]]/SalesData[[#This Row],[Net Sales]]</f>
        <v>0.38775510204081642</v>
      </c>
    </row>
    <row r="981" spans="1:19" x14ac:dyDescent="0.25">
      <c r="A981">
        <v>100979</v>
      </c>
      <c r="B981" s="1">
        <v>45411</v>
      </c>
      <c r="C981" s="2">
        <f>MONTH(SalesData[[#This Row],[order_date]])</f>
        <v>4</v>
      </c>
      <c r="D981" s="2">
        <f>YEAR(SalesData[[#This Row],[order_date]])</f>
        <v>2024</v>
      </c>
      <c r="E981" t="s">
        <v>986</v>
      </c>
      <c r="F981" t="s">
        <v>10</v>
      </c>
      <c r="G981" t="s">
        <v>80</v>
      </c>
      <c r="H981">
        <v>4</v>
      </c>
      <c r="I981">
        <v>26749.71</v>
      </c>
      <c r="J981" t="s">
        <v>57</v>
      </c>
      <c r="K981" t="s">
        <v>58</v>
      </c>
      <c r="L981">
        <f>SalesData[[#This Row],[quantity]]*SalesData[[#This Row],[price]]</f>
        <v>106998.84</v>
      </c>
      <c r="M981" s="8">
        <f>IF(SalesData[[#This Row],[quantity]]&lt;=1,2%,IF(SalesData[[#This Row],[quantity]]&lt;=2,4%,IF(SalesData[[#This Row],[quantity]]&lt;=3,6%,IF(SalesData[[#This Row],[quantity]]&gt;=4,8%,0%))))</f>
        <v>0.08</v>
      </c>
      <c r="N981" s="6">
        <f>SalesData[[#This Row],[Total Sales]]*SalesData[[#This Row],[Discount %]]</f>
        <v>8559.9071999999996</v>
      </c>
      <c r="O981" s="2">
        <f>SalesData[[#This Row],[Total Sales]]-SalesData[[#This Row],[Discount Amount]]</f>
        <v>98438.932799999995</v>
      </c>
      <c r="P981" s="2">
        <f>SalesData[[#This Row],[price]]*60%</f>
        <v>16049.825999999999</v>
      </c>
      <c r="Q981" s="2">
        <f>SalesData[[#This Row],[Cost Price (Assumed)60%]]*SalesData[[#This Row],[quantity]]</f>
        <v>64199.303999999996</v>
      </c>
      <c r="R981" s="2">
        <f>SalesData[[#This Row],[Net Sales]]-SalesData[[#This Row],[Total Cost]]</f>
        <v>34239.628799999999</v>
      </c>
      <c r="S981" s="8">
        <f>SalesData[[#This Row],[Profit]]/SalesData[[#This Row],[Net Sales]]</f>
        <v>0.34782608695652173</v>
      </c>
    </row>
    <row r="982" spans="1:19" x14ac:dyDescent="0.25">
      <c r="A982">
        <v>100980</v>
      </c>
      <c r="B982" s="1">
        <v>45221</v>
      </c>
      <c r="C982" s="2">
        <f>MONTH(SalesData[[#This Row],[order_date]])</f>
        <v>10</v>
      </c>
      <c r="D982" s="2">
        <f>YEAR(SalesData[[#This Row],[order_date]])</f>
        <v>2023</v>
      </c>
      <c r="E982" t="s">
        <v>987</v>
      </c>
      <c r="F982" t="s">
        <v>19</v>
      </c>
      <c r="G982" t="s">
        <v>20</v>
      </c>
      <c r="H982">
        <v>1</v>
      </c>
      <c r="I982">
        <v>3398.87</v>
      </c>
      <c r="J982" t="s">
        <v>43</v>
      </c>
      <c r="K982" t="s">
        <v>29</v>
      </c>
      <c r="L982">
        <f>SalesData[[#This Row],[quantity]]*SalesData[[#This Row],[price]]</f>
        <v>3398.87</v>
      </c>
      <c r="M982" s="8">
        <f>IF(SalesData[[#This Row],[quantity]]&lt;=1,2%,IF(SalesData[[#This Row],[quantity]]&lt;=2,4%,IF(SalesData[[#This Row],[quantity]]&lt;=3,6%,IF(SalesData[[#This Row],[quantity]]&gt;=4,8%,0%))))</f>
        <v>0.02</v>
      </c>
      <c r="N982" s="6">
        <f>SalesData[[#This Row],[Total Sales]]*SalesData[[#This Row],[Discount %]]</f>
        <v>67.977400000000003</v>
      </c>
      <c r="O982" s="2">
        <f>SalesData[[#This Row],[Total Sales]]-SalesData[[#This Row],[Discount Amount]]</f>
        <v>3330.8925999999997</v>
      </c>
      <c r="P982" s="2">
        <f>SalesData[[#This Row],[price]]*60%</f>
        <v>2039.3219999999999</v>
      </c>
      <c r="Q982" s="2">
        <f>SalesData[[#This Row],[Cost Price (Assumed)60%]]*SalesData[[#This Row],[quantity]]</f>
        <v>2039.3219999999999</v>
      </c>
      <c r="R982" s="2">
        <f>SalesData[[#This Row],[Net Sales]]-SalesData[[#This Row],[Total Cost]]</f>
        <v>1291.5705999999998</v>
      </c>
      <c r="S982" s="8">
        <f>SalesData[[#This Row],[Profit]]/SalesData[[#This Row],[Net Sales]]</f>
        <v>0.38775510204081631</v>
      </c>
    </row>
    <row r="983" spans="1:19" x14ac:dyDescent="0.25">
      <c r="A983">
        <v>100981</v>
      </c>
      <c r="B983" s="1">
        <v>45543</v>
      </c>
      <c r="C983" s="2">
        <f>MONTH(SalesData[[#This Row],[order_date]])</f>
        <v>9</v>
      </c>
      <c r="D983" s="2">
        <f>YEAR(SalesData[[#This Row],[order_date]])</f>
        <v>2024</v>
      </c>
      <c r="E983" t="s">
        <v>988</v>
      </c>
      <c r="F983" t="s">
        <v>41</v>
      </c>
      <c r="G983" t="s">
        <v>83</v>
      </c>
      <c r="H983">
        <v>1</v>
      </c>
      <c r="I983">
        <v>4904.3599999999997</v>
      </c>
      <c r="J983" t="s">
        <v>47</v>
      </c>
      <c r="K983" t="s">
        <v>48</v>
      </c>
      <c r="L983">
        <f>SalesData[[#This Row],[quantity]]*SalesData[[#This Row],[price]]</f>
        <v>4904.3599999999997</v>
      </c>
      <c r="M983" s="8">
        <f>IF(SalesData[[#This Row],[quantity]]&lt;=1,2%,IF(SalesData[[#This Row],[quantity]]&lt;=2,4%,IF(SalesData[[#This Row],[quantity]]&lt;=3,6%,IF(SalesData[[#This Row],[quantity]]&gt;=4,8%,0%))))</f>
        <v>0.02</v>
      </c>
      <c r="N983" s="6">
        <f>SalesData[[#This Row],[Total Sales]]*SalesData[[#This Row],[Discount %]]</f>
        <v>98.087199999999996</v>
      </c>
      <c r="O983" s="2">
        <f>SalesData[[#This Row],[Total Sales]]-SalesData[[#This Row],[Discount Amount]]</f>
        <v>4806.2727999999997</v>
      </c>
      <c r="P983" s="2">
        <f>SalesData[[#This Row],[price]]*60%</f>
        <v>2942.6159999999995</v>
      </c>
      <c r="Q983" s="2">
        <f>SalesData[[#This Row],[Cost Price (Assumed)60%]]*SalesData[[#This Row],[quantity]]</f>
        <v>2942.6159999999995</v>
      </c>
      <c r="R983" s="2">
        <f>SalesData[[#This Row],[Net Sales]]-SalesData[[#This Row],[Total Cost]]</f>
        <v>1863.6568000000002</v>
      </c>
      <c r="S983" s="8">
        <f>SalesData[[#This Row],[Profit]]/SalesData[[#This Row],[Net Sales]]</f>
        <v>0.38775510204081637</v>
      </c>
    </row>
    <row r="984" spans="1:19" x14ac:dyDescent="0.25">
      <c r="A984">
        <v>100982</v>
      </c>
      <c r="B984" s="1">
        <v>45616</v>
      </c>
      <c r="C984" s="2">
        <f>MONTH(SalesData[[#This Row],[order_date]])</f>
        <v>11</v>
      </c>
      <c r="D984" s="2">
        <f>YEAR(SalesData[[#This Row],[order_date]])</f>
        <v>2024</v>
      </c>
      <c r="E984" t="s">
        <v>989</v>
      </c>
      <c r="F984" t="s">
        <v>19</v>
      </c>
      <c r="G984" t="s">
        <v>23</v>
      </c>
      <c r="H984">
        <v>2</v>
      </c>
      <c r="I984">
        <v>13301.44</v>
      </c>
      <c r="J984" t="s">
        <v>94</v>
      </c>
      <c r="K984" t="s">
        <v>95</v>
      </c>
      <c r="L984">
        <f>SalesData[[#This Row],[quantity]]*SalesData[[#This Row],[price]]</f>
        <v>26602.880000000001</v>
      </c>
      <c r="M984" s="8">
        <f>IF(SalesData[[#This Row],[quantity]]&lt;=1,2%,IF(SalesData[[#This Row],[quantity]]&lt;=2,4%,IF(SalesData[[#This Row],[quantity]]&lt;=3,6%,IF(SalesData[[#This Row],[quantity]]&gt;=4,8%,0%))))</f>
        <v>0.04</v>
      </c>
      <c r="N984" s="6">
        <f>SalesData[[#This Row],[Total Sales]]*SalesData[[#This Row],[Discount %]]</f>
        <v>1064.1152</v>
      </c>
      <c r="O984" s="2">
        <f>SalesData[[#This Row],[Total Sales]]-SalesData[[#This Row],[Discount Amount]]</f>
        <v>25538.764800000001</v>
      </c>
      <c r="P984" s="2">
        <f>SalesData[[#This Row],[price]]*60%</f>
        <v>7980.8639999999996</v>
      </c>
      <c r="Q984" s="2">
        <f>SalesData[[#This Row],[Cost Price (Assumed)60%]]*SalesData[[#This Row],[quantity]]</f>
        <v>15961.727999999999</v>
      </c>
      <c r="R984" s="2">
        <f>SalesData[[#This Row],[Net Sales]]-SalesData[[#This Row],[Total Cost]]</f>
        <v>9577.0368000000017</v>
      </c>
      <c r="S984" s="8">
        <f>SalesData[[#This Row],[Profit]]/SalesData[[#This Row],[Net Sales]]</f>
        <v>0.37500000000000006</v>
      </c>
    </row>
    <row r="985" spans="1:19" x14ac:dyDescent="0.25">
      <c r="A985">
        <v>100983</v>
      </c>
      <c r="B985" s="1">
        <v>45634</v>
      </c>
      <c r="C985" s="2">
        <f>MONTH(SalesData[[#This Row],[order_date]])</f>
        <v>12</v>
      </c>
      <c r="D985" s="2">
        <f>YEAR(SalesData[[#This Row],[order_date]])</f>
        <v>2024</v>
      </c>
      <c r="E985" t="s">
        <v>990</v>
      </c>
      <c r="F985" t="s">
        <v>38</v>
      </c>
      <c r="G985" t="s">
        <v>261</v>
      </c>
      <c r="H985">
        <v>1</v>
      </c>
      <c r="I985">
        <v>904.81</v>
      </c>
      <c r="J985" t="s">
        <v>21</v>
      </c>
      <c r="K985" t="s">
        <v>17</v>
      </c>
      <c r="L985">
        <f>SalesData[[#This Row],[quantity]]*SalesData[[#This Row],[price]]</f>
        <v>904.81</v>
      </c>
      <c r="M985" s="8">
        <f>IF(SalesData[[#This Row],[quantity]]&lt;=1,2%,IF(SalesData[[#This Row],[quantity]]&lt;=2,4%,IF(SalesData[[#This Row],[quantity]]&lt;=3,6%,IF(SalesData[[#This Row],[quantity]]&gt;=4,8%,0%))))</f>
        <v>0.02</v>
      </c>
      <c r="N985" s="6">
        <f>SalesData[[#This Row],[Total Sales]]*SalesData[[#This Row],[Discount %]]</f>
        <v>18.0962</v>
      </c>
      <c r="O985" s="2">
        <f>SalesData[[#This Row],[Total Sales]]-SalesData[[#This Row],[Discount Amount]]</f>
        <v>886.71379999999999</v>
      </c>
      <c r="P985" s="2">
        <f>SalesData[[#This Row],[price]]*60%</f>
        <v>542.88599999999997</v>
      </c>
      <c r="Q985" s="2">
        <f>SalesData[[#This Row],[Cost Price (Assumed)60%]]*SalesData[[#This Row],[quantity]]</f>
        <v>542.88599999999997</v>
      </c>
      <c r="R985" s="2">
        <f>SalesData[[#This Row],[Net Sales]]-SalesData[[#This Row],[Total Cost]]</f>
        <v>343.82780000000002</v>
      </c>
      <c r="S985" s="8">
        <f>SalesData[[#This Row],[Profit]]/SalesData[[#This Row],[Net Sales]]</f>
        <v>0.38775510204081637</v>
      </c>
    </row>
    <row r="986" spans="1:19" x14ac:dyDescent="0.25">
      <c r="A986">
        <v>100984</v>
      </c>
      <c r="B986" s="1">
        <v>45352</v>
      </c>
      <c r="C986" s="2">
        <f>MONTH(SalesData[[#This Row],[order_date]])</f>
        <v>3</v>
      </c>
      <c r="D986" s="2">
        <f>YEAR(SalesData[[#This Row],[order_date]])</f>
        <v>2024</v>
      </c>
      <c r="E986" t="s">
        <v>991</v>
      </c>
      <c r="F986" t="s">
        <v>41</v>
      </c>
      <c r="G986" t="s">
        <v>83</v>
      </c>
      <c r="H986">
        <v>1</v>
      </c>
      <c r="I986">
        <v>2918.69</v>
      </c>
      <c r="J986" t="s">
        <v>107</v>
      </c>
      <c r="K986" t="s">
        <v>108</v>
      </c>
      <c r="L986">
        <f>SalesData[[#This Row],[quantity]]*SalesData[[#This Row],[price]]</f>
        <v>2918.69</v>
      </c>
      <c r="M986" s="8">
        <f>IF(SalesData[[#This Row],[quantity]]&lt;=1,2%,IF(SalesData[[#This Row],[quantity]]&lt;=2,4%,IF(SalesData[[#This Row],[quantity]]&lt;=3,6%,IF(SalesData[[#This Row],[quantity]]&gt;=4,8%,0%))))</f>
        <v>0.02</v>
      </c>
      <c r="N986" s="6">
        <f>SalesData[[#This Row],[Total Sales]]*SalesData[[#This Row],[Discount %]]</f>
        <v>58.373800000000003</v>
      </c>
      <c r="O986" s="2">
        <f>SalesData[[#This Row],[Total Sales]]-SalesData[[#This Row],[Discount Amount]]</f>
        <v>2860.3162000000002</v>
      </c>
      <c r="P986" s="2">
        <f>SalesData[[#This Row],[price]]*60%</f>
        <v>1751.2139999999999</v>
      </c>
      <c r="Q986" s="2">
        <f>SalesData[[#This Row],[Cost Price (Assumed)60%]]*SalesData[[#This Row],[quantity]]</f>
        <v>1751.2139999999999</v>
      </c>
      <c r="R986" s="2">
        <f>SalesData[[#This Row],[Net Sales]]-SalesData[[#This Row],[Total Cost]]</f>
        <v>1109.1022000000003</v>
      </c>
      <c r="S986" s="8">
        <f>SalesData[[#This Row],[Profit]]/SalesData[[#This Row],[Net Sales]]</f>
        <v>0.38775510204081637</v>
      </c>
    </row>
    <row r="987" spans="1:19" x14ac:dyDescent="0.25">
      <c r="A987">
        <v>100985</v>
      </c>
      <c r="B987" s="1">
        <v>45194</v>
      </c>
      <c r="C987" s="2">
        <f>MONTH(SalesData[[#This Row],[order_date]])</f>
        <v>9</v>
      </c>
      <c r="D987" s="2">
        <f>YEAR(SalesData[[#This Row],[order_date]])</f>
        <v>2023</v>
      </c>
      <c r="E987" t="s">
        <v>992</v>
      </c>
      <c r="F987" t="s">
        <v>14</v>
      </c>
      <c r="G987" t="s">
        <v>46</v>
      </c>
      <c r="H987">
        <v>1</v>
      </c>
      <c r="I987">
        <v>4328.93</v>
      </c>
      <c r="J987" t="s">
        <v>107</v>
      </c>
      <c r="K987" t="s">
        <v>108</v>
      </c>
      <c r="L987">
        <f>SalesData[[#This Row],[quantity]]*SalesData[[#This Row],[price]]</f>
        <v>4328.93</v>
      </c>
      <c r="M987" s="8">
        <f>IF(SalesData[[#This Row],[quantity]]&lt;=1,2%,IF(SalesData[[#This Row],[quantity]]&lt;=2,4%,IF(SalesData[[#This Row],[quantity]]&lt;=3,6%,IF(SalesData[[#This Row],[quantity]]&gt;=4,8%,0%))))</f>
        <v>0.02</v>
      </c>
      <c r="N987" s="6">
        <f>SalesData[[#This Row],[Total Sales]]*SalesData[[#This Row],[Discount %]]</f>
        <v>86.578600000000009</v>
      </c>
      <c r="O987" s="2">
        <f>SalesData[[#This Row],[Total Sales]]-SalesData[[#This Row],[Discount Amount]]</f>
        <v>4242.3514000000005</v>
      </c>
      <c r="P987" s="2">
        <f>SalesData[[#This Row],[price]]*60%</f>
        <v>2597.3580000000002</v>
      </c>
      <c r="Q987" s="2">
        <f>SalesData[[#This Row],[Cost Price (Assumed)60%]]*SalesData[[#This Row],[quantity]]</f>
        <v>2597.3580000000002</v>
      </c>
      <c r="R987" s="2">
        <f>SalesData[[#This Row],[Net Sales]]-SalesData[[#This Row],[Total Cost]]</f>
        <v>1644.9934000000003</v>
      </c>
      <c r="S987" s="8">
        <f>SalesData[[#This Row],[Profit]]/SalesData[[#This Row],[Net Sales]]</f>
        <v>0.38775510204081637</v>
      </c>
    </row>
    <row r="988" spans="1:19" x14ac:dyDescent="0.25">
      <c r="A988">
        <v>100986</v>
      </c>
      <c r="B988" s="1">
        <v>45367</v>
      </c>
      <c r="C988" s="2">
        <f>MONTH(SalesData[[#This Row],[order_date]])</f>
        <v>3</v>
      </c>
      <c r="D988" s="2">
        <f>YEAR(SalesData[[#This Row],[order_date]])</f>
        <v>2024</v>
      </c>
      <c r="E988" t="s">
        <v>993</v>
      </c>
      <c r="F988" t="s">
        <v>10</v>
      </c>
      <c r="G988" t="s">
        <v>27</v>
      </c>
      <c r="H988">
        <v>1</v>
      </c>
      <c r="I988">
        <v>15626.3</v>
      </c>
      <c r="J988" t="s">
        <v>21</v>
      </c>
      <c r="K988" t="s">
        <v>17</v>
      </c>
      <c r="L988">
        <f>SalesData[[#This Row],[quantity]]*SalesData[[#This Row],[price]]</f>
        <v>15626.3</v>
      </c>
      <c r="M988" s="8">
        <f>IF(SalesData[[#This Row],[quantity]]&lt;=1,2%,IF(SalesData[[#This Row],[quantity]]&lt;=2,4%,IF(SalesData[[#This Row],[quantity]]&lt;=3,6%,IF(SalesData[[#This Row],[quantity]]&gt;=4,8%,0%))))</f>
        <v>0.02</v>
      </c>
      <c r="N988" s="6">
        <f>SalesData[[#This Row],[Total Sales]]*SalesData[[#This Row],[Discount %]]</f>
        <v>312.52600000000001</v>
      </c>
      <c r="O988" s="2">
        <f>SalesData[[#This Row],[Total Sales]]-SalesData[[#This Row],[Discount Amount]]</f>
        <v>15313.773999999999</v>
      </c>
      <c r="P988" s="2">
        <f>SalesData[[#This Row],[price]]*60%</f>
        <v>9375.7799999999988</v>
      </c>
      <c r="Q988" s="2">
        <f>SalesData[[#This Row],[Cost Price (Assumed)60%]]*SalesData[[#This Row],[quantity]]</f>
        <v>9375.7799999999988</v>
      </c>
      <c r="R988" s="2">
        <f>SalesData[[#This Row],[Net Sales]]-SalesData[[#This Row],[Total Cost]]</f>
        <v>5937.9940000000006</v>
      </c>
      <c r="S988" s="8">
        <f>SalesData[[#This Row],[Profit]]/SalesData[[#This Row],[Net Sales]]</f>
        <v>0.38775510204081637</v>
      </c>
    </row>
    <row r="989" spans="1:19" x14ac:dyDescent="0.25">
      <c r="A989">
        <v>100987</v>
      </c>
      <c r="B989" s="1">
        <v>45290</v>
      </c>
      <c r="C989" s="2">
        <f>MONTH(SalesData[[#This Row],[order_date]])</f>
        <v>12</v>
      </c>
      <c r="D989" s="2">
        <f>YEAR(SalesData[[#This Row],[order_date]])</f>
        <v>2023</v>
      </c>
      <c r="E989" t="s">
        <v>994</v>
      </c>
      <c r="F989" t="s">
        <v>38</v>
      </c>
      <c r="G989" t="s">
        <v>60</v>
      </c>
      <c r="H989">
        <v>1</v>
      </c>
      <c r="I989">
        <v>727.88</v>
      </c>
      <c r="J989" t="s">
        <v>32</v>
      </c>
      <c r="K989" t="s">
        <v>33</v>
      </c>
      <c r="L989">
        <f>SalesData[[#This Row],[quantity]]*SalesData[[#This Row],[price]]</f>
        <v>727.88</v>
      </c>
      <c r="M989" s="8">
        <f>IF(SalesData[[#This Row],[quantity]]&lt;=1,2%,IF(SalesData[[#This Row],[quantity]]&lt;=2,4%,IF(SalesData[[#This Row],[quantity]]&lt;=3,6%,IF(SalesData[[#This Row],[quantity]]&gt;=4,8%,0%))))</f>
        <v>0.02</v>
      </c>
      <c r="N989" s="6">
        <f>SalesData[[#This Row],[Total Sales]]*SalesData[[#This Row],[Discount %]]</f>
        <v>14.557600000000001</v>
      </c>
      <c r="O989" s="2">
        <f>SalesData[[#This Row],[Total Sales]]-SalesData[[#This Row],[Discount Amount]]</f>
        <v>713.32240000000002</v>
      </c>
      <c r="P989" s="2">
        <f>SalesData[[#This Row],[price]]*60%</f>
        <v>436.72800000000001</v>
      </c>
      <c r="Q989" s="2">
        <f>SalesData[[#This Row],[Cost Price (Assumed)60%]]*SalesData[[#This Row],[quantity]]</f>
        <v>436.72800000000001</v>
      </c>
      <c r="R989" s="2">
        <f>SalesData[[#This Row],[Net Sales]]-SalesData[[#This Row],[Total Cost]]</f>
        <v>276.59440000000001</v>
      </c>
      <c r="S989" s="8">
        <f>SalesData[[#This Row],[Profit]]/SalesData[[#This Row],[Net Sales]]</f>
        <v>0.38775510204081631</v>
      </c>
    </row>
    <row r="990" spans="1:19" x14ac:dyDescent="0.25">
      <c r="A990">
        <v>100988</v>
      </c>
      <c r="B990" s="1">
        <v>45612</v>
      </c>
      <c r="C990" s="2">
        <f>MONTH(SalesData[[#This Row],[order_date]])</f>
        <v>11</v>
      </c>
      <c r="D990" s="2">
        <f>YEAR(SalesData[[#This Row],[order_date]])</f>
        <v>2024</v>
      </c>
      <c r="E990" t="s">
        <v>995</v>
      </c>
      <c r="F990" t="s">
        <v>10</v>
      </c>
      <c r="G990" t="s">
        <v>73</v>
      </c>
      <c r="H990">
        <v>4</v>
      </c>
      <c r="I990">
        <v>31086.18</v>
      </c>
      <c r="J990" t="s">
        <v>12</v>
      </c>
      <c r="K990" t="s">
        <v>12</v>
      </c>
      <c r="L990">
        <f>SalesData[[#This Row],[quantity]]*SalesData[[#This Row],[price]]</f>
        <v>124344.72</v>
      </c>
      <c r="M990" s="8">
        <f>IF(SalesData[[#This Row],[quantity]]&lt;=1,2%,IF(SalesData[[#This Row],[quantity]]&lt;=2,4%,IF(SalesData[[#This Row],[quantity]]&lt;=3,6%,IF(SalesData[[#This Row],[quantity]]&gt;=4,8%,0%))))</f>
        <v>0.08</v>
      </c>
      <c r="N990" s="6">
        <f>SalesData[[#This Row],[Total Sales]]*SalesData[[#This Row],[Discount %]]</f>
        <v>9947.5776000000005</v>
      </c>
      <c r="O990" s="2">
        <f>SalesData[[#This Row],[Total Sales]]-SalesData[[#This Row],[Discount Amount]]</f>
        <v>114397.1424</v>
      </c>
      <c r="P990" s="2">
        <f>SalesData[[#This Row],[price]]*60%</f>
        <v>18651.707999999999</v>
      </c>
      <c r="Q990" s="2">
        <f>SalesData[[#This Row],[Cost Price (Assumed)60%]]*SalesData[[#This Row],[quantity]]</f>
        <v>74606.831999999995</v>
      </c>
      <c r="R990" s="2">
        <f>SalesData[[#This Row],[Net Sales]]-SalesData[[#This Row],[Total Cost]]</f>
        <v>39790.310400000002</v>
      </c>
      <c r="S990" s="8">
        <f>SalesData[[#This Row],[Profit]]/SalesData[[#This Row],[Net Sales]]</f>
        <v>0.34782608695652178</v>
      </c>
    </row>
    <row r="991" spans="1:19" x14ac:dyDescent="0.25">
      <c r="A991">
        <v>100989</v>
      </c>
      <c r="B991" s="1">
        <v>45552</v>
      </c>
      <c r="C991" s="2">
        <f>MONTH(SalesData[[#This Row],[order_date]])</f>
        <v>9</v>
      </c>
      <c r="D991" s="2">
        <f>YEAR(SalesData[[#This Row],[order_date]])</f>
        <v>2024</v>
      </c>
      <c r="E991" t="s">
        <v>996</v>
      </c>
      <c r="F991" t="s">
        <v>19</v>
      </c>
      <c r="G991" t="s">
        <v>77</v>
      </c>
      <c r="H991">
        <v>3</v>
      </c>
      <c r="I991">
        <v>807.52</v>
      </c>
      <c r="J991" t="s">
        <v>47</v>
      </c>
      <c r="K991" t="s">
        <v>48</v>
      </c>
      <c r="L991">
        <f>SalesData[[#This Row],[quantity]]*SalesData[[#This Row],[price]]</f>
        <v>2422.56</v>
      </c>
      <c r="M991" s="8">
        <f>IF(SalesData[[#This Row],[quantity]]&lt;=1,2%,IF(SalesData[[#This Row],[quantity]]&lt;=2,4%,IF(SalesData[[#This Row],[quantity]]&lt;=3,6%,IF(SalesData[[#This Row],[quantity]]&gt;=4,8%,0%))))</f>
        <v>0.06</v>
      </c>
      <c r="N991" s="6">
        <f>SalesData[[#This Row],[Total Sales]]*SalesData[[#This Row],[Discount %]]</f>
        <v>145.3536</v>
      </c>
      <c r="O991" s="2">
        <f>SalesData[[#This Row],[Total Sales]]-SalesData[[#This Row],[Discount Amount]]</f>
        <v>2277.2064</v>
      </c>
      <c r="P991" s="2">
        <f>SalesData[[#This Row],[price]]*60%</f>
        <v>484.51199999999994</v>
      </c>
      <c r="Q991" s="2">
        <f>SalesData[[#This Row],[Cost Price (Assumed)60%]]*SalesData[[#This Row],[quantity]]</f>
        <v>1453.5359999999998</v>
      </c>
      <c r="R991" s="2">
        <f>SalesData[[#This Row],[Net Sales]]-SalesData[[#This Row],[Total Cost]]</f>
        <v>823.6704000000002</v>
      </c>
      <c r="S991" s="8">
        <f>SalesData[[#This Row],[Profit]]/SalesData[[#This Row],[Net Sales]]</f>
        <v>0.36170212765957455</v>
      </c>
    </row>
    <row r="992" spans="1:19" x14ac:dyDescent="0.25">
      <c r="A992">
        <v>100990</v>
      </c>
      <c r="B992" s="1">
        <v>45137</v>
      </c>
      <c r="C992" s="2">
        <f>MONTH(SalesData[[#This Row],[order_date]])</f>
        <v>7</v>
      </c>
      <c r="D992" s="2">
        <f>YEAR(SalesData[[#This Row],[order_date]])</f>
        <v>2023</v>
      </c>
      <c r="E992" t="s">
        <v>673</v>
      </c>
      <c r="F992" t="s">
        <v>41</v>
      </c>
      <c r="G992" t="s">
        <v>102</v>
      </c>
      <c r="H992">
        <v>2</v>
      </c>
      <c r="I992">
        <v>11550.61</v>
      </c>
      <c r="J992" t="s">
        <v>16</v>
      </c>
      <c r="K992" t="s">
        <v>17</v>
      </c>
      <c r="L992">
        <f>SalesData[[#This Row],[quantity]]*SalesData[[#This Row],[price]]</f>
        <v>23101.22</v>
      </c>
      <c r="M992" s="8">
        <f>IF(SalesData[[#This Row],[quantity]]&lt;=1,2%,IF(SalesData[[#This Row],[quantity]]&lt;=2,4%,IF(SalesData[[#This Row],[quantity]]&lt;=3,6%,IF(SalesData[[#This Row],[quantity]]&gt;=4,8%,0%))))</f>
        <v>0.04</v>
      </c>
      <c r="N992" s="6">
        <f>SalesData[[#This Row],[Total Sales]]*SalesData[[#This Row],[Discount %]]</f>
        <v>924.04880000000003</v>
      </c>
      <c r="O992" s="2">
        <f>SalesData[[#This Row],[Total Sales]]-SalesData[[#This Row],[Discount Amount]]</f>
        <v>22177.171200000001</v>
      </c>
      <c r="P992" s="2">
        <f>SalesData[[#This Row],[price]]*60%</f>
        <v>6930.366</v>
      </c>
      <c r="Q992" s="2">
        <f>SalesData[[#This Row],[Cost Price (Assumed)60%]]*SalesData[[#This Row],[quantity]]</f>
        <v>13860.732</v>
      </c>
      <c r="R992" s="2">
        <f>SalesData[[#This Row],[Net Sales]]-SalesData[[#This Row],[Total Cost]]</f>
        <v>8316.4392000000007</v>
      </c>
      <c r="S992" s="8">
        <f>SalesData[[#This Row],[Profit]]/SalesData[[#This Row],[Net Sales]]</f>
        <v>0.375</v>
      </c>
    </row>
    <row r="993" spans="1:19" x14ac:dyDescent="0.25">
      <c r="A993">
        <v>100991</v>
      </c>
      <c r="B993" s="1">
        <v>45028</v>
      </c>
      <c r="C993" s="2">
        <f>MONTH(SalesData[[#This Row],[order_date]])</f>
        <v>4</v>
      </c>
      <c r="D993" s="2">
        <f>YEAR(SalesData[[#This Row],[order_date]])</f>
        <v>2023</v>
      </c>
      <c r="E993" t="s">
        <v>997</v>
      </c>
      <c r="F993" t="s">
        <v>10</v>
      </c>
      <c r="G993" t="s">
        <v>11</v>
      </c>
      <c r="H993">
        <v>1</v>
      </c>
      <c r="I993">
        <v>12081.23</v>
      </c>
      <c r="J993" t="s">
        <v>28</v>
      </c>
      <c r="K993" t="s">
        <v>29</v>
      </c>
      <c r="L993">
        <f>SalesData[[#This Row],[quantity]]*SalesData[[#This Row],[price]]</f>
        <v>12081.23</v>
      </c>
      <c r="M993" s="8">
        <f>IF(SalesData[[#This Row],[quantity]]&lt;=1,2%,IF(SalesData[[#This Row],[quantity]]&lt;=2,4%,IF(SalesData[[#This Row],[quantity]]&lt;=3,6%,IF(SalesData[[#This Row],[quantity]]&gt;=4,8%,0%))))</f>
        <v>0.02</v>
      </c>
      <c r="N993" s="6">
        <f>SalesData[[#This Row],[Total Sales]]*SalesData[[#This Row],[Discount %]]</f>
        <v>241.62459999999999</v>
      </c>
      <c r="O993" s="2">
        <f>SalesData[[#This Row],[Total Sales]]-SalesData[[#This Row],[Discount Amount]]</f>
        <v>11839.6054</v>
      </c>
      <c r="P993" s="2">
        <f>SalesData[[#This Row],[price]]*60%</f>
        <v>7248.7379999999994</v>
      </c>
      <c r="Q993" s="2">
        <f>SalesData[[#This Row],[Cost Price (Assumed)60%]]*SalesData[[#This Row],[quantity]]</f>
        <v>7248.7379999999994</v>
      </c>
      <c r="R993" s="2">
        <f>SalesData[[#This Row],[Net Sales]]-SalesData[[#This Row],[Total Cost]]</f>
        <v>4590.867400000001</v>
      </c>
      <c r="S993" s="8">
        <f>SalesData[[#This Row],[Profit]]/SalesData[[#This Row],[Net Sales]]</f>
        <v>0.38775510204081642</v>
      </c>
    </row>
    <row r="994" spans="1:19" x14ac:dyDescent="0.25">
      <c r="A994">
        <v>100992</v>
      </c>
      <c r="B994" s="1">
        <v>44933</v>
      </c>
      <c r="C994" s="2">
        <f>MONTH(SalesData[[#This Row],[order_date]])</f>
        <v>1</v>
      </c>
      <c r="D994" s="2">
        <f>YEAR(SalesData[[#This Row],[order_date]])</f>
        <v>2023</v>
      </c>
      <c r="E994" t="s">
        <v>998</v>
      </c>
      <c r="F994" t="s">
        <v>10</v>
      </c>
      <c r="G994" t="s">
        <v>68</v>
      </c>
      <c r="H994">
        <v>1</v>
      </c>
      <c r="I994">
        <v>31602.880000000001</v>
      </c>
      <c r="J994" t="s">
        <v>16</v>
      </c>
      <c r="K994" t="s">
        <v>17</v>
      </c>
      <c r="L994">
        <f>SalesData[[#This Row],[quantity]]*SalesData[[#This Row],[price]]</f>
        <v>31602.880000000001</v>
      </c>
      <c r="M994" s="8">
        <f>IF(SalesData[[#This Row],[quantity]]&lt;=1,2%,IF(SalesData[[#This Row],[quantity]]&lt;=2,4%,IF(SalesData[[#This Row],[quantity]]&lt;=3,6%,IF(SalesData[[#This Row],[quantity]]&gt;=4,8%,0%))))</f>
        <v>0.02</v>
      </c>
      <c r="N994" s="6">
        <f>SalesData[[#This Row],[Total Sales]]*SalesData[[#This Row],[Discount %]]</f>
        <v>632.05759999999998</v>
      </c>
      <c r="O994" s="2">
        <f>SalesData[[#This Row],[Total Sales]]-SalesData[[#This Row],[Discount Amount]]</f>
        <v>30970.822400000001</v>
      </c>
      <c r="P994" s="2">
        <f>SalesData[[#This Row],[price]]*60%</f>
        <v>18961.727999999999</v>
      </c>
      <c r="Q994" s="2">
        <f>SalesData[[#This Row],[Cost Price (Assumed)60%]]*SalesData[[#This Row],[quantity]]</f>
        <v>18961.727999999999</v>
      </c>
      <c r="R994" s="2">
        <f>SalesData[[#This Row],[Net Sales]]-SalesData[[#This Row],[Total Cost]]</f>
        <v>12009.094400000002</v>
      </c>
      <c r="S994" s="8">
        <f>SalesData[[#This Row],[Profit]]/SalesData[[#This Row],[Net Sales]]</f>
        <v>0.38775510204081637</v>
      </c>
    </row>
    <row r="995" spans="1:19" x14ac:dyDescent="0.25">
      <c r="A995">
        <v>100993</v>
      </c>
      <c r="B995" s="1">
        <v>45351</v>
      </c>
      <c r="C995" s="2">
        <f>MONTH(SalesData[[#This Row],[order_date]])</f>
        <v>2</v>
      </c>
      <c r="D995" s="2">
        <f>YEAR(SalesData[[#This Row],[order_date]])</f>
        <v>2024</v>
      </c>
      <c r="E995" t="s">
        <v>999</v>
      </c>
      <c r="F995" t="s">
        <v>14</v>
      </c>
      <c r="G995" t="s">
        <v>46</v>
      </c>
      <c r="H995">
        <v>1</v>
      </c>
      <c r="I995">
        <v>3726.22</v>
      </c>
      <c r="J995" t="s">
        <v>57</v>
      </c>
      <c r="K995" t="s">
        <v>58</v>
      </c>
      <c r="L995">
        <f>SalesData[[#This Row],[quantity]]*SalesData[[#This Row],[price]]</f>
        <v>3726.22</v>
      </c>
      <c r="M995" s="8">
        <f>IF(SalesData[[#This Row],[quantity]]&lt;=1,2%,IF(SalesData[[#This Row],[quantity]]&lt;=2,4%,IF(SalesData[[#This Row],[quantity]]&lt;=3,6%,IF(SalesData[[#This Row],[quantity]]&gt;=4,8%,0%))))</f>
        <v>0.02</v>
      </c>
      <c r="N995" s="6">
        <f>SalesData[[#This Row],[Total Sales]]*SalesData[[#This Row],[Discount %]]</f>
        <v>74.5244</v>
      </c>
      <c r="O995" s="2">
        <f>SalesData[[#This Row],[Total Sales]]-SalesData[[#This Row],[Discount Amount]]</f>
        <v>3651.6956</v>
      </c>
      <c r="P995" s="2">
        <f>SalesData[[#This Row],[price]]*60%</f>
        <v>2235.732</v>
      </c>
      <c r="Q995" s="2">
        <f>SalesData[[#This Row],[Cost Price (Assumed)60%]]*SalesData[[#This Row],[quantity]]</f>
        <v>2235.732</v>
      </c>
      <c r="R995" s="2">
        <f>SalesData[[#This Row],[Net Sales]]-SalesData[[#This Row],[Total Cost]]</f>
        <v>1415.9636</v>
      </c>
      <c r="S995" s="8">
        <f>SalesData[[#This Row],[Profit]]/SalesData[[#This Row],[Net Sales]]</f>
        <v>0.38775510204081631</v>
      </c>
    </row>
    <row r="996" spans="1:19" x14ac:dyDescent="0.25">
      <c r="A996">
        <v>100994</v>
      </c>
      <c r="B996" s="1">
        <v>45366</v>
      </c>
      <c r="C996" s="2">
        <f>MONTH(SalesData[[#This Row],[order_date]])</f>
        <v>3</v>
      </c>
      <c r="D996" s="2">
        <f>YEAR(SalesData[[#This Row],[order_date]])</f>
        <v>2024</v>
      </c>
      <c r="E996" t="s">
        <v>1000</v>
      </c>
      <c r="F996" t="s">
        <v>14</v>
      </c>
      <c r="G996" t="s">
        <v>170</v>
      </c>
      <c r="H996">
        <v>3</v>
      </c>
      <c r="I996">
        <v>4790.9399999999996</v>
      </c>
      <c r="J996" t="s">
        <v>85</v>
      </c>
      <c r="K996" t="s">
        <v>29</v>
      </c>
      <c r="L996">
        <f>SalesData[[#This Row],[quantity]]*SalesData[[#This Row],[price]]</f>
        <v>14372.82</v>
      </c>
      <c r="M996" s="8">
        <f>IF(SalesData[[#This Row],[quantity]]&lt;=1,2%,IF(SalesData[[#This Row],[quantity]]&lt;=2,4%,IF(SalesData[[#This Row],[quantity]]&lt;=3,6%,IF(SalesData[[#This Row],[quantity]]&gt;=4,8%,0%))))</f>
        <v>0.06</v>
      </c>
      <c r="N996" s="6">
        <f>SalesData[[#This Row],[Total Sales]]*SalesData[[#This Row],[Discount %]]</f>
        <v>862.36919999999998</v>
      </c>
      <c r="O996" s="2">
        <f>SalesData[[#This Row],[Total Sales]]-SalesData[[#This Row],[Discount Amount]]</f>
        <v>13510.450800000001</v>
      </c>
      <c r="P996" s="2">
        <f>SalesData[[#This Row],[price]]*60%</f>
        <v>2874.5639999999999</v>
      </c>
      <c r="Q996" s="2">
        <f>SalesData[[#This Row],[Cost Price (Assumed)60%]]*SalesData[[#This Row],[quantity]]</f>
        <v>8623.6919999999991</v>
      </c>
      <c r="R996" s="2">
        <f>SalesData[[#This Row],[Net Sales]]-SalesData[[#This Row],[Total Cost]]</f>
        <v>4886.7588000000014</v>
      </c>
      <c r="S996" s="8">
        <f>SalesData[[#This Row],[Profit]]/SalesData[[#This Row],[Net Sales]]</f>
        <v>0.36170212765957455</v>
      </c>
    </row>
    <row r="997" spans="1:19" x14ac:dyDescent="0.25">
      <c r="A997">
        <v>100995</v>
      </c>
      <c r="B997" s="1">
        <v>45380</v>
      </c>
      <c r="C997" s="2">
        <f>MONTH(SalesData[[#This Row],[order_date]])</f>
        <v>3</v>
      </c>
      <c r="D997" s="2">
        <f>YEAR(SalesData[[#This Row],[order_date]])</f>
        <v>2024</v>
      </c>
      <c r="E997" t="s">
        <v>545</v>
      </c>
      <c r="F997" t="s">
        <v>10</v>
      </c>
      <c r="G997" t="s">
        <v>73</v>
      </c>
      <c r="H997">
        <v>2</v>
      </c>
      <c r="I997">
        <v>32168.7</v>
      </c>
      <c r="J997" t="s">
        <v>107</v>
      </c>
      <c r="K997" t="s">
        <v>108</v>
      </c>
      <c r="L997">
        <f>SalesData[[#This Row],[quantity]]*SalesData[[#This Row],[price]]</f>
        <v>64337.4</v>
      </c>
      <c r="M997" s="8">
        <f>IF(SalesData[[#This Row],[quantity]]&lt;=1,2%,IF(SalesData[[#This Row],[quantity]]&lt;=2,4%,IF(SalesData[[#This Row],[quantity]]&lt;=3,6%,IF(SalesData[[#This Row],[quantity]]&gt;=4,8%,0%))))</f>
        <v>0.04</v>
      </c>
      <c r="N997" s="6">
        <f>SalesData[[#This Row],[Total Sales]]*SalesData[[#This Row],[Discount %]]</f>
        <v>2573.4960000000001</v>
      </c>
      <c r="O997" s="2">
        <f>SalesData[[#This Row],[Total Sales]]-SalesData[[#This Row],[Discount Amount]]</f>
        <v>61763.904000000002</v>
      </c>
      <c r="P997" s="2">
        <f>SalesData[[#This Row],[price]]*60%</f>
        <v>19301.22</v>
      </c>
      <c r="Q997" s="2">
        <f>SalesData[[#This Row],[Cost Price (Assumed)60%]]*SalesData[[#This Row],[quantity]]</f>
        <v>38602.44</v>
      </c>
      <c r="R997" s="2">
        <f>SalesData[[#This Row],[Net Sales]]-SalesData[[#This Row],[Total Cost]]</f>
        <v>23161.464</v>
      </c>
      <c r="S997" s="8">
        <f>SalesData[[#This Row],[Profit]]/SalesData[[#This Row],[Net Sales]]</f>
        <v>0.375</v>
      </c>
    </row>
    <row r="998" spans="1:19" x14ac:dyDescent="0.25">
      <c r="A998">
        <v>100996</v>
      </c>
      <c r="B998" s="1">
        <v>45338</v>
      </c>
      <c r="C998" s="2">
        <f>MONTH(SalesData[[#This Row],[order_date]])</f>
        <v>2</v>
      </c>
      <c r="D998" s="2">
        <f>YEAR(SalesData[[#This Row],[order_date]])</f>
        <v>2024</v>
      </c>
      <c r="E998" t="s">
        <v>1001</v>
      </c>
      <c r="F998" t="s">
        <v>41</v>
      </c>
      <c r="G998" t="s">
        <v>102</v>
      </c>
      <c r="H998">
        <v>1</v>
      </c>
      <c r="I998">
        <v>5235.67</v>
      </c>
      <c r="J998" t="s">
        <v>43</v>
      </c>
      <c r="K998" t="s">
        <v>29</v>
      </c>
      <c r="L998">
        <f>SalesData[[#This Row],[quantity]]*SalesData[[#This Row],[price]]</f>
        <v>5235.67</v>
      </c>
      <c r="M998" s="8">
        <f>IF(SalesData[[#This Row],[quantity]]&lt;=1,2%,IF(SalesData[[#This Row],[quantity]]&lt;=2,4%,IF(SalesData[[#This Row],[quantity]]&lt;=3,6%,IF(SalesData[[#This Row],[quantity]]&gt;=4,8%,0%))))</f>
        <v>0.02</v>
      </c>
      <c r="N998" s="6">
        <f>SalesData[[#This Row],[Total Sales]]*SalesData[[#This Row],[Discount %]]</f>
        <v>104.71340000000001</v>
      </c>
      <c r="O998" s="2">
        <f>SalesData[[#This Row],[Total Sales]]-SalesData[[#This Row],[Discount Amount]]</f>
        <v>5130.9566000000004</v>
      </c>
      <c r="P998" s="2">
        <f>SalesData[[#This Row],[price]]*60%</f>
        <v>3141.402</v>
      </c>
      <c r="Q998" s="2">
        <f>SalesData[[#This Row],[Cost Price (Assumed)60%]]*SalesData[[#This Row],[quantity]]</f>
        <v>3141.402</v>
      </c>
      <c r="R998" s="2">
        <f>SalesData[[#This Row],[Net Sales]]-SalesData[[#This Row],[Total Cost]]</f>
        <v>1989.5546000000004</v>
      </c>
      <c r="S998" s="8">
        <f>SalesData[[#This Row],[Profit]]/SalesData[[#This Row],[Net Sales]]</f>
        <v>0.38775510204081637</v>
      </c>
    </row>
    <row r="999" spans="1:19" x14ac:dyDescent="0.25">
      <c r="A999">
        <v>100997</v>
      </c>
      <c r="B999" s="1">
        <v>45515</v>
      </c>
      <c r="C999" s="2">
        <f>MONTH(SalesData[[#This Row],[order_date]])</f>
        <v>8</v>
      </c>
      <c r="D999" s="2">
        <f>YEAR(SalesData[[#This Row],[order_date]])</f>
        <v>2024</v>
      </c>
      <c r="E999" t="s">
        <v>1002</v>
      </c>
      <c r="F999" t="s">
        <v>10</v>
      </c>
      <c r="G999" t="s">
        <v>80</v>
      </c>
      <c r="H999">
        <v>5</v>
      </c>
      <c r="I999">
        <v>33720.199999999997</v>
      </c>
      <c r="J999" t="s">
        <v>16</v>
      </c>
      <c r="K999" t="s">
        <v>17</v>
      </c>
      <c r="L999">
        <f>SalesData[[#This Row],[quantity]]*SalesData[[#This Row],[price]]</f>
        <v>168601</v>
      </c>
      <c r="M999" s="8">
        <f>IF(SalesData[[#This Row],[quantity]]&lt;=1,2%,IF(SalesData[[#This Row],[quantity]]&lt;=2,4%,IF(SalesData[[#This Row],[quantity]]&lt;=3,6%,IF(SalesData[[#This Row],[quantity]]&gt;=4,8%,0%))))</f>
        <v>0.08</v>
      </c>
      <c r="N999" s="6">
        <f>SalesData[[#This Row],[Total Sales]]*SalesData[[#This Row],[Discount %]]</f>
        <v>13488.08</v>
      </c>
      <c r="O999" s="2">
        <f>SalesData[[#This Row],[Total Sales]]-SalesData[[#This Row],[Discount Amount]]</f>
        <v>155112.92000000001</v>
      </c>
      <c r="P999" s="2">
        <f>SalesData[[#This Row],[price]]*60%</f>
        <v>20232.12</v>
      </c>
      <c r="Q999" s="2">
        <f>SalesData[[#This Row],[Cost Price (Assumed)60%]]*SalesData[[#This Row],[quantity]]</f>
        <v>101160.59999999999</v>
      </c>
      <c r="R999" s="2">
        <f>SalesData[[#This Row],[Net Sales]]-SalesData[[#This Row],[Total Cost]]</f>
        <v>53952.320000000022</v>
      </c>
      <c r="S999" s="8">
        <f>SalesData[[#This Row],[Profit]]/SalesData[[#This Row],[Net Sales]]</f>
        <v>0.34782608695652184</v>
      </c>
    </row>
    <row r="1000" spans="1:19" x14ac:dyDescent="0.25">
      <c r="A1000">
        <v>100998</v>
      </c>
      <c r="B1000" s="1">
        <v>45248</v>
      </c>
      <c r="C1000" s="2">
        <f>MONTH(SalesData[[#This Row],[order_date]])</f>
        <v>11</v>
      </c>
      <c r="D1000" s="2">
        <f>YEAR(SalesData[[#This Row],[order_date]])</f>
        <v>2023</v>
      </c>
      <c r="E1000" t="s">
        <v>1003</v>
      </c>
      <c r="F1000" t="s">
        <v>41</v>
      </c>
      <c r="G1000" t="s">
        <v>66</v>
      </c>
      <c r="H1000">
        <v>3</v>
      </c>
      <c r="I1000">
        <v>13980.26</v>
      </c>
      <c r="J1000" t="s">
        <v>16</v>
      </c>
      <c r="K1000" t="s">
        <v>17</v>
      </c>
      <c r="L1000">
        <f>SalesData[[#This Row],[quantity]]*SalesData[[#This Row],[price]]</f>
        <v>41940.78</v>
      </c>
      <c r="M1000" s="8">
        <f>IF(SalesData[[#This Row],[quantity]]&lt;=1,2%,IF(SalesData[[#This Row],[quantity]]&lt;=2,4%,IF(SalesData[[#This Row],[quantity]]&lt;=3,6%,IF(SalesData[[#This Row],[quantity]]&gt;=4,8%,0%))))</f>
        <v>0.06</v>
      </c>
      <c r="N1000" s="6">
        <f>SalesData[[#This Row],[Total Sales]]*SalesData[[#This Row],[Discount %]]</f>
        <v>2516.4467999999997</v>
      </c>
      <c r="O1000" s="2">
        <f>SalesData[[#This Row],[Total Sales]]-SalesData[[#This Row],[Discount Amount]]</f>
        <v>39424.333200000001</v>
      </c>
      <c r="P1000" s="2">
        <f>SalesData[[#This Row],[price]]*60%</f>
        <v>8388.155999999999</v>
      </c>
      <c r="Q1000" s="2">
        <f>SalesData[[#This Row],[Cost Price (Assumed)60%]]*SalesData[[#This Row],[quantity]]</f>
        <v>25164.467999999997</v>
      </c>
      <c r="R1000" s="2">
        <f>SalesData[[#This Row],[Net Sales]]-SalesData[[#This Row],[Total Cost]]</f>
        <v>14259.865200000004</v>
      </c>
      <c r="S1000" s="8">
        <f>SalesData[[#This Row],[Profit]]/SalesData[[#This Row],[Net Sales]]</f>
        <v>0.36170212765957455</v>
      </c>
    </row>
    <row r="1001" spans="1:19" x14ac:dyDescent="0.25">
      <c r="A1001">
        <v>100999</v>
      </c>
      <c r="B1001" s="1">
        <v>45340</v>
      </c>
      <c r="C1001" s="2">
        <f>MONTH(SalesData[[#This Row],[order_date]])</f>
        <v>2</v>
      </c>
      <c r="D1001" s="2">
        <f>YEAR(SalesData[[#This Row],[order_date]])</f>
        <v>2024</v>
      </c>
      <c r="E1001" t="s">
        <v>1004</v>
      </c>
      <c r="F1001" t="s">
        <v>14</v>
      </c>
      <c r="G1001" t="s">
        <v>46</v>
      </c>
      <c r="H1001">
        <v>3</v>
      </c>
      <c r="I1001">
        <v>3309.25</v>
      </c>
      <c r="J1001" t="s">
        <v>16</v>
      </c>
      <c r="K1001" t="s">
        <v>17</v>
      </c>
      <c r="L1001">
        <f>SalesData[[#This Row],[quantity]]*SalesData[[#This Row],[price]]</f>
        <v>9927.75</v>
      </c>
      <c r="M1001" s="8">
        <f>IF(SalesData[[#This Row],[quantity]]&lt;=1,2%,IF(SalesData[[#This Row],[quantity]]&lt;=2,4%,IF(SalesData[[#This Row],[quantity]]&lt;=3,6%,IF(SalesData[[#This Row],[quantity]]&gt;=4,8%,0%))))</f>
        <v>0.06</v>
      </c>
      <c r="N1001" s="6">
        <f>SalesData[[#This Row],[Total Sales]]*SalesData[[#This Row],[Discount %]]</f>
        <v>595.66499999999996</v>
      </c>
      <c r="O1001" s="2">
        <f>SalesData[[#This Row],[Total Sales]]-SalesData[[#This Row],[Discount Amount]]</f>
        <v>9332.0849999999991</v>
      </c>
      <c r="P1001" s="2">
        <f>SalesData[[#This Row],[price]]*60%</f>
        <v>1985.55</v>
      </c>
      <c r="Q1001" s="2">
        <f>SalesData[[#This Row],[Cost Price (Assumed)60%]]*SalesData[[#This Row],[quantity]]</f>
        <v>5956.65</v>
      </c>
      <c r="R1001" s="2">
        <f>SalesData[[#This Row],[Net Sales]]-SalesData[[#This Row],[Total Cost]]</f>
        <v>3375.4349999999995</v>
      </c>
      <c r="S1001" s="8">
        <f>SalesData[[#This Row],[Profit]]/SalesData[[#This Row],[Net Sales]]</f>
        <v>0.36170212765957444</v>
      </c>
    </row>
    <row r="1002" spans="1:19" x14ac:dyDescent="0.25">
      <c r="A1002">
        <v>101000</v>
      </c>
      <c r="B1002" s="1">
        <v>45280</v>
      </c>
      <c r="C1002" s="2">
        <f>MONTH(SalesData[[#This Row],[order_date]])</f>
        <v>12</v>
      </c>
      <c r="D1002" s="2">
        <f>YEAR(SalesData[[#This Row],[order_date]])</f>
        <v>2023</v>
      </c>
      <c r="E1002" t="s">
        <v>1005</v>
      </c>
      <c r="F1002" t="s">
        <v>41</v>
      </c>
      <c r="G1002" t="s">
        <v>83</v>
      </c>
      <c r="H1002">
        <v>2</v>
      </c>
      <c r="I1002">
        <v>11596.93</v>
      </c>
      <c r="J1002" t="s">
        <v>107</v>
      </c>
      <c r="K1002" t="s">
        <v>108</v>
      </c>
      <c r="L1002">
        <f>SalesData[[#This Row],[quantity]]*SalesData[[#This Row],[price]]</f>
        <v>23193.86</v>
      </c>
      <c r="M1002" s="8">
        <f>IF(SalesData[[#This Row],[quantity]]&lt;=1,2%,IF(SalesData[[#This Row],[quantity]]&lt;=2,4%,IF(SalesData[[#This Row],[quantity]]&lt;=3,6%,IF(SalesData[[#This Row],[quantity]]&gt;=4,8%,0%))))</f>
        <v>0.04</v>
      </c>
      <c r="N1002" s="6">
        <f>SalesData[[#This Row],[Total Sales]]*SalesData[[#This Row],[Discount %]]</f>
        <v>927.75440000000003</v>
      </c>
      <c r="O1002" s="2">
        <f>SalesData[[#This Row],[Total Sales]]-SalesData[[#This Row],[Discount Amount]]</f>
        <v>22266.105599999999</v>
      </c>
      <c r="P1002" s="2">
        <f>SalesData[[#This Row],[price]]*60%</f>
        <v>6958.1580000000004</v>
      </c>
      <c r="Q1002" s="2">
        <f>SalesData[[#This Row],[Cost Price (Assumed)60%]]*SalesData[[#This Row],[quantity]]</f>
        <v>13916.316000000001</v>
      </c>
      <c r="R1002" s="2">
        <f>SalesData[[#This Row],[Net Sales]]-SalesData[[#This Row],[Total Cost]]</f>
        <v>8349.7895999999982</v>
      </c>
      <c r="S1002" s="8">
        <f>SalesData[[#This Row],[Profit]]/SalesData[[#This Row],[Net Sales]]</f>
        <v>0.37499999999999994</v>
      </c>
    </row>
    <row r="1003" spans="1:19" x14ac:dyDescent="0.25">
      <c r="A1003">
        <v>101001</v>
      </c>
      <c r="B1003" s="1">
        <v>45326</v>
      </c>
      <c r="C1003" s="2">
        <f>MONTH(SalesData[[#This Row],[order_date]])</f>
        <v>2</v>
      </c>
      <c r="D1003" s="2">
        <f>YEAR(SalesData[[#This Row],[order_date]])</f>
        <v>2024</v>
      </c>
      <c r="E1003" t="s">
        <v>739</v>
      </c>
      <c r="F1003" t="s">
        <v>19</v>
      </c>
      <c r="G1003" t="s">
        <v>115</v>
      </c>
      <c r="H1003">
        <v>1</v>
      </c>
      <c r="I1003">
        <v>7540.23</v>
      </c>
      <c r="J1003" t="s">
        <v>54</v>
      </c>
      <c r="K1003" t="s">
        <v>55</v>
      </c>
      <c r="L1003">
        <f>SalesData[[#This Row],[quantity]]*SalesData[[#This Row],[price]]</f>
        <v>7540.23</v>
      </c>
      <c r="M1003" s="8">
        <f>IF(SalesData[[#This Row],[quantity]]&lt;=1,2%,IF(SalesData[[#This Row],[quantity]]&lt;=2,4%,IF(SalesData[[#This Row],[quantity]]&lt;=3,6%,IF(SalesData[[#This Row],[quantity]]&gt;=4,8%,0%))))</f>
        <v>0.02</v>
      </c>
      <c r="N1003" s="6">
        <f>SalesData[[#This Row],[Total Sales]]*SalesData[[#This Row],[Discount %]]</f>
        <v>150.80459999999999</v>
      </c>
      <c r="O1003" s="2">
        <f>SalesData[[#This Row],[Total Sales]]-SalesData[[#This Row],[Discount Amount]]</f>
        <v>7389.4253999999992</v>
      </c>
      <c r="P1003" s="2">
        <f>SalesData[[#This Row],[price]]*60%</f>
        <v>4524.1379999999999</v>
      </c>
      <c r="Q1003" s="2">
        <f>SalesData[[#This Row],[Cost Price (Assumed)60%]]*SalesData[[#This Row],[quantity]]</f>
        <v>4524.1379999999999</v>
      </c>
      <c r="R1003" s="2">
        <f>SalesData[[#This Row],[Net Sales]]-SalesData[[#This Row],[Total Cost]]</f>
        <v>2865.2873999999993</v>
      </c>
      <c r="S1003" s="8">
        <f>SalesData[[#This Row],[Profit]]/SalesData[[#This Row],[Net Sales]]</f>
        <v>0.38775510204081626</v>
      </c>
    </row>
    <row r="1004" spans="1:19" x14ac:dyDescent="0.25">
      <c r="A1004">
        <v>101002</v>
      </c>
      <c r="B1004" s="1">
        <v>45246</v>
      </c>
      <c r="C1004" s="2">
        <f>MONTH(SalesData[[#This Row],[order_date]])</f>
        <v>11</v>
      </c>
      <c r="D1004" s="2">
        <f>YEAR(SalesData[[#This Row],[order_date]])</f>
        <v>2023</v>
      </c>
      <c r="E1004" t="s">
        <v>1006</v>
      </c>
      <c r="F1004" t="s">
        <v>14</v>
      </c>
      <c r="G1004" t="s">
        <v>46</v>
      </c>
      <c r="H1004">
        <v>1</v>
      </c>
      <c r="I1004">
        <v>4526.1099999999997</v>
      </c>
      <c r="J1004" t="s">
        <v>63</v>
      </c>
      <c r="K1004" t="s">
        <v>64</v>
      </c>
      <c r="L1004">
        <f>SalesData[[#This Row],[quantity]]*SalesData[[#This Row],[price]]</f>
        <v>4526.1099999999997</v>
      </c>
      <c r="M1004" s="8">
        <f>IF(SalesData[[#This Row],[quantity]]&lt;=1,2%,IF(SalesData[[#This Row],[quantity]]&lt;=2,4%,IF(SalesData[[#This Row],[quantity]]&lt;=3,6%,IF(SalesData[[#This Row],[quantity]]&gt;=4,8%,0%))))</f>
        <v>0.02</v>
      </c>
      <c r="N1004" s="6">
        <f>SalesData[[#This Row],[Total Sales]]*SalesData[[#This Row],[Discount %]]</f>
        <v>90.522199999999998</v>
      </c>
      <c r="O1004" s="2">
        <f>SalesData[[#This Row],[Total Sales]]-SalesData[[#This Row],[Discount Amount]]</f>
        <v>4435.5877999999993</v>
      </c>
      <c r="P1004" s="2">
        <f>SalesData[[#This Row],[price]]*60%</f>
        <v>2715.6659999999997</v>
      </c>
      <c r="Q1004" s="2">
        <f>SalesData[[#This Row],[Cost Price (Assumed)60%]]*SalesData[[#This Row],[quantity]]</f>
        <v>2715.6659999999997</v>
      </c>
      <c r="R1004" s="2">
        <f>SalesData[[#This Row],[Net Sales]]-SalesData[[#This Row],[Total Cost]]</f>
        <v>1719.9217999999996</v>
      </c>
      <c r="S1004" s="8">
        <f>SalesData[[#This Row],[Profit]]/SalesData[[#This Row],[Net Sales]]</f>
        <v>0.38775510204081631</v>
      </c>
    </row>
    <row r="1005" spans="1:19" x14ac:dyDescent="0.25">
      <c r="A1005">
        <v>101003</v>
      </c>
      <c r="B1005" s="1">
        <v>45238</v>
      </c>
      <c r="C1005" s="2">
        <f>MONTH(SalesData[[#This Row],[order_date]])</f>
        <v>11</v>
      </c>
      <c r="D1005" s="2">
        <f>YEAR(SalesData[[#This Row],[order_date]])</f>
        <v>2023</v>
      </c>
      <c r="E1005" t="s">
        <v>1007</v>
      </c>
      <c r="F1005" t="s">
        <v>19</v>
      </c>
      <c r="G1005" t="s">
        <v>123</v>
      </c>
      <c r="H1005">
        <v>1</v>
      </c>
      <c r="I1005">
        <v>1135.23</v>
      </c>
      <c r="J1005" t="s">
        <v>107</v>
      </c>
      <c r="K1005" t="s">
        <v>108</v>
      </c>
      <c r="L1005">
        <f>SalesData[[#This Row],[quantity]]*SalesData[[#This Row],[price]]</f>
        <v>1135.23</v>
      </c>
      <c r="M1005" s="8">
        <f>IF(SalesData[[#This Row],[quantity]]&lt;=1,2%,IF(SalesData[[#This Row],[quantity]]&lt;=2,4%,IF(SalesData[[#This Row],[quantity]]&lt;=3,6%,IF(SalesData[[#This Row],[quantity]]&gt;=4,8%,0%))))</f>
        <v>0.02</v>
      </c>
      <c r="N1005" s="6">
        <f>SalesData[[#This Row],[Total Sales]]*SalesData[[#This Row],[Discount %]]</f>
        <v>22.704599999999999</v>
      </c>
      <c r="O1005" s="2">
        <f>SalesData[[#This Row],[Total Sales]]-SalesData[[#This Row],[Discount Amount]]</f>
        <v>1112.5254</v>
      </c>
      <c r="P1005" s="2">
        <f>SalesData[[#This Row],[price]]*60%</f>
        <v>681.13800000000003</v>
      </c>
      <c r="Q1005" s="2">
        <f>SalesData[[#This Row],[Cost Price (Assumed)60%]]*SalesData[[#This Row],[quantity]]</f>
        <v>681.13800000000003</v>
      </c>
      <c r="R1005" s="2">
        <f>SalesData[[#This Row],[Net Sales]]-SalesData[[#This Row],[Total Cost]]</f>
        <v>431.38739999999996</v>
      </c>
      <c r="S1005" s="8">
        <f>SalesData[[#This Row],[Profit]]/SalesData[[#This Row],[Net Sales]]</f>
        <v>0.38775510204081631</v>
      </c>
    </row>
    <row r="1006" spans="1:19" x14ac:dyDescent="0.25">
      <c r="A1006">
        <v>101004</v>
      </c>
      <c r="B1006" s="1">
        <v>45053</v>
      </c>
      <c r="C1006" s="2">
        <f>MONTH(SalesData[[#This Row],[order_date]])</f>
        <v>5</v>
      </c>
      <c r="D1006" s="2">
        <f>YEAR(SalesData[[#This Row],[order_date]])</f>
        <v>2023</v>
      </c>
      <c r="E1006" t="s">
        <v>1008</v>
      </c>
      <c r="F1006" t="s">
        <v>10</v>
      </c>
      <c r="G1006" t="s">
        <v>73</v>
      </c>
      <c r="H1006">
        <v>1</v>
      </c>
      <c r="I1006">
        <v>34668.720000000001</v>
      </c>
      <c r="J1006" t="s">
        <v>63</v>
      </c>
      <c r="K1006" t="s">
        <v>64</v>
      </c>
      <c r="L1006">
        <f>SalesData[[#This Row],[quantity]]*SalesData[[#This Row],[price]]</f>
        <v>34668.720000000001</v>
      </c>
      <c r="M1006" s="8">
        <f>IF(SalesData[[#This Row],[quantity]]&lt;=1,2%,IF(SalesData[[#This Row],[quantity]]&lt;=2,4%,IF(SalesData[[#This Row],[quantity]]&lt;=3,6%,IF(SalesData[[#This Row],[quantity]]&gt;=4,8%,0%))))</f>
        <v>0.02</v>
      </c>
      <c r="N1006" s="6">
        <f>SalesData[[#This Row],[Total Sales]]*SalesData[[#This Row],[Discount %]]</f>
        <v>693.37440000000004</v>
      </c>
      <c r="O1006" s="2">
        <f>SalesData[[#This Row],[Total Sales]]-SalesData[[#This Row],[Discount Amount]]</f>
        <v>33975.345600000001</v>
      </c>
      <c r="P1006" s="2">
        <f>SalesData[[#This Row],[price]]*60%</f>
        <v>20801.232</v>
      </c>
      <c r="Q1006" s="2">
        <f>SalesData[[#This Row],[Cost Price (Assumed)60%]]*SalesData[[#This Row],[quantity]]</f>
        <v>20801.232</v>
      </c>
      <c r="R1006" s="2">
        <f>SalesData[[#This Row],[Net Sales]]-SalesData[[#This Row],[Total Cost]]</f>
        <v>13174.113600000001</v>
      </c>
      <c r="S1006" s="8">
        <f>SalesData[[#This Row],[Profit]]/SalesData[[#This Row],[Net Sales]]</f>
        <v>0.38775510204081631</v>
      </c>
    </row>
    <row r="1007" spans="1:19" x14ac:dyDescent="0.25">
      <c r="A1007">
        <v>101005</v>
      </c>
      <c r="B1007" s="1">
        <v>45522</v>
      </c>
      <c r="C1007" s="2">
        <f>MONTH(SalesData[[#This Row],[order_date]])</f>
        <v>8</v>
      </c>
      <c r="D1007" s="2">
        <f>YEAR(SalesData[[#This Row],[order_date]])</f>
        <v>2024</v>
      </c>
      <c r="E1007" t="s">
        <v>1009</v>
      </c>
      <c r="F1007" t="s">
        <v>19</v>
      </c>
      <c r="G1007" t="s">
        <v>123</v>
      </c>
      <c r="H1007">
        <v>3</v>
      </c>
      <c r="I1007">
        <v>3511.34</v>
      </c>
      <c r="J1007" t="s">
        <v>16</v>
      </c>
      <c r="K1007" t="s">
        <v>17</v>
      </c>
      <c r="L1007">
        <f>SalesData[[#This Row],[quantity]]*SalesData[[#This Row],[price]]</f>
        <v>10534.02</v>
      </c>
      <c r="M1007" s="8">
        <f>IF(SalesData[[#This Row],[quantity]]&lt;=1,2%,IF(SalesData[[#This Row],[quantity]]&lt;=2,4%,IF(SalesData[[#This Row],[quantity]]&lt;=3,6%,IF(SalesData[[#This Row],[quantity]]&gt;=4,8%,0%))))</f>
        <v>0.06</v>
      </c>
      <c r="N1007" s="6">
        <f>SalesData[[#This Row],[Total Sales]]*SalesData[[#This Row],[Discount %]]</f>
        <v>632.0412</v>
      </c>
      <c r="O1007" s="2">
        <f>SalesData[[#This Row],[Total Sales]]-SalesData[[#This Row],[Discount Amount]]</f>
        <v>9901.9788000000008</v>
      </c>
      <c r="P1007" s="2">
        <f>SalesData[[#This Row],[price]]*60%</f>
        <v>2106.8040000000001</v>
      </c>
      <c r="Q1007" s="2">
        <f>SalesData[[#This Row],[Cost Price (Assumed)60%]]*SalesData[[#This Row],[quantity]]</f>
        <v>6320.4120000000003</v>
      </c>
      <c r="R1007" s="2">
        <f>SalesData[[#This Row],[Net Sales]]-SalesData[[#This Row],[Total Cost]]</f>
        <v>3581.5668000000005</v>
      </c>
      <c r="S1007" s="8">
        <f>SalesData[[#This Row],[Profit]]/SalesData[[#This Row],[Net Sales]]</f>
        <v>0.36170212765957449</v>
      </c>
    </row>
    <row r="1008" spans="1:19" x14ac:dyDescent="0.25">
      <c r="A1008">
        <v>101006</v>
      </c>
      <c r="B1008" s="1">
        <v>45313</v>
      </c>
      <c r="C1008" s="2">
        <f>MONTH(SalesData[[#This Row],[order_date]])</f>
        <v>1</v>
      </c>
      <c r="D1008" s="2">
        <f>YEAR(SalesData[[#This Row],[order_date]])</f>
        <v>2024</v>
      </c>
      <c r="E1008" t="s">
        <v>1010</v>
      </c>
      <c r="F1008" t="s">
        <v>14</v>
      </c>
      <c r="G1008" t="s">
        <v>46</v>
      </c>
      <c r="H1008">
        <v>1</v>
      </c>
      <c r="I1008">
        <v>2430.9699999999998</v>
      </c>
      <c r="J1008" t="s">
        <v>61</v>
      </c>
      <c r="K1008" t="s">
        <v>36</v>
      </c>
      <c r="L1008">
        <f>SalesData[[#This Row],[quantity]]*SalesData[[#This Row],[price]]</f>
        <v>2430.9699999999998</v>
      </c>
      <c r="M1008" s="8">
        <f>IF(SalesData[[#This Row],[quantity]]&lt;=1,2%,IF(SalesData[[#This Row],[quantity]]&lt;=2,4%,IF(SalesData[[#This Row],[quantity]]&lt;=3,6%,IF(SalesData[[#This Row],[quantity]]&gt;=4,8%,0%))))</f>
        <v>0.02</v>
      </c>
      <c r="N1008" s="6">
        <f>SalesData[[#This Row],[Total Sales]]*SalesData[[#This Row],[Discount %]]</f>
        <v>48.619399999999999</v>
      </c>
      <c r="O1008" s="2">
        <f>SalesData[[#This Row],[Total Sales]]-SalesData[[#This Row],[Discount Amount]]</f>
        <v>2382.3505999999998</v>
      </c>
      <c r="P1008" s="2">
        <f>SalesData[[#This Row],[price]]*60%</f>
        <v>1458.5819999999999</v>
      </c>
      <c r="Q1008" s="2">
        <f>SalesData[[#This Row],[Cost Price (Assumed)60%]]*SalesData[[#This Row],[quantity]]</f>
        <v>1458.5819999999999</v>
      </c>
      <c r="R1008" s="2">
        <f>SalesData[[#This Row],[Net Sales]]-SalesData[[#This Row],[Total Cost]]</f>
        <v>923.76859999999988</v>
      </c>
      <c r="S1008" s="8">
        <f>SalesData[[#This Row],[Profit]]/SalesData[[#This Row],[Net Sales]]</f>
        <v>0.38775510204081631</v>
      </c>
    </row>
    <row r="1009" spans="1:19" x14ac:dyDescent="0.25">
      <c r="A1009">
        <v>101007</v>
      </c>
      <c r="B1009" s="1">
        <v>45027</v>
      </c>
      <c r="C1009" s="2">
        <f>MONTH(SalesData[[#This Row],[order_date]])</f>
        <v>4</v>
      </c>
      <c r="D1009" s="2">
        <f>YEAR(SalesData[[#This Row],[order_date]])</f>
        <v>2023</v>
      </c>
      <c r="E1009" t="s">
        <v>1011</v>
      </c>
      <c r="F1009" t="s">
        <v>10</v>
      </c>
      <c r="G1009" t="s">
        <v>68</v>
      </c>
      <c r="H1009">
        <v>3</v>
      </c>
      <c r="I1009">
        <v>6179.1</v>
      </c>
      <c r="J1009" t="s">
        <v>61</v>
      </c>
      <c r="K1009" t="s">
        <v>36</v>
      </c>
      <c r="L1009">
        <f>SalesData[[#This Row],[quantity]]*SalesData[[#This Row],[price]]</f>
        <v>18537.300000000003</v>
      </c>
      <c r="M1009" s="8">
        <f>IF(SalesData[[#This Row],[quantity]]&lt;=1,2%,IF(SalesData[[#This Row],[quantity]]&lt;=2,4%,IF(SalesData[[#This Row],[quantity]]&lt;=3,6%,IF(SalesData[[#This Row],[quantity]]&gt;=4,8%,0%))))</f>
        <v>0.06</v>
      </c>
      <c r="N1009" s="6">
        <f>SalesData[[#This Row],[Total Sales]]*SalesData[[#This Row],[Discount %]]</f>
        <v>1112.2380000000001</v>
      </c>
      <c r="O1009" s="2">
        <f>SalesData[[#This Row],[Total Sales]]-SalesData[[#This Row],[Discount Amount]]</f>
        <v>17425.062000000002</v>
      </c>
      <c r="P1009" s="2">
        <f>SalesData[[#This Row],[price]]*60%</f>
        <v>3707.46</v>
      </c>
      <c r="Q1009" s="2">
        <f>SalesData[[#This Row],[Cost Price (Assumed)60%]]*SalesData[[#This Row],[quantity]]</f>
        <v>11122.380000000001</v>
      </c>
      <c r="R1009" s="2">
        <f>SalesData[[#This Row],[Net Sales]]-SalesData[[#This Row],[Total Cost]]</f>
        <v>6302.6820000000007</v>
      </c>
      <c r="S1009" s="8">
        <f>SalesData[[#This Row],[Profit]]/SalesData[[#This Row],[Net Sales]]</f>
        <v>0.36170212765957449</v>
      </c>
    </row>
    <row r="1010" spans="1:19" x14ac:dyDescent="0.25">
      <c r="A1010">
        <v>101008</v>
      </c>
      <c r="B1010" s="1">
        <v>45146</v>
      </c>
      <c r="C1010" s="2">
        <f>MONTH(SalesData[[#This Row],[order_date]])</f>
        <v>8</v>
      </c>
      <c r="D1010" s="2">
        <f>YEAR(SalesData[[#This Row],[order_date]])</f>
        <v>2023</v>
      </c>
      <c r="E1010" t="s">
        <v>1012</v>
      </c>
      <c r="F1010" t="s">
        <v>14</v>
      </c>
      <c r="G1010" t="s">
        <v>31</v>
      </c>
      <c r="H1010">
        <v>2</v>
      </c>
      <c r="I1010">
        <v>2169.94</v>
      </c>
      <c r="J1010" t="s">
        <v>47</v>
      </c>
      <c r="K1010" t="s">
        <v>48</v>
      </c>
      <c r="L1010">
        <f>SalesData[[#This Row],[quantity]]*SalesData[[#This Row],[price]]</f>
        <v>4339.88</v>
      </c>
      <c r="M1010" s="8">
        <f>IF(SalesData[[#This Row],[quantity]]&lt;=1,2%,IF(SalesData[[#This Row],[quantity]]&lt;=2,4%,IF(SalesData[[#This Row],[quantity]]&lt;=3,6%,IF(SalesData[[#This Row],[quantity]]&gt;=4,8%,0%))))</f>
        <v>0.04</v>
      </c>
      <c r="N1010" s="6">
        <f>SalesData[[#This Row],[Total Sales]]*SalesData[[#This Row],[Discount %]]</f>
        <v>173.59520000000001</v>
      </c>
      <c r="O1010" s="2">
        <f>SalesData[[#This Row],[Total Sales]]-SalesData[[#This Row],[Discount Amount]]</f>
        <v>4166.2848000000004</v>
      </c>
      <c r="P1010" s="2">
        <f>SalesData[[#This Row],[price]]*60%</f>
        <v>1301.9639999999999</v>
      </c>
      <c r="Q1010" s="2">
        <f>SalesData[[#This Row],[Cost Price (Assumed)60%]]*SalesData[[#This Row],[quantity]]</f>
        <v>2603.9279999999999</v>
      </c>
      <c r="R1010" s="2">
        <f>SalesData[[#This Row],[Net Sales]]-SalesData[[#This Row],[Total Cost]]</f>
        <v>1562.3568000000005</v>
      </c>
      <c r="S1010" s="8">
        <f>SalesData[[#This Row],[Profit]]/SalesData[[#This Row],[Net Sales]]</f>
        <v>0.37500000000000006</v>
      </c>
    </row>
    <row r="1011" spans="1:19" x14ac:dyDescent="0.25">
      <c r="A1011">
        <v>101009</v>
      </c>
      <c r="B1011" s="1">
        <v>45197</v>
      </c>
      <c r="C1011" s="2">
        <f>MONTH(SalesData[[#This Row],[order_date]])</f>
        <v>9</v>
      </c>
      <c r="D1011" s="2">
        <f>YEAR(SalesData[[#This Row],[order_date]])</f>
        <v>2023</v>
      </c>
      <c r="E1011" t="s">
        <v>1013</v>
      </c>
      <c r="F1011" t="s">
        <v>19</v>
      </c>
      <c r="G1011" t="s">
        <v>20</v>
      </c>
      <c r="H1011">
        <v>5</v>
      </c>
      <c r="I1011">
        <v>11828.46</v>
      </c>
      <c r="J1011" t="s">
        <v>47</v>
      </c>
      <c r="K1011" t="s">
        <v>48</v>
      </c>
      <c r="L1011">
        <f>SalesData[[#This Row],[quantity]]*SalesData[[#This Row],[price]]</f>
        <v>59142.299999999996</v>
      </c>
      <c r="M1011" s="8">
        <f>IF(SalesData[[#This Row],[quantity]]&lt;=1,2%,IF(SalesData[[#This Row],[quantity]]&lt;=2,4%,IF(SalesData[[#This Row],[quantity]]&lt;=3,6%,IF(SalesData[[#This Row],[quantity]]&gt;=4,8%,0%))))</f>
        <v>0.08</v>
      </c>
      <c r="N1011" s="6">
        <f>SalesData[[#This Row],[Total Sales]]*SalesData[[#This Row],[Discount %]]</f>
        <v>4731.384</v>
      </c>
      <c r="O1011" s="2">
        <f>SalesData[[#This Row],[Total Sales]]-SalesData[[#This Row],[Discount Amount]]</f>
        <v>54410.915999999997</v>
      </c>
      <c r="P1011" s="2">
        <f>SalesData[[#This Row],[price]]*60%</f>
        <v>7097.0759999999991</v>
      </c>
      <c r="Q1011" s="2">
        <f>SalesData[[#This Row],[Cost Price (Assumed)60%]]*SalesData[[#This Row],[quantity]]</f>
        <v>35485.379999999997</v>
      </c>
      <c r="R1011" s="2">
        <f>SalesData[[#This Row],[Net Sales]]-SalesData[[#This Row],[Total Cost]]</f>
        <v>18925.536</v>
      </c>
      <c r="S1011" s="8">
        <f>SalesData[[#This Row],[Profit]]/SalesData[[#This Row],[Net Sales]]</f>
        <v>0.34782608695652173</v>
      </c>
    </row>
    <row r="1012" spans="1:19" x14ac:dyDescent="0.25">
      <c r="A1012">
        <v>101010</v>
      </c>
      <c r="B1012" s="1">
        <v>45093</v>
      </c>
      <c r="C1012" s="2">
        <f>MONTH(SalesData[[#This Row],[order_date]])</f>
        <v>6</v>
      </c>
      <c r="D1012" s="2">
        <f>YEAR(SalesData[[#This Row],[order_date]])</f>
        <v>2023</v>
      </c>
      <c r="E1012" t="s">
        <v>1014</v>
      </c>
      <c r="F1012" t="s">
        <v>10</v>
      </c>
      <c r="G1012" t="s">
        <v>27</v>
      </c>
      <c r="H1012">
        <v>1</v>
      </c>
      <c r="I1012">
        <v>37466.25</v>
      </c>
      <c r="J1012" t="s">
        <v>47</v>
      </c>
      <c r="K1012" t="s">
        <v>48</v>
      </c>
      <c r="L1012">
        <f>SalesData[[#This Row],[quantity]]*SalesData[[#This Row],[price]]</f>
        <v>37466.25</v>
      </c>
      <c r="M1012" s="8">
        <f>IF(SalesData[[#This Row],[quantity]]&lt;=1,2%,IF(SalesData[[#This Row],[quantity]]&lt;=2,4%,IF(SalesData[[#This Row],[quantity]]&lt;=3,6%,IF(SalesData[[#This Row],[quantity]]&gt;=4,8%,0%))))</f>
        <v>0.02</v>
      </c>
      <c r="N1012" s="6">
        <f>SalesData[[#This Row],[Total Sales]]*SalesData[[#This Row],[Discount %]]</f>
        <v>749.32500000000005</v>
      </c>
      <c r="O1012" s="2">
        <f>SalesData[[#This Row],[Total Sales]]-SalesData[[#This Row],[Discount Amount]]</f>
        <v>36716.925000000003</v>
      </c>
      <c r="P1012" s="2">
        <f>SalesData[[#This Row],[price]]*60%</f>
        <v>22479.75</v>
      </c>
      <c r="Q1012" s="2">
        <f>SalesData[[#This Row],[Cost Price (Assumed)60%]]*SalesData[[#This Row],[quantity]]</f>
        <v>22479.75</v>
      </c>
      <c r="R1012" s="2">
        <f>SalesData[[#This Row],[Net Sales]]-SalesData[[#This Row],[Total Cost]]</f>
        <v>14237.175000000003</v>
      </c>
      <c r="S1012" s="8">
        <f>SalesData[[#This Row],[Profit]]/SalesData[[#This Row],[Net Sales]]</f>
        <v>0.38775510204081637</v>
      </c>
    </row>
    <row r="1013" spans="1:19" x14ac:dyDescent="0.25">
      <c r="A1013">
        <v>101011</v>
      </c>
      <c r="B1013" s="1">
        <v>45468</v>
      </c>
      <c r="C1013" s="2">
        <f>MONTH(SalesData[[#This Row],[order_date]])</f>
        <v>6</v>
      </c>
      <c r="D1013" s="2">
        <f>YEAR(SalesData[[#This Row],[order_date]])</f>
        <v>2024</v>
      </c>
      <c r="E1013" t="s">
        <v>1015</v>
      </c>
      <c r="F1013" t="s">
        <v>10</v>
      </c>
      <c r="G1013" t="s">
        <v>27</v>
      </c>
      <c r="H1013">
        <v>1</v>
      </c>
      <c r="I1013">
        <v>3349.24</v>
      </c>
      <c r="J1013" t="s">
        <v>43</v>
      </c>
      <c r="K1013" t="s">
        <v>29</v>
      </c>
      <c r="L1013">
        <f>SalesData[[#This Row],[quantity]]*SalesData[[#This Row],[price]]</f>
        <v>3349.24</v>
      </c>
      <c r="M1013" s="8">
        <f>IF(SalesData[[#This Row],[quantity]]&lt;=1,2%,IF(SalesData[[#This Row],[quantity]]&lt;=2,4%,IF(SalesData[[#This Row],[quantity]]&lt;=3,6%,IF(SalesData[[#This Row],[quantity]]&gt;=4,8%,0%))))</f>
        <v>0.02</v>
      </c>
      <c r="N1013" s="6">
        <f>SalesData[[#This Row],[Total Sales]]*SalesData[[#This Row],[Discount %]]</f>
        <v>66.984799999999993</v>
      </c>
      <c r="O1013" s="2">
        <f>SalesData[[#This Row],[Total Sales]]-SalesData[[#This Row],[Discount Amount]]</f>
        <v>3282.2551999999996</v>
      </c>
      <c r="P1013" s="2">
        <f>SalesData[[#This Row],[price]]*60%</f>
        <v>2009.5439999999999</v>
      </c>
      <c r="Q1013" s="2">
        <f>SalesData[[#This Row],[Cost Price (Assumed)60%]]*SalesData[[#This Row],[quantity]]</f>
        <v>2009.5439999999999</v>
      </c>
      <c r="R1013" s="2">
        <f>SalesData[[#This Row],[Net Sales]]-SalesData[[#This Row],[Total Cost]]</f>
        <v>1272.7111999999997</v>
      </c>
      <c r="S1013" s="8">
        <f>SalesData[[#This Row],[Profit]]/SalesData[[#This Row],[Net Sales]]</f>
        <v>0.38775510204081631</v>
      </c>
    </row>
    <row r="1014" spans="1:19" x14ac:dyDescent="0.25">
      <c r="A1014">
        <v>101012</v>
      </c>
      <c r="B1014" s="1">
        <v>45048</v>
      </c>
      <c r="C1014" s="2">
        <f>MONTH(SalesData[[#This Row],[order_date]])</f>
        <v>5</v>
      </c>
      <c r="D1014" s="2">
        <f>YEAR(SalesData[[#This Row],[order_date]])</f>
        <v>2023</v>
      </c>
      <c r="E1014" t="s">
        <v>1016</v>
      </c>
      <c r="F1014" t="s">
        <v>19</v>
      </c>
      <c r="G1014" t="s">
        <v>20</v>
      </c>
      <c r="H1014">
        <v>1</v>
      </c>
      <c r="I1014">
        <v>5370.1</v>
      </c>
      <c r="J1014" t="s">
        <v>57</v>
      </c>
      <c r="K1014" t="s">
        <v>58</v>
      </c>
      <c r="L1014">
        <f>SalesData[[#This Row],[quantity]]*SalesData[[#This Row],[price]]</f>
        <v>5370.1</v>
      </c>
      <c r="M1014" s="8">
        <f>IF(SalesData[[#This Row],[quantity]]&lt;=1,2%,IF(SalesData[[#This Row],[quantity]]&lt;=2,4%,IF(SalesData[[#This Row],[quantity]]&lt;=3,6%,IF(SalesData[[#This Row],[quantity]]&gt;=4,8%,0%))))</f>
        <v>0.02</v>
      </c>
      <c r="N1014" s="6">
        <f>SalesData[[#This Row],[Total Sales]]*SalesData[[#This Row],[Discount %]]</f>
        <v>107.40200000000002</v>
      </c>
      <c r="O1014" s="2">
        <f>SalesData[[#This Row],[Total Sales]]-SalesData[[#This Row],[Discount Amount]]</f>
        <v>5262.6980000000003</v>
      </c>
      <c r="P1014" s="2">
        <f>SalesData[[#This Row],[price]]*60%</f>
        <v>3222.06</v>
      </c>
      <c r="Q1014" s="2">
        <f>SalesData[[#This Row],[Cost Price (Assumed)60%]]*SalesData[[#This Row],[quantity]]</f>
        <v>3222.06</v>
      </c>
      <c r="R1014" s="2">
        <f>SalesData[[#This Row],[Net Sales]]-SalesData[[#This Row],[Total Cost]]</f>
        <v>2040.6380000000004</v>
      </c>
      <c r="S1014" s="8">
        <f>SalesData[[#This Row],[Profit]]/SalesData[[#This Row],[Net Sales]]</f>
        <v>0.38775510204081637</v>
      </c>
    </row>
    <row r="1015" spans="1:19" x14ac:dyDescent="0.25">
      <c r="A1015">
        <v>101013</v>
      </c>
      <c r="B1015" s="1">
        <v>45047</v>
      </c>
      <c r="C1015" s="2">
        <f>MONTH(SalesData[[#This Row],[order_date]])</f>
        <v>5</v>
      </c>
      <c r="D1015" s="2">
        <f>YEAR(SalesData[[#This Row],[order_date]])</f>
        <v>2023</v>
      </c>
      <c r="E1015" t="s">
        <v>1017</v>
      </c>
      <c r="F1015" t="s">
        <v>14</v>
      </c>
      <c r="G1015" t="s">
        <v>31</v>
      </c>
      <c r="H1015">
        <v>1</v>
      </c>
      <c r="I1015">
        <v>2752.59</v>
      </c>
      <c r="J1015" t="s">
        <v>21</v>
      </c>
      <c r="K1015" t="s">
        <v>17</v>
      </c>
      <c r="L1015">
        <f>SalesData[[#This Row],[quantity]]*SalesData[[#This Row],[price]]</f>
        <v>2752.59</v>
      </c>
      <c r="M1015" s="8">
        <f>IF(SalesData[[#This Row],[quantity]]&lt;=1,2%,IF(SalesData[[#This Row],[quantity]]&lt;=2,4%,IF(SalesData[[#This Row],[quantity]]&lt;=3,6%,IF(SalesData[[#This Row],[quantity]]&gt;=4,8%,0%))))</f>
        <v>0.02</v>
      </c>
      <c r="N1015" s="6">
        <f>SalesData[[#This Row],[Total Sales]]*SalesData[[#This Row],[Discount %]]</f>
        <v>55.051800000000007</v>
      </c>
      <c r="O1015" s="2">
        <f>SalesData[[#This Row],[Total Sales]]-SalesData[[#This Row],[Discount Amount]]</f>
        <v>2697.5382</v>
      </c>
      <c r="P1015" s="2">
        <f>SalesData[[#This Row],[price]]*60%</f>
        <v>1651.5540000000001</v>
      </c>
      <c r="Q1015" s="2">
        <f>SalesData[[#This Row],[Cost Price (Assumed)60%]]*SalesData[[#This Row],[quantity]]</f>
        <v>1651.5540000000001</v>
      </c>
      <c r="R1015" s="2">
        <f>SalesData[[#This Row],[Net Sales]]-SalesData[[#This Row],[Total Cost]]</f>
        <v>1045.9841999999999</v>
      </c>
      <c r="S1015" s="8">
        <f>SalesData[[#This Row],[Profit]]/SalesData[[#This Row],[Net Sales]]</f>
        <v>0.38775510204081631</v>
      </c>
    </row>
    <row r="1016" spans="1:19" x14ac:dyDescent="0.25">
      <c r="A1016">
        <v>101014</v>
      </c>
      <c r="B1016" s="1">
        <v>45530</v>
      </c>
      <c r="C1016" s="2">
        <f>MONTH(SalesData[[#This Row],[order_date]])</f>
        <v>8</v>
      </c>
      <c r="D1016" s="2">
        <f>YEAR(SalesData[[#This Row],[order_date]])</f>
        <v>2024</v>
      </c>
      <c r="E1016" t="s">
        <v>1018</v>
      </c>
      <c r="F1016" t="s">
        <v>14</v>
      </c>
      <c r="G1016" t="s">
        <v>31</v>
      </c>
      <c r="H1016">
        <v>3</v>
      </c>
      <c r="I1016">
        <v>1351.91</v>
      </c>
      <c r="J1016" t="s">
        <v>85</v>
      </c>
      <c r="K1016" t="s">
        <v>29</v>
      </c>
      <c r="L1016">
        <f>SalesData[[#This Row],[quantity]]*SalesData[[#This Row],[price]]</f>
        <v>4055.7300000000005</v>
      </c>
      <c r="M1016" s="8">
        <f>IF(SalesData[[#This Row],[quantity]]&lt;=1,2%,IF(SalesData[[#This Row],[quantity]]&lt;=2,4%,IF(SalesData[[#This Row],[quantity]]&lt;=3,6%,IF(SalesData[[#This Row],[quantity]]&gt;=4,8%,0%))))</f>
        <v>0.06</v>
      </c>
      <c r="N1016" s="6">
        <f>SalesData[[#This Row],[Total Sales]]*SalesData[[#This Row],[Discount %]]</f>
        <v>243.34380000000002</v>
      </c>
      <c r="O1016" s="2">
        <f>SalesData[[#This Row],[Total Sales]]-SalesData[[#This Row],[Discount Amount]]</f>
        <v>3812.3862000000004</v>
      </c>
      <c r="P1016" s="2">
        <f>SalesData[[#This Row],[price]]*60%</f>
        <v>811.14600000000007</v>
      </c>
      <c r="Q1016" s="2">
        <f>SalesData[[#This Row],[Cost Price (Assumed)60%]]*SalesData[[#This Row],[quantity]]</f>
        <v>2433.4380000000001</v>
      </c>
      <c r="R1016" s="2">
        <f>SalesData[[#This Row],[Net Sales]]-SalesData[[#This Row],[Total Cost]]</f>
        <v>1378.9482000000003</v>
      </c>
      <c r="S1016" s="8">
        <f>SalesData[[#This Row],[Profit]]/SalesData[[#This Row],[Net Sales]]</f>
        <v>0.36170212765957449</v>
      </c>
    </row>
    <row r="1017" spans="1:19" x14ac:dyDescent="0.25">
      <c r="A1017">
        <v>101015</v>
      </c>
      <c r="B1017" s="1">
        <v>45052</v>
      </c>
      <c r="C1017" s="2">
        <f>MONTH(SalesData[[#This Row],[order_date]])</f>
        <v>5</v>
      </c>
      <c r="D1017" s="2">
        <f>YEAR(SalesData[[#This Row],[order_date]])</f>
        <v>2023</v>
      </c>
      <c r="E1017" t="s">
        <v>1019</v>
      </c>
      <c r="F1017" t="s">
        <v>14</v>
      </c>
      <c r="G1017" t="s">
        <v>15</v>
      </c>
      <c r="H1017">
        <v>3</v>
      </c>
      <c r="I1017">
        <v>2251.65</v>
      </c>
      <c r="J1017" t="s">
        <v>43</v>
      </c>
      <c r="K1017" t="s">
        <v>29</v>
      </c>
      <c r="L1017">
        <f>SalesData[[#This Row],[quantity]]*SalesData[[#This Row],[price]]</f>
        <v>6754.9500000000007</v>
      </c>
      <c r="M1017" s="8">
        <f>IF(SalesData[[#This Row],[quantity]]&lt;=1,2%,IF(SalesData[[#This Row],[quantity]]&lt;=2,4%,IF(SalesData[[#This Row],[quantity]]&lt;=3,6%,IF(SalesData[[#This Row],[quantity]]&gt;=4,8%,0%))))</f>
        <v>0.06</v>
      </c>
      <c r="N1017" s="6">
        <f>SalesData[[#This Row],[Total Sales]]*SalesData[[#This Row],[Discount %]]</f>
        <v>405.29700000000003</v>
      </c>
      <c r="O1017" s="2">
        <f>SalesData[[#This Row],[Total Sales]]-SalesData[[#This Row],[Discount Amount]]</f>
        <v>6349.6530000000002</v>
      </c>
      <c r="P1017" s="2">
        <f>SalesData[[#This Row],[price]]*60%</f>
        <v>1350.99</v>
      </c>
      <c r="Q1017" s="2">
        <f>SalesData[[#This Row],[Cost Price (Assumed)60%]]*SalesData[[#This Row],[quantity]]</f>
        <v>4052.9700000000003</v>
      </c>
      <c r="R1017" s="2">
        <f>SalesData[[#This Row],[Net Sales]]-SalesData[[#This Row],[Total Cost]]</f>
        <v>2296.683</v>
      </c>
      <c r="S1017" s="8">
        <f>SalesData[[#This Row],[Profit]]/SalesData[[#This Row],[Net Sales]]</f>
        <v>0.36170212765957444</v>
      </c>
    </row>
    <row r="1018" spans="1:19" x14ac:dyDescent="0.25">
      <c r="A1018">
        <v>101016</v>
      </c>
      <c r="B1018" s="1">
        <v>45272</v>
      </c>
      <c r="C1018" s="2">
        <f>MONTH(SalesData[[#This Row],[order_date]])</f>
        <v>12</v>
      </c>
      <c r="D1018" s="2">
        <f>YEAR(SalesData[[#This Row],[order_date]])</f>
        <v>2023</v>
      </c>
      <c r="E1018" t="s">
        <v>1020</v>
      </c>
      <c r="F1018" t="s">
        <v>38</v>
      </c>
      <c r="G1018" t="s">
        <v>261</v>
      </c>
      <c r="H1018">
        <v>3</v>
      </c>
      <c r="I1018">
        <v>2981.3</v>
      </c>
      <c r="J1018" t="s">
        <v>54</v>
      </c>
      <c r="K1018" t="s">
        <v>55</v>
      </c>
      <c r="L1018">
        <f>SalesData[[#This Row],[quantity]]*SalesData[[#This Row],[price]]</f>
        <v>8943.9000000000015</v>
      </c>
      <c r="M1018" s="8">
        <f>IF(SalesData[[#This Row],[quantity]]&lt;=1,2%,IF(SalesData[[#This Row],[quantity]]&lt;=2,4%,IF(SalesData[[#This Row],[quantity]]&lt;=3,6%,IF(SalesData[[#This Row],[quantity]]&gt;=4,8%,0%))))</f>
        <v>0.06</v>
      </c>
      <c r="N1018" s="6">
        <f>SalesData[[#This Row],[Total Sales]]*SalesData[[#This Row],[Discount %]]</f>
        <v>536.63400000000001</v>
      </c>
      <c r="O1018" s="2">
        <f>SalesData[[#This Row],[Total Sales]]-SalesData[[#This Row],[Discount Amount]]</f>
        <v>8407.2660000000014</v>
      </c>
      <c r="P1018" s="2">
        <f>SalesData[[#This Row],[price]]*60%</f>
        <v>1788.78</v>
      </c>
      <c r="Q1018" s="2">
        <f>SalesData[[#This Row],[Cost Price (Assumed)60%]]*SalesData[[#This Row],[quantity]]</f>
        <v>5366.34</v>
      </c>
      <c r="R1018" s="2">
        <f>SalesData[[#This Row],[Net Sales]]-SalesData[[#This Row],[Total Cost]]</f>
        <v>3040.9260000000013</v>
      </c>
      <c r="S1018" s="8">
        <f>SalesData[[#This Row],[Profit]]/SalesData[[#This Row],[Net Sales]]</f>
        <v>0.36170212765957455</v>
      </c>
    </row>
    <row r="1019" spans="1:19" x14ac:dyDescent="0.25">
      <c r="A1019">
        <v>101017</v>
      </c>
      <c r="B1019" s="1">
        <v>45578</v>
      </c>
      <c r="C1019" s="2">
        <f>MONTH(SalesData[[#This Row],[order_date]])</f>
        <v>10</v>
      </c>
      <c r="D1019" s="2">
        <f>YEAR(SalesData[[#This Row],[order_date]])</f>
        <v>2024</v>
      </c>
      <c r="E1019" t="s">
        <v>424</v>
      </c>
      <c r="F1019" t="s">
        <v>14</v>
      </c>
      <c r="G1019" t="s">
        <v>170</v>
      </c>
      <c r="H1019">
        <v>2</v>
      </c>
      <c r="I1019">
        <v>976.61</v>
      </c>
      <c r="J1019" t="s">
        <v>21</v>
      </c>
      <c r="K1019" t="s">
        <v>17</v>
      </c>
      <c r="L1019">
        <f>SalesData[[#This Row],[quantity]]*SalesData[[#This Row],[price]]</f>
        <v>1953.22</v>
      </c>
      <c r="M1019" s="8">
        <f>IF(SalesData[[#This Row],[quantity]]&lt;=1,2%,IF(SalesData[[#This Row],[quantity]]&lt;=2,4%,IF(SalesData[[#This Row],[quantity]]&lt;=3,6%,IF(SalesData[[#This Row],[quantity]]&gt;=4,8%,0%))))</f>
        <v>0.04</v>
      </c>
      <c r="N1019" s="6">
        <f>SalesData[[#This Row],[Total Sales]]*SalesData[[#This Row],[Discount %]]</f>
        <v>78.128799999999998</v>
      </c>
      <c r="O1019" s="2">
        <f>SalesData[[#This Row],[Total Sales]]-SalesData[[#This Row],[Discount Amount]]</f>
        <v>1875.0912000000001</v>
      </c>
      <c r="P1019" s="2">
        <f>SalesData[[#This Row],[price]]*60%</f>
        <v>585.96600000000001</v>
      </c>
      <c r="Q1019" s="2">
        <f>SalesData[[#This Row],[Cost Price (Assumed)60%]]*SalesData[[#This Row],[quantity]]</f>
        <v>1171.932</v>
      </c>
      <c r="R1019" s="2">
        <f>SalesData[[#This Row],[Net Sales]]-SalesData[[#This Row],[Total Cost]]</f>
        <v>703.15920000000006</v>
      </c>
      <c r="S1019" s="8">
        <f>SalesData[[#This Row],[Profit]]/SalesData[[#This Row],[Net Sales]]</f>
        <v>0.375</v>
      </c>
    </row>
    <row r="1020" spans="1:19" x14ac:dyDescent="0.25">
      <c r="A1020">
        <v>101018</v>
      </c>
      <c r="B1020" s="1">
        <v>45566</v>
      </c>
      <c r="C1020" s="2">
        <f>MONTH(SalesData[[#This Row],[order_date]])</f>
        <v>10</v>
      </c>
      <c r="D1020" s="2">
        <f>YEAR(SalesData[[#This Row],[order_date]])</f>
        <v>2024</v>
      </c>
      <c r="E1020" t="s">
        <v>1021</v>
      </c>
      <c r="F1020" t="s">
        <v>19</v>
      </c>
      <c r="G1020" t="s">
        <v>20</v>
      </c>
      <c r="H1020">
        <v>1</v>
      </c>
      <c r="I1020">
        <v>12878.96</v>
      </c>
      <c r="J1020" t="s">
        <v>35</v>
      </c>
      <c r="K1020" t="s">
        <v>36</v>
      </c>
      <c r="L1020">
        <f>SalesData[[#This Row],[quantity]]*SalesData[[#This Row],[price]]</f>
        <v>12878.96</v>
      </c>
      <c r="M1020" s="8">
        <f>IF(SalesData[[#This Row],[quantity]]&lt;=1,2%,IF(SalesData[[#This Row],[quantity]]&lt;=2,4%,IF(SalesData[[#This Row],[quantity]]&lt;=3,6%,IF(SalesData[[#This Row],[quantity]]&gt;=4,8%,0%))))</f>
        <v>0.02</v>
      </c>
      <c r="N1020" s="6">
        <f>SalesData[[#This Row],[Total Sales]]*SalesData[[#This Row],[Discount %]]</f>
        <v>257.57920000000001</v>
      </c>
      <c r="O1020" s="2">
        <f>SalesData[[#This Row],[Total Sales]]-SalesData[[#This Row],[Discount Amount]]</f>
        <v>12621.380799999999</v>
      </c>
      <c r="P1020" s="2">
        <f>SalesData[[#This Row],[price]]*60%</f>
        <v>7727.3759999999993</v>
      </c>
      <c r="Q1020" s="2">
        <f>SalesData[[#This Row],[Cost Price (Assumed)60%]]*SalesData[[#This Row],[quantity]]</f>
        <v>7727.3759999999993</v>
      </c>
      <c r="R1020" s="2">
        <f>SalesData[[#This Row],[Net Sales]]-SalesData[[#This Row],[Total Cost]]</f>
        <v>4894.0047999999997</v>
      </c>
      <c r="S1020" s="8">
        <f>SalesData[[#This Row],[Profit]]/SalesData[[#This Row],[Net Sales]]</f>
        <v>0.38775510204081631</v>
      </c>
    </row>
    <row r="1021" spans="1:19" x14ac:dyDescent="0.25">
      <c r="A1021">
        <v>101019</v>
      </c>
      <c r="B1021" s="1">
        <v>45380</v>
      </c>
      <c r="C1021" s="2">
        <f>MONTH(SalesData[[#This Row],[order_date]])</f>
        <v>3</v>
      </c>
      <c r="D1021" s="2">
        <f>YEAR(SalesData[[#This Row],[order_date]])</f>
        <v>2024</v>
      </c>
      <c r="E1021" t="s">
        <v>1022</v>
      </c>
      <c r="F1021" t="s">
        <v>38</v>
      </c>
      <c r="G1021" t="s">
        <v>39</v>
      </c>
      <c r="H1021">
        <v>3</v>
      </c>
      <c r="I1021">
        <v>2918.82</v>
      </c>
      <c r="J1021" t="s">
        <v>54</v>
      </c>
      <c r="K1021" t="s">
        <v>55</v>
      </c>
      <c r="L1021">
        <f>SalesData[[#This Row],[quantity]]*SalesData[[#This Row],[price]]</f>
        <v>8756.4600000000009</v>
      </c>
      <c r="M1021" s="8">
        <f>IF(SalesData[[#This Row],[quantity]]&lt;=1,2%,IF(SalesData[[#This Row],[quantity]]&lt;=2,4%,IF(SalesData[[#This Row],[quantity]]&lt;=3,6%,IF(SalesData[[#This Row],[quantity]]&gt;=4,8%,0%))))</f>
        <v>0.06</v>
      </c>
      <c r="N1021" s="6">
        <f>SalesData[[#This Row],[Total Sales]]*SalesData[[#This Row],[Discount %]]</f>
        <v>525.38760000000002</v>
      </c>
      <c r="O1021" s="2">
        <f>SalesData[[#This Row],[Total Sales]]-SalesData[[#This Row],[Discount Amount]]</f>
        <v>8231.0724000000009</v>
      </c>
      <c r="P1021" s="2">
        <f>SalesData[[#This Row],[price]]*60%</f>
        <v>1751.2920000000001</v>
      </c>
      <c r="Q1021" s="2">
        <f>SalesData[[#This Row],[Cost Price (Assumed)60%]]*SalesData[[#This Row],[quantity]]</f>
        <v>5253.8760000000002</v>
      </c>
      <c r="R1021" s="2">
        <f>SalesData[[#This Row],[Net Sales]]-SalesData[[#This Row],[Total Cost]]</f>
        <v>2977.1964000000007</v>
      </c>
      <c r="S1021" s="8">
        <f>SalesData[[#This Row],[Profit]]/SalesData[[#This Row],[Net Sales]]</f>
        <v>0.36170212765957449</v>
      </c>
    </row>
    <row r="1022" spans="1:19" x14ac:dyDescent="0.25">
      <c r="A1022">
        <v>101020</v>
      </c>
      <c r="B1022" s="1">
        <v>45587</v>
      </c>
      <c r="C1022" s="2">
        <f>MONTH(SalesData[[#This Row],[order_date]])</f>
        <v>10</v>
      </c>
      <c r="D1022" s="2">
        <f>YEAR(SalesData[[#This Row],[order_date]])</f>
        <v>2024</v>
      </c>
      <c r="E1022" t="s">
        <v>1023</v>
      </c>
      <c r="F1022" t="s">
        <v>10</v>
      </c>
      <c r="G1022" t="s">
        <v>80</v>
      </c>
      <c r="H1022">
        <v>1</v>
      </c>
      <c r="I1022">
        <v>67769.009999999995</v>
      </c>
      <c r="J1022" t="s">
        <v>32</v>
      </c>
      <c r="K1022" t="s">
        <v>33</v>
      </c>
      <c r="L1022">
        <f>SalesData[[#This Row],[quantity]]*SalesData[[#This Row],[price]]</f>
        <v>67769.009999999995</v>
      </c>
      <c r="M1022" s="8">
        <f>IF(SalesData[[#This Row],[quantity]]&lt;=1,2%,IF(SalesData[[#This Row],[quantity]]&lt;=2,4%,IF(SalesData[[#This Row],[quantity]]&lt;=3,6%,IF(SalesData[[#This Row],[quantity]]&gt;=4,8%,0%))))</f>
        <v>0.02</v>
      </c>
      <c r="N1022" s="6">
        <f>SalesData[[#This Row],[Total Sales]]*SalesData[[#This Row],[Discount %]]</f>
        <v>1355.3801999999998</v>
      </c>
      <c r="O1022" s="2">
        <f>SalesData[[#This Row],[Total Sales]]-SalesData[[#This Row],[Discount Amount]]</f>
        <v>66413.629799999995</v>
      </c>
      <c r="P1022" s="2">
        <f>SalesData[[#This Row],[price]]*60%</f>
        <v>40661.405999999995</v>
      </c>
      <c r="Q1022" s="2">
        <f>SalesData[[#This Row],[Cost Price (Assumed)60%]]*SalesData[[#This Row],[quantity]]</f>
        <v>40661.405999999995</v>
      </c>
      <c r="R1022" s="2">
        <f>SalesData[[#This Row],[Net Sales]]-SalesData[[#This Row],[Total Cost]]</f>
        <v>25752.2238</v>
      </c>
      <c r="S1022" s="8">
        <f>SalesData[[#This Row],[Profit]]/SalesData[[#This Row],[Net Sales]]</f>
        <v>0.38775510204081637</v>
      </c>
    </row>
    <row r="1023" spans="1:19" x14ac:dyDescent="0.25">
      <c r="A1023">
        <v>101021</v>
      </c>
      <c r="B1023" s="1">
        <v>45461</v>
      </c>
      <c r="C1023" s="2">
        <f>MONTH(SalesData[[#This Row],[order_date]])</f>
        <v>6</v>
      </c>
      <c r="D1023" s="2">
        <f>YEAR(SalesData[[#This Row],[order_date]])</f>
        <v>2024</v>
      </c>
      <c r="E1023" t="s">
        <v>1024</v>
      </c>
      <c r="F1023" t="s">
        <v>10</v>
      </c>
      <c r="G1023" t="s">
        <v>68</v>
      </c>
      <c r="H1023">
        <v>1</v>
      </c>
      <c r="I1023">
        <v>2910.4</v>
      </c>
      <c r="J1023" t="s">
        <v>57</v>
      </c>
      <c r="K1023" t="s">
        <v>58</v>
      </c>
      <c r="L1023">
        <f>SalesData[[#This Row],[quantity]]*SalesData[[#This Row],[price]]</f>
        <v>2910.4</v>
      </c>
      <c r="M1023" s="8">
        <f>IF(SalesData[[#This Row],[quantity]]&lt;=1,2%,IF(SalesData[[#This Row],[quantity]]&lt;=2,4%,IF(SalesData[[#This Row],[quantity]]&lt;=3,6%,IF(SalesData[[#This Row],[quantity]]&gt;=4,8%,0%))))</f>
        <v>0.02</v>
      </c>
      <c r="N1023" s="6">
        <f>SalesData[[#This Row],[Total Sales]]*SalesData[[#This Row],[Discount %]]</f>
        <v>58.208000000000006</v>
      </c>
      <c r="O1023" s="2">
        <f>SalesData[[#This Row],[Total Sales]]-SalesData[[#This Row],[Discount Amount]]</f>
        <v>2852.192</v>
      </c>
      <c r="P1023" s="2">
        <f>SalesData[[#This Row],[price]]*60%</f>
        <v>1746.24</v>
      </c>
      <c r="Q1023" s="2">
        <f>SalesData[[#This Row],[Cost Price (Assumed)60%]]*SalesData[[#This Row],[quantity]]</f>
        <v>1746.24</v>
      </c>
      <c r="R1023" s="2">
        <f>SalesData[[#This Row],[Net Sales]]-SalesData[[#This Row],[Total Cost]]</f>
        <v>1105.952</v>
      </c>
      <c r="S1023" s="8">
        <f>SalesData[[#This Row],[Profit]]/SalesData[[#This Row],[Net Sales]]</f>
        <v>0.38775510204081631</v>
      </c>
    </row>
    <row r="1024" spans="1:19" x14ac:dyDescent="0.25">
      <c r="A1024">
        <v>101022</v>
      </c>
      <c r="B1024" s="1">
        <v>44946</v>
      </c>
      <c r="C1024" s="2">
        <f>MONTH(SalesData[[#This Row],[order_date]])</f>
        <v>1</v>
      </c>
      <c r="D1024" s="2">
        <f>YEAR(SalesData[[#This Row],[order_date]])</f>
        <v>2023</v>
      </c>
      <c r="E1024" t="s">
        <v>1025</v>
      </c>
      <c r="F1024" t="s">
        <v>10</v>
      </c>
      <c r="G1024" t="s">
        <v>27</v>
      </c>
      <c r="H1024">
        <v>1</v>
      </c>
      <c r="I1024">
        <v>55630.44</v>
      </c>
      <c r="J1024" t="s">
        <v>12</v>
      </c>
      <c r="K1024" t="s">
        <v>12</v>
      </c>
      <c r="L1024">
        <f>SalesData[[#This Row],[quantity]]*SalesData[[#This Row],[price]]</f>
        <v>55630.44</v>
      </c>
      <c r="M1024" s="8">
        <f>IF(SalesData[[#This Row],[quantity]]&lt;=1,2%,IF(SalesData[[#This Row],[quantity]]&lt;=2,4%,IF(SalesData[[#This Row],[quantity]]&lt;=3,6%,IF(SalesData[[#This Row],[quantity]]&gt;=4,8%,0%))))</f>
        <v>0.02</v>
      </c>
      <c r="N1024" s="6">
        <f>SalesData[[#This Row],[Total Sales]]*SalesData[[#This Row],[Discount %]]</f>
        <v>1112.6088</v>
      </c>
      <c r="O1024" s="2">
        <f>SalesData[[#This Row],[Total Sales]]-SalesData[[#This Row],[Discount Amount]]</f>
        <v>54517.831200000001</v>
      </c>
      <c r="P1024" s="2">
        <f>SalesData[[#This Row],[price]]*60%</f>
        <v>33378.264000000003</v>
      </c>
      <c r="Q1024" s="2">
        <f>SalesData[[#This Row],[Cost Price (Assumed)60%]]*SalesData[[#This Row],[quantity]]</f>
        <v>33378.264000000003</v>
      </c>
      <c r="R1024" s="2">
        <f>SalesData[[#This Row],[Net Sales]]-SalesData[[#This Row],[Total Cost]]</f>
        <v>21139.567199999998</v>
      </c>
      <c r="S1024" s="8">
        <f>SalesData[[#This Row],[Profit]]/SalesData[[#This Row],[Net Sales]]</f>
        <v>0.38775510204081626</v>
      </c>
    </row>
    <row r="1025" spans="1:19" x14ac:dyDescent="0.25">
      <c r="A1025">
        <v>101023</v>
      </c>
      <c r="B1025" s="1">
        <v>45473</v>
      </c>
      <c r="C1025" s="2">
        <f>MONTH(SalesData[[#This Row],[order_date]])</f>
        <v>6</v>
      </c>
      <c r="D1025" s="2">
        <f>YEAR(SalesData[[#This Row],[order_date]])</f>
        <v>2024</v>
      </c>
      <c r="E1025" t="s">
        <v>1026</v>
      </c>
      <c r="F1025" t="s">
        <v>19</v>
      </c>
      <c r="G1025" t="s">
        <v>20</v>
      </c>
      <c r="H1025">
        <v>1</v>
      </c>
      <c r="I1025">
        <v>8502.89</v>
      </c>
      <c r="J1025" t="s">
        <v>28</v>
      </c>
      <c r="K1025" t="s">
        <v>29</v>
      </c>
      <c r="L1025">
        <f>SalesData[[#This Row],[quantity]]*SalesData[[#This Row],[price]]</f>
        <v>8502.89</v>
      </c>
      <c r="M1025" s="8">
        <f>IF(SalesData[[#This Row],[quantity]]&lt;=1,2%,IF(SalesData[[#This Row],[quantity]]&lt;=2,4%,IF(SalesData[[#This Row],[quantity]]&lt;=3,6%,IF(SalesData[[#This Row],[quantity]]&gt;=4,8%,0%))))</f>
        <v>0.02</v>
      </c>
      <c r="N1025" s="6">
        <f>SalesData[[#This Row],[Total Sales]]*SalesData[[#This Row],[Discount %]]</f>
        <v>170.05779999999999</v>
      </c>
      <c r="O1025" s="2">
        <f>SalesData[[#This Row],[Total Sales]]-SalesData[[#This Row],[Discount Amount]]</f>
        <v>8332.8321999999989</v>
      </c>
      <c r="P1025" s="2">
        <f>SalesData[[#This Row],[price]]*60%</f>
        <v>5101.7339999999995</v>
      </c>
      <c r="Q1025" s="2">
        <f>SalesData[[#This Row],[Cost Price (Assumed)60%]]*SalesData[[#This Row],[quantity]]</f>
        <v>5101.7339999999995</v>
      </c>
      <c r="R1025" s="2">
        <f>SalesData[[#This Row],[Net Sales]]-SalesData[[#This Row],[Total Cost]]</f>
        <v>3231.0981999999995</v>
      </c>
      <c r="S1025" s="8">
        <f>SalesData[[#This Row],[Profit]]/SalesData[[#This Row],[Net Sales]]</f>
        <v>0.38775510204081631</v>
      </c>
    </row>
    <row r="1026" spans="1:19" x14ac:dyDescent="0.25">
      <c r="A1026">
        <v>101024</v>
      </c>
      <c r="B1026" s="1">
        <v>45111</v>
      </c>
      <c r="C1026" s="2">
        <f>MONTH(SalesData[[#This Row],[order_date]])</f>
        <v>7</v>
      </c>
      <c r="D1026" s="2">
        <f>YEAR(SalesData[[#This Row],[order_date]])</f>
        <v>2023</v>
      </c>
      <c r="E1026" t="s">
        <v>1027</v>
      </c>
      <c r="F1026" t="s">
        <v>14</v>
      </c>
      <c r="G1026" t="s">
        <v>51</v>
      </c>
      <c r="H1026">
        <v>1</v>
      </c>
      <c r="I1026">
        <v>1267.73</v>
      </c>
      <c r="J1026" t="s">
        <v>54</v>
      </c>
      <c r="K1026" t="s">
        <v>55</v>
      </c>
      <c r="L1026">
        <f>SalesData[[#This Row],[quantity]]*SalesData[[#This Row],[price]]</f>
        <v>1267.73</v>
      </c>
      <c r="M1026" s="8">
        <f>IF(SalesData[[#This Row],[quantity]]&lt;=1,2%,IF(SalesData[[#This Row],[quantity]]&lt;=2,4%,IF(SalesData[[#This Row],[quantity]]&lt;=3,6%,IF(SalesData[[#This Row],[quantity]]&gt;=4,8%,0%))))</f>
        <v>0.02</v>
      </c>
      <c r="N1026" s="6">
        <f>SalesData[[#This Row],[Total Sales]]*SalesData[[#This Row],[Discount %]]</f>
        <v>25.354600000000001</v>
      </c>
      <c r="O1026" s="2">
        <f>SalesData[[#This Row],[Total Sales]]-SalesData[[#This Row],[Discount Amount]]</f>
        <v>1242.3754000000001</v>
      </c>
      <c r="P1026" s="2">
        <f>SalesData[[#This Row],[price]]*60%</f>
        <v>760.63800000000003</v>
      </c>
      <c r="Q1026" s="2">
        <f>SalesData[[#This Row],[Cost Price (Assumed)60%]]*SalesData[[#This Row],[quantity]]</f>
        <v>760.63800000000003</v>
      </c>
      <c r="R1026" s="2">
        <f>SalesData[[#This Row],[Net Sales]]-SalesData[[#This Row],[Total Cost]]</f>
        <v>481.73740000000009</v>
      </c>
      <c r="S1026" s="8">
        <f>SalesData[[#This Row],[Profit]]/SalesData[[#This Row],[Net Sales]]</f>
        <v>0.38775510204081637</v>
      </c>
    </row>
    <row r="1027" spans="1:19" x14ac:dyDescent="0.25">
      <c r="A1027">
        <v>101025</v>
      </c>
      <c r="B1027" s="1">
        <v>45099</v>
      </c>
      <c r="C1027" s="2">
        <f>MONTH(SalesData[[#This Row],[order_date]])</f>
        <v>6</v>
      </c>
      <c r="D1027" s="2">
        <f>YEAR(SalesData[[#This Row],[order_date]])</f>
        <v>2023</v>
      </c>
      <c r="E1027" t="s">
        <v>1028</v>
      </c>
      <c r="F1027" t="s">
        <v>10</v>
      </c>
      <c r="G1027" t="s">
        <v>27</v>
      </c>
      <c r="H1027">
        <v>1</v>
      </c>
      <c r="I1027">
        <v>7196.76</v>
      </c>
      <c r="J1027" t="s">
        <v>35</v>
      </c>
      <c r="K1027" t="s">
        <v>36</v>
      </c>
      <c r="L1027">
        <f>SalesData[[#This Row],[quantity]]*SalesData[[#This Row],[price]]</f>
        <v>7196.76</v>
      </c>
      <c r="M1027" s="8">
        <f>IF(SalesData[[#This Row],[quantity]]&lt;=1,2%,IF(SalesData[[#This Row],[quantity]]&lt;=2,4%,IF(SalesData[[#This Row],[quantity]]&lt;=3,6%,IF(SalesData[[#This Row],[quantity]]&gt;=4,8%,0%))))</f>
        <v>0.02</v>
      </c>
      <c r="N1027" s="6">
        <f>SalesData[[#This Row],[Total Sales]]*SalesData[[#This Row],[Discount %]]</f>
        <v>143.93520000000001</v>
      </c>
      <c r="O1027" s="2">
        <f>SalesData[[#This Row],[Total Sales]]-SalesData[[#This Row],[Discount Amount]]</f>
        <v>7052.8248000000003</v>
      </c>
      <c r="P1027" s="2">
        <f>SalesData[[#This Row],[price]]*60%</f>
        <v>4318.0559999999996</v>
      </c>
      <c r="Q1027" s="2">
        <f>SalesData[[#This Row],[Cost Price (Assumed)60%]]*SalesData[[#This Row],[quantity]]</f>
        <v>4318.0559999999996</v>
      </c>
      <c r="R1027" s="2">
        <f>SalesData[[#This Row],[Net Sales]]-SalesData[[#This Row],[Total Cost]]</f>
        <v>2734.7688000000007</v>
      </c>
      <c r="S1027" s="8">
        <f>SalesData[[#This Row],[Profit]]/SalesData[[#This Row],[Net Sales]]</f>
        <v>0.38775510204081642</v>
      </c>
    </row>
    <row r="1028" spans="1:19" x14ac:dyDescent="0.25">
      <c r="A1028">
        <v>101026</v>
      </c>
      <c r="B1028" s="1">
        <v>45100</v>
      </c>
      <c r="C1028" s="2">
        <f>MONTH(SalesData[[#This Row],[order_date]])</f>
        <v>6</v>
      </c>
      <c r="D1028" s="2">
        <f>YEAR(SalesData[[#This Row],[order_date]])</f>
        <v>2023</v>
      </c>
      <c r="E1028" t="s">
        <v>1029</v>
      </c>
      <c r="F1028" t="s">
        <v>10</v>
      </c>
      <c r="G1028" t="s">
        <v>11</v>
      </c>
      <c r="H1028">
        <v>1</v>
      </c>
      <c r="I1028">
        <v>47309.58</v>
      </c>
      <c r="J1028" t="s">
        <v>107</v>
      </c>
      <c r="K1028" t="s">
        <v>108</v>
      </c>
      <c r="L1028">
        <f>SalesData[[#This Row],[quantity]]*SalesData[[#This Row],[price]]</f>
        <v>47309.58</v>
      </c>
      <c r="M1028" s="8">
        <f>IF(SalesData[[#This Row],[quantity]]&lt;=1,2%,IF(SalesData[[#This Row],[quantity]]&lt;=2,4%,IF(SalesData[[#This Row],[quantity]]&lt;=3,6%,IF(SalesData[[#This Row],[quantity]]&gt;=4,8%,0%))))</f>
        <v>0.02</v>
      </c>
      <c r="N1028" s="6">
        <f>SalesData[[#This Row],[Total Sales]]*SalesData[[#This Row],[Discount %]]</f>
        <v>946.19160000000011</v>
      </c>
      <c r="O1028" s="2">
        <f>SalesData[[#This Row],[Total Sales]]-SalesData[[#This Row],[Discount Amount]]</f>
        <v>46363.388400000003</v>
      </c>
      <c r="P1028" s="2">
        <f>SalesData[[#This Row],[price]]*60%</f>
        <v>28385.748</v>
      </c>
      <c r="Q1028" s="2">
        <f>SalesData[[#This Row],[Cost Price (Assumed)60%]]*SalesData[[#This Row],[quantity]]</f>
        <v>28385.748</v>
      </c>
      <c r="R1028" s="2">
        <f>SalesData[[#This Row],[Net Sales]]-SalesData[[#This Row],[Total Cost]]</f>
        <v>17977.640400000004</v>
      </c>
      <c r="S1028" s="8">
        <f>SalesData[[#This Row],[Profit]]/SalesData[[#This Row],[Net Sales]]</f>
        <v>0.38775510204081637</v>
      </c>
    </row>
    <row r="1029" spans="1:19" x14ac:dyDescent="0.25">
      <c r="A1029">
        <v>101027</v>
      </c>
      <c r="B1029" s="1">
        <v>45072</v>
      </c>
      <c r="C1029" s="2">
        <f>MONTH(SalesData[[#This Row],[order_date]])</f>
        <v>5</v>
      </c>
      <c r="D1029" s="2">
        <f>YEAR(SalesData[[#This Row],[order_date]])</f>
        <v>2023</v>
      </c>
      <c r="E1029" t="s">
        <v>1030</v>
      </c>
      <c r="F1029" t="s">
        <v>14</v>
      </c>
      <c r="G1029" t="s">
        <v>31</v>
      </c>
      <c r="H1029">
        <v>1</v>
      </c>
      <c r="I1029">
        <v>5284.09</v>
      </c>
      <c r="J1029" t="s">
        <v>63</v>
      </c>
      <c r="K1029" t="s">
        <v>64</v>
      </c>
      <c r="L1029">
        <f>SalesData[[#This Row],[quantity]]*SalesData[[#This Row],[price]]</f>
        <v>5284.09</v>
      </c>
      <c r="M1029" s="8">
        <f>IF(SalesData[[#This Row],[quantity]]&lt;=1,2%,IF(SalesData[[#This Row],[quantity]]&lt;=2,4%,IF(SalesData[[#This Row],[quantity]]&lt;=3,6%,IF(SalesData[[#This Row],[quantity]]&gt;=4,8%,0%))))</f>
        <v>0.02</v>
      </c>
      <c r="N1029" s="6">
        <f>SalesData[[#This Row],[Total Sales]]*SalesData[[#This Row],[Discount %]]</f>
        <v>105.68180000000001</v>
      </c>
      <c r="O1029" s="2">
        <f>SalesData[[#This Row],[Total Sales]]-SalesData[[#This Row],[Discount Amount]]</f>
        <v>5178.4081999999999</v>
      </c>
      <c r="P1029" s="2">
        <f>SalesData[[#This Row],[price]]*60%</f>
        <v>3170.4540000000002</v>
      </c>
      <c r="Q1029" s="2">
        <f>SalesData[[#This Row],[Cost Price (Assumed)60%]]*SalesData[[#This Row],[quantity]]</f>
        <v>3170.4540000000002</v>
      </c>
      <c r="R1029" s="2">
        <f>SalesData[[#This Row],[Net Sales]]-SalesData[[#This Row],[Total Cost]]</f>
        <v>2007.9541999999997</v>
      </c>
      <c r="S1029" s="8">
        <f>SalesData[[#This Row],[Profit]]/SalesData[[#This Row],[Net Sales]]</f>
        <v>0.38775510204081626</v>
      </c>
    </row>
    <row r="1030" spans="1:19" x14ac:dyDescent="0.25">
      <c r="A1030">
        <v>101028</v>
      </c>
      <c r="B1030" s="1">
        <v>45172</v>
      </c>
      <c r="C1030" s="2">
        <f>MONTH(SalesData[[#This Row],[order_date]])</f>
        <v>9</v>
      </c>
      <c r="D1030" s="2">
        <f>YEAR(SalesData[[#This Row],[order_date]])</f>
        <v>2023</v>
      </c>
      <c r="E1030" t="s">
        <v>393</v>
      </c>
      <c r="F1030" t="s">
        <v>38</v>
      </c>
      <c r="G1030" t="s">
        <v>60</v>
      </c>
      <c r="H1030">
        <v>1</v>
      </c>
      <c r="I1030">
        <v>2085.38</v>
      </c>
      <c r="J1030" t="s">
        <v>94</v>
      </c>
      <c r="K1030" t="s">
        <v>95</v>
      </c>
      <c r="L1030">
        <f>SalesData[[#This Row],[quantity]]*SalesData[[#This Row],[price]]</f>
        <v>2085.38</v>
      </c>
      <c r="M1030" s="8">
        <f>IF(SalesData[[#This Row],[quantity]]&lt;=1,2%,IF(SalesData[[#This Row],[quantity]]&lt;=2,4%,IF(SalesData[[#This Row],[quantity]]&lt;=3,6%,IF(SalesData[[#This Row],[quantity]]&gt;=4,8%,0%))))</f>
        <v>0.02</v>
      </c>
      <c r="N1030" s="6">
        <f>SalesData[[#This Row],[Total Sales]]*SalesData[[#This Row],[Discount %]]</f>
        <v>41.707600000000006</v>
      </c>
      <c r="O1030" s="2">
        <f>SalesData[[#This Row],[Total Sales]]-SalesData[[#This Row],[Discount Amount]]</f>
        <v>2043.6724000000002</v>
      </c>
      <c r="P1030" s="2">
        <f>SalesData[[#This Row],[price]]*60%</f>
        <v>1251.2280000000001</v>
      </c>
      <c r="Q1030" s="2">
        <f>SalesData[[#This Row],[Cost Price (Assumed)60%]]*SalesData[[#This Row],[quantity]]</f>
        <v>1251.2280000000001</v>
      </c>
      <c r="R1030" s="2">
        <f>SalesData[[#This Row],[Net Sales]]-SalesData[[#This Row],[Total Cost]]</f>
        <v>792.44440000000009</v>
      </c>
      <c r="S1030" s="8">
        <f>SalesData[[#This Row],[Profit]]/SalesData[[#This Row],[Net Sales]]</f>
        <v>0.38775510204081631</v>
      </c>
    </row>
    <row r="1031" spans="1:19" x14ac:dyDescent="0.25">
      <c r="A1031">
        <v>101029</v>
      </c>
      <c r="B1031" s="1">
        <v>44989</v>
      </c>
      <c r="C1031" s="2">
        <f>MONTH(SalesData[[#This Row],[order_date]])</f>
        <v>3</v>
      </c>
      <c r="D1031" s="2">
        <f>YEAR(SalesData[[#This Row],[order_date]])</f>
        <v>2023</v>
      </c>
      <c r="E1031" t="s">
        <v>1031</v>
      </c>
      <c r="F1031" t="s">
        <v>14</v>
      </c>
      <c r="G1031" t="s">
        <v>51</v>
      </c>
      <c r="H1031">
        <v>1</v>
      </c>
      <c r="I1031">
        <v>2453</v>
      </c>
      <c r="J1031" t="s">
        <v>43</v>
      </c>
      <c r="K1031" t="s">
        <v>29</v>
      </c>
      <c r="L1031">
        <f>SalesData[[#This Row],[quantity]]*SalesData[[#This Row],[price]]</f>
        <v>2453</v>
      </c>
      <c r="M1031" s="8">
        <f>IF(SalesData[[#This Row],[quantity]]&lt;=1,2%,IF(SalesData[[#This Row],[quantity]]&lt;=2,4%,IF(SalesData[[#This Row],[quantity]]&lt;=3,6%,IF(SalesData[[#This Row],[quantity]]&gt;=4,8%,0%))))</f>
        <v>0.02</v>
      </c>
      <c r="N1031" s="6">
        <f>SalesData[[#This Row],[Total Sales]]*SalesData[[#This Row],[Discount %]]</f>
        <v>49.06</v>
      </c>
      <c r="O1031" s="2">
        <f>SalesData[[#This Row],[Total Sales]]-SalesData[[#This Row],[Discount Amount]]</f>
        <v>2403.94</v>
      </c>
      <c r="P1031" s="2">
        <f>SalesData[[#This Row],[price]]*60%</f>
        <v>1471.8</v>
      </c>
      <c r="Q1031" s="2">
        <f>SalesData[[#This Row],[Cost Price (Assumed)60%]]*SalesData[[#This Row],[quantity]]</f>
        <v>1471.8</v>
      </c>
      <c r="R1031" s="2">
        <f>SalesData[[#This Row],[Net Sales]]-SalesData[[#This Row],[Total Cost]]</f>
        <v>932.1400000000001</v>
      </c>
      <c r="S1031" s="8">
        <f>SalesData[[#This Row],[Profit]]/SalesData[[#This Row],[Net Sales]]</f>
        <v>0.38775510204081637</v>
      </c>
    </row>
    <row r="1032" spans="1:19" x14ac:dyDescent="0.25">
      <c r="A1032">
        <v>101030</v>
      </c>
      <c r="B1032" s="1">
        <v>44946</v>
      </c>
      <c r="C1032" s="2">
        <f>MONTH(SalesData[[#This Row],[order_date]])</f>
        <v>1</v>
      </c>
      <c r="D1032" s="2">
        <f>YEAR(SalesData[[#This Row],[order_date]])</f>
        <v>2023</v>
      </c>
      <c r="E1032" t="s">
        <v>1032</v>
      </c>
      <c r="F1032" t="s">
        <v>10</v>
      </c>
      <c r="G1032" t="s">
        <v>80</v>
      </c>
      <c r="H1032">
        <v>2</v>
      </c>
      <c r="I1032">
        <v>18674.189999999999</v>
      </c>
      <c r="J1032" t="s">
        <v>94</v>
      </c>
      <c r="K1032" t="s">
        <v>95</v>
      </c>
      <c r="L1032">
        <f>SalesData[[#This Row],[quantity]]*SalesData[[#This Row],[price]]</f>
        <v>37348.379999999997</v>
      </c>
      <c r="M1032" s="8">
        <f>IF(SalesData[[#This Row],[quantity]]&lt;=1,2%,IF(SalesData[[#This Row],[quantity]]&lt;=2,4%,IF(SalesData[[#This Row],[quantity]]&lt;=3,6%,IF(SalesData[[#This Row],[quantity]]&gt;=4,8%,0%))))</f>
        <v>0.04</v>
      </c>
      <c r="N1032" s="6">
        <f>SalesData[[#This Row],[Total Sales]]*SalesData[[#This Row],[Discount %]]</f>
        <v>1493.9351999999999</v>
      </c>
      <c r="O1032" s="2">
        <f>SalesData[[#This Row],[Total Sales]]-SalesData[[#This Row],[Discount Amount]]</f>
        <v>35854.444799999997</v>
      </c>
      <c r="P1032" s="2">
        <f>SalesData[[#This Row],[price]]*60%</f>
        <v>11204.513999999999</v>
      </c>
      <c r="Q1032" s="2">
        <f>SalesData[[#This Row],[Cost Price (Assumed)60%]]*SalesData[[#This Row],[quantity]]</f>
        <v>22409.027999999998</v>
      </c>
      <c r="R1032" s="2">
        <f>SalesData[[#This Row],[Net Sales]]-SalesData[[#This Row],[Total Cost]]</f>
        <v>13445.416799999999</v>
      </c>
      <c r="S1032" s="8">
        <f>SalesData[[#This Row],[Profit]]/SalesData[[#This Row],[Net Sales]]</f>
        <v>0.375</v>
      </c>
    </row>
    <row r="1033" spans="1:19" x14ac:dyDescent="0.25">
      <c r="A1033">
        <v>101031</v>
      </c>
      <c r="B1033" s="1">
        <v>45508</v>
      </c>
      <c r="C1033" s="2">
        <f>MONTH(SalesData[[#This Row],[order_date]])</f>
        <v>8</v>
      </c>
      <c r="D1033" s="2">
        <f>YEAR(SalesData[[#This Row],[order_date]])</f>
        <v>2024</v>
      </c>
      <c r="E1033" t="s">
        <v>891</v>
      </c>
      <c r="F1033" t="s">
        <v>14</v>
      </c>
      <c r="G1033" t="s">
        <v>15</v>
      </c>
      <c r="H1033">
        <v>3</v>
      </c>
      <c r="I1033">
        <v>2821.82</v>
      </c>
      <c r="J1033" t="s">
        <v>107</v>
      </c>
      <c r="K1033" t="s">
        <v>108</v>
      </c>
      <c r="L1033">
        <f>SalesData[[#This Row],[quantity]]*SalesData[[#This Row],[price]]</f>
        <v>8465.4600000000009</v>
      </c>
      <c r="M1033" s="8">
        <f>IF(SalesData[[#This Row],[quantity]]&lt;=1,2%,IF(SalesData[[#This Row],[quantity]]&lt;=2,4%,IF(SalesData[[#This Row],[quantity]]&lt;=3,6%,IF(SalesData[[#This Row],[quantity]]&gt;=4,8%,0%))))</f>
        <v>0.06</v>
      </c>
      <c r="N1033" s="6">
        <f>SalesData[[#This Row],[Total Sales]]*SalesData[[#This Row],[Discount %]]</f>
        <v>507.92760000000004</v>
      </c>
      <c r="O1033" s="2">
        <f>SalesData[[#This Row],[Total Sales]]-SalesData[[#This Row],[Discount Amount]]</f>
        <v>7957.532400000001</v>
      </c>
      <c r="P1033" s="2">
        <f>SalesData[[#This Row],[price]]*60%</f>
        <v>1693.0920000000001</v>
      </c>
      <c r="Q1033" s="2">
        <f>SalesData[[#This Row],[Cost Price (Assumed)60%]]*SalesData[[#This Row],[quantity]]</f>
        <v>5079.2759999999998</v>
      </c>
      <c r="R1033" s="2">
        <f>SalesData[[#This Row],[Net Sales]]-SalesData[[#This Row],[Total Cost]]</f>
        <v>2878.2564000000011</v>
      </c>
      <c r="S1033" s="8">
        <f>SalesData[[#This Row],[Profit]]/SalesData[[#This Row],[Net Sales]]</f>
        <v>0.36170212765957455</v>
      </c>
    </row>
    <row r="1034" spans="1:19" x14ac:dyDescent="0.25">
      <c r="A1034">
        <v>101032</v>
      </c>
      <c r="B1034" s="1">
        <v>45480</v>
      </c>
      <c r="C1034" s="2">
        <f>MONTH(SalesData[[#This Row],[order_date]])</f>
        <v>7</v>
      </c>
      <c r="D1034" s="2">
        <f>YEAR(SalesData[[#This Row],[order_date]])</f>
        <v>2024</v>
      </c>
      <c r="E1034" t="s">
        <v>1033</v>
      </c>
      <c r="F1034" t="s">
        <v>41</v>
      </c>
      <c r="G1034" t="s">
        <v>102</v>
      </c>
      <c r="H1034">
        <v>1</v>
      </c>
      <c r="I1034">
        <v>7334.05</v>
      </c>
      <c r="J1034" t="s">
        <v>85</v>
      </c>
      <c r="K1034" t="s">
        <v>29</v>
      </c>
      <c r="L1034">
        <f>SalesData[[#This Row],[quantity]]*SalesData[[#This Row],[price]]</f>
        <v>7334.05</v>
      </c>
      <c r="M1034" s="8">
        <f>IF(SalesData[[#This Row],[quantity]]&lt;=1,2%,IF(SalesData[[#This Row],[quantity]]&lt;=2,4%,IF(SalesData[[#This Row],[quantity]]&lt;=3,6%,IF(SalesData[[#This Row],[quantity]]&gt;=4,8%,0%))))</f>
        <v>0.02</v>
      </c>
      <c r="N1034" s="6">
        <f>SalesData[[#This Row],[Total Sales]]*SalesData[[#This Row],[Discount %]]</f>
        <v>146.68100000000001</v>
      </c>
      <c r="O1034" s="2">
        <f>SalesData[[#This Row],[Total Sales]]-SalesData[[#This Row],[Discount Amount]]</f>
        <v>7187.3690000000006</v>
      </c>
      <c r="P1034" s="2">
        <f>SalesData[[#This Row],[price]]*60%</f>
        <v>4400.43</v>
      </c>
      <c r="Q1034" s="2">
        <f>SalesData[[#This Row],[Cost Price (Assumed)60%]]*SalesData[[#This Row],[quantity]]</f>
        <v>4400.43</v>
      </c>
      <c r="R1034" s="2">
        <f>SalesData[[#This Row],[Net Sales]]-SalesData[[#This Row],[Total Cost]]</f>
        <v>2786.9390000000003</v>
      </c>
      <c r="S1034" s="8">
        <f>SalesData[[#This Row],[Profit]]/SalesData[[#This Row],[Net Sales]]</f>
        <v>0.38775510204081631</v>
      </c>
    </row>
    <row r="1035" spans="1:19" x14ac:dyDescent="0.25">
      <c r="A1035">
        <v>101033</v>
      </c>
      <c r="B1035" s="1">
        <v>44928</v>
      </c>
      <c r="C1035" s="2">
        <f>MONTH(SalesData[[#This Row],[order_date]])</f>
        <v>1</v>
      </c>
      <c r="D1035" s="2">
        <f>YEAR(SalesData[[#This Row],[order_date]])</f>
        <v>2023</v>
      </c>
      <c r="E1035" t="s">
        <v>1034</v>
      </c>
      <c r="F1035" t="s">
        <v>38</v>
      </c>
      <c r="G1035" t="s">
        <v>60</v>
      </c>
      <c r="H1035">
        <v>1</v>
      </c>
      <c r="I1035">
        <v>3307.24</v>
      </c>
      <c r="J1035" t="s">
        <v>94</v>
      </c>
      <c r="K1035" t="s">
        <v>95</v>
      </c>
      <c r="L1035">
        <f>SalesData[[#This Row],[quantity]]*SalesData[[#This Row],[price]]</f>
        <v>3307.24</v>
      </c>
      <c r="M1035" s="8">
        <f>IF(SalesData[[#This Row],[quantity]]&lt;=1,2%,IF(SalesData[[#This Row],[quantity]]&lt;=2,4%,IF(SalesData[[#This Row],[quantity]]&lt;=3,6%,IF(SalesData[[#This Row],[quantity]]&gt;=4,8%,0%))))</f>
        <v>0.02</v>
      </c>
      <c r="N1035" s="6">
        <f>SalesData[[#This Row],[Total Sales]]*SalesData[[#This Row],[Discount %]]</f>
        <v>66.144800000000004</v>
      </c>
      <c r="O1035" s="2">
        <f>SalesData[[#This Row],[Total Sales]]-SalesData[[#This Row],[Discount Amount]]</f>
        <v>3241.0951999999997</v>
      </c>
      <c r="P1035" s="2">
        <f>SalesData[[#This Row],[price]]*60%</f>
        <v>1984.3439999999998</v>
      </c>
      <c r="Q1035" s="2">
        <f>SalesData[[#This Row],[Cost Price (Assumed)60%]]*SalesData[[#This Row],[quantity]]</f>
        <v>1984.3439999999998</v>
      </c>
      <c r="R1035" s="2">
        <f>SalesData[[#This Row],[Net Sales]]-SalesData[[#This Row],[Total Cost]]</f>
        <v>1256.7511999999999</v>
      </c>
      <c r="S1035" s="8">
        <f>SalesData[[#This Row],[Profit]]/SalesData[[#This Row],[Net Sales]]</f>
        <v>0.38775510204081631</v>
      </c>
    </row>
    <row r="1036" spans="1:19" x14ac:dyDescent="0.25">
      <c r="A1036">
        <v>101034</v>
      </c>
      <c r="B1036" s="1">
        <v>45539</v>
      </c>
      <c r="C1036" s="2">
        <f>MONTH(SalesData[[#This Row],[order_date]])</f>
        <v>9</v>
      </c>
      <c r="D1036" s="2">
        <f>YEAR(SalesData[[#This Row],[order_date]])</f>
        <v>2024</v>
      </c>
      <c r="E1036" t="s">
        <v>1035</v>
      </c>
      <c r="F1036" t="s">
        <v>10</v>
      </c>
      <c r="G1036" t="s">
        <v>68</v>
      </c>
      <c r="H1036">
        <v>5</v>
      </c>
      <c r="I1036">
        <v>54104.959999999999</v>
      </c>
      <c r="J1036" t="s">
        <v>94</v>
      </c>
      <c r="K1036" t="s">
        <v>95</v>
      </c>
      <c r="L1036">
        <f>SalesData[[#This Row],[quantity]]*SalesData[[#This Row],[price]]</f>
        <v>270524.79999999999</v>
      </c>
      <c r="M1036" s="8">
        <f>IF(SalesData[[#This Row],[quantity]]&lt;=1,2%,IF(SalesData[[#This Row],[quantity]]&lt;=2,4%,IF(SalesData[[#This Row],[quantity]]&lt;=3,6%,IF(SalesData[[#This Row],[quantity]]&gt;=4,8%,0%))))</f>
        <v>0.08</v>
      </c>
      <c r="N1036" s="6">
        <f>SalesData[[#This Row],[Total Sales]]*SalesData[[#This Row],[Discount %]]</f>
        <v>21641.984</v>
      </c>
      <c r="O1036" s="2">
        <f>SalesData[[#This Row],[Total Sales]]-SalesData[[#This Row],[Discount Amount]]</f>
        <v>248882.81599999999</v>
      </c>
      <c r="P1036" s="2">
        <f>SalesData[[#This Row],[price]]*60%</f>
        <v>32462.975999999999</v>
      </c>
      <c r="Q1036" s="2">
        <f>SalesData[[#This Row],[Cost Price (Assumed)60%]]*SalesData[[#This Row],[quantity]]</f>
        <v>162314.88</v>
      </c>
      <c r="R1036" s="2">
        <f>SalesData[[#This Row],[Net Sales]]-SalesData[[#This Row],[Total Cost]]</f>
        <v>86567.935999999987</v>
      </c>
      <c r="S1036" s="8">
        <f>SalesData[[#This Row],[Profit]]/SalesData[[#This Row],[Net Sales]]</f>
        <v>0.34782608695652167</v>
      </c>
    </row>
    <row r="1037" spans="1:19" x14ac:dyDescent="0.25">
      <c r="A1037">
        <v>101035</v>
      </c>
      <c r="B1037" s="1">
        <v>44973</v>
      </c>
      <c r="C1037" s="2">
        <f>MONTH(SalesData[[#This Row],[order_date]])</f>
        <v>2</v>
      </c>
      <c r="D1037" s="2">
        <f>YEAR(SalesData[[#This Row],[order_date]])</f>
        <v>2023</v>
      </c>
      <c r="E1037" t="s">
        <v>1036</v>
      </c>
      <c r="F1037" t="s">
        <v>10</v>
      </c>
      <c r="G1037" t="s">
        <v>80</v>
      </c>
      <c r="H1037">
        <v>1</v>
      </c>
      <c r="I1037">
        <v>21399.8</v>
      </c>
      <c r="J1037" t="s">
        <v>47</v>
      </c>
      <c r="K1037" t="s">
        <v>48</v>
      </c>
      <c r="L1037">
        <f>SalesData[[#This Row],[quantity]]*SalesData[[#This Row],[price]]</f>
        <v>21399.8</v>
      </c>
      <c r="M1037" s="8">
        <f>IF(SalesData[[#This Row],[quantity]]&lt;=1,2%,IF(SalesData[[#This Row],[quantity]]&lt;=2,4%,IF(SalesData[[#This Row],[quantity]]&lt;=3,6%,IF(SalesData[[#This Row],[quantity]]&gt;=4,8%,0%))))</f>
        <v>0.02</v>
      </c>
      <c r="N1037" s="6">
        <f>SalesData[[#This Row],[Total Sales]]*SalesData[[#This Row],[Discount %]]</f>
        <v>427.99599999999998</v>
      </c>
      <c r="O1037" s="2">
        <f>SalesData[[#This Row],[Total Sales]]-SalesData[[#This Row],[Discount Amount]]</f>
        <v>20971.804</v>
      </c>
      <c r="P1037" s="2">
        <f>SalesData[[#This Row],[price]]*60%</f>
        <v>12839.88</v>
      </c>
      <c r="Q1037" s="2">
        <f>SalesData[[#This Row],[Cost Price (Assumed)60%]]*SalesData[[#This Row],[quantity]]</f>
        <v>12839.88</v>
      </c>
      <c r="R1037" s="2">
        <f>SalesData[[#This Row],[Net Sales]]-SalesData[[#This Row],[Total Cost]]</f>
        <v>8131.9240000000009</v>
      </c>
      <c r="S1037" s="8">
        <f>SalesData[[#This Row],[Profit]]/SalesData[[#This Row],[Net Sales]]</f>
        <v>0.38775510204081637</v>
      </c>
    </row>
    <row r="1038" spans="1:19" x14ac:dyDescent="0.25">
      <c r="A1038">
        <v>101036</v>
      </c>
      <c r="B1038" s="1">
        <v>45070</v>
      </c>
      <c r="C1038" s="2">
        <f>MONTH(SalesData[[#This Row],[order_date]])</f>
        <v>5</v>
      </c>
      <c r="D1038" s="2">
        <f>YEAR(SalesData[[#This Row],[order_date]])</f>
        <v>2023</v>
      </c>
      <c r="E1038" t="s">
        <v>1037</v>
      </c>
      <c r="F1038" t="s">
        <v>19</v>
      </c>
      <c r="G1038" t="s">
        <v>23</v>
      </c>
      <c r="H1038">
        <v>3</v>
      </c>
      <c r="I1038">
        <v>3403.41</v>
      </c>
      <c r="J1038" t="s">
        <v>43</v>
      </c>
      <c r="K1038" t="s">
        <v>29</v>
      </c>
      <c r="L1038">
        <f>SalesData[[#This Row],[quantity]]*SalesData[[#This Row],[price]]</f>
        <v>10210.23</v>
      </c>
      <c r="M1038" s="8">
        <f>IF(SalesData[[#This Row],[quantity]]&lt;=1,2%,IF(SalesData[[#This Row],[quantity]]&lt;=2,4%,IF(SalesData[[#This Row],[quantity]]&lt;=3,6%,IF(SalesData[[#This Row],[quantity]]&gt;=4,8%,0%))))</f>
        <v>0.06</v>
      </c>
      <c r="N1038" s="6">
        <f>SalesData[[#This Row],[Total Sales]]*SalesData[[#This Row],[Discount %]]</f>
        <v>612.61379999999997</v>
      </c>
      <c r="O1038" s="2">
        <f>SalesData[[#This Row],[Total Sales]]-SalesData[[#This Row],[Discount Amount]]</f>
        <v>9597.6162000000004</v>
      </c>
      <c r="P1038" s="2">
        <f>SalesData[[#This Row],[price]]*60%</f>
        <v>2042.0459999999998</v>
      </c>
      <c r="Q1038" s="2">
        <f>SalesData[[#This Row],[Cost Price (Assumed)60%]]*SalesData[[#This Row],[quantity]]</f>
        <v>6126.137999999999</v>
      </c>
      <c r="R1038" s="2">
        <f>SalesData[[#This Row],[Net Sales]]-SalesData[[#This Row],[Total Cost]]</f>
        <v>3471.4782000000014</v>
      </c>
      <c r="S1038" s="8">
        <f>SalesData[[#This Row],[Profit]]/SalesData[[#This Row],[Net Sales]]</f>
        <v>0.3617021276595746</v>
      </c>
    </row>
    <row r="1039" spans="1:19" x14ac:dyDescent="0.25">
      <c r="A1039">
        <v>101037</v>
      </c>
      <c r="B1039" s="1">
        <v>45625</v>
      </c>
      <c r="C1039" s="2">
        <f>MONTH(SalesData[[#This Row],[order_date]])</f>
        <v>11</v>
      </c>
      <c r="D1039" s="2">
        <f>YEAR(SalesData[[#This Row],[order_date]])</f>
        <v>2024</v>
      </c>
      <c r="E1039" t="s">
        <v>1038</v>
      </c>
      <c r="F1039" t="s">
        <v>41</v>
      </c>
      <c r="G1039" t="s">
        <v>92</v>
      </c>
      <c r="H1039">
        <v>5</v>
      </c>
      <c r="I1039">
        <v>9974.16</v>
      </c>
      <c r="J1039" t="s">
        <v>107</v>
      </c>
      <c r="K1039" t="s">
        <v>108</v>
      </c>
      <c r="L1039">
        <f>SalesData[[#This Row],[quantity]]*SalesData[[#This Row],[price]]</f>
        <v>49870.8</v>
      </c>
      <c r="M1039" s="8">
        <f>IF(SalesData[[#This Row],[quantity]]&lt;=1,2%,IF(SalesData[[#This Row],[quantity]]&lt;=2,4%,IF(SalesData[[#This Row],[quantity]]&lt;=3,6%,IF(SalesData[[#This Row],[quantity]]&gt;=4,8%,0%))))</f>
        <v>0.08</v>
      </c>
      <c r="N1039" s="6">
        <f>SalesData[[#This Row],[Total Sales]]*SalesData[[#This Row],[Discount %]]</f>
        <v>3989.6640000000002</v>
      </c>
      <c r="O1039" s="2">
        <f>SalesData[[#This Row],[Total Sales]]-SalesData[[#This Row],[Discount Amount]]</f>
        <v>45881.136000000006</v>
      </c>
      <c r="P1039" s="2">
        <f>SalesData[[#This Row],[price]]*60%</f>
        <v>5984.4960000000001</v>
      </c>
      <c r="Q1039" s="2">
        <f>SalesData[[#This Row],[Cost Price (Assumed)60%]]*SalesData[[#This Row],[quantity]]</f>
        <v>29922.48</v>
      </c>
      <c r="R1039" s="2">
        <f>SalesData[[#This Row],[Net Sales]]-SalesData[[#This Row],[Total Cost]]</f>
        <v>15958.656000000006</v>
      </c>
      <c r="S1039" s="8">
        <f>SalesData[[#This Row],[Profit]]/SalesData[[#This Row],[Net Sales]]</f>
        <v>0.34782608695652184</v>
      </c>
    </row>
    <row r="1040" spans="1:19" x14ac:dyDescent="0.25">
      <c r="A1040">
        <v>101038</v>
      </c>
      <c r="B1040" s="1">
        <v>45142</v>
      </c>
      <c r="C1040" s="2">
        <f>MONTH(SalesData[[#This Row],[order_date]])</f>
        <v>8</v>
      </c>
      <c r="D1040" s="2">
        <f>YEAR(SalesData[[#This Row],[order_date]])</f>
        <v>2023</v>
      </c>
      <c r="E1040" t="s">
        <v>1039</v>
      </c>
      <c r="F1040" t="s">
        <v>14</v>
      </c>
      <c r="G1040" t="s">
        <v>51</v>
      </c>
      <c r="H1040">
        <v>1</v>
      </c>
      <c r="I1040">
        <v>4082.34</v>
      </c>
      <c r="J1040" t="s">
        <v>32</v>
      </c>
      <c r="K1040" t="s">
        <v>33</v>
      </c>
      <c r="L1040">
        <f>SalesData[[#This Row],[quantity]]*SalesData[[#This Row],[price]]</f>
        <v>4082.34</v>
      </c>
      <c r="M1040" s="8">
        <f>IF(SalesData[[#This Row],[quantity]]&lt;=1,2%,IF(SalesData[[#This Row],[quantity]]&lt;=2,4%,IF(SalesData[[#This Row],[quantity]]&lt;=3,6%,IF(SalesData[[#This Row],[quantity]]&gt;=4,8%,0%))))</f>
        <v>0.02</v>
      </c>
      <c r="N1040" s="6">
        <f>SalesData[[#This Row],[Total Sales]]*SalesData[[#This Row],[Discount %]]</f>
        <v>81.646799999999999</v>
      </c>
      <c r="O1040" s="2">
        <f>SalesData[[#This Row],[Total Sales]]-SalesData[[#This Row],[Discount Amount]]</f>
        <v>4000.6932000000002</v>
      </c>
      <c r="P1040" s="2">
        <f>SalesData[[#This Row],[price]]*60%</f>
        <v>2449.404</v>
      </c>
      <c r="Q1040" s="2">
        <f>SalesData[[#This Row],[Cost Price (Assumed)60%]]*SalesData[[#This Row],[quantity]]</f>
        <v>2449.404</v>
      </c>
      <c r="R1040" s="2">
        <f>SalesData[[#This Row],[Net Sales]]-SalesData[[#This Row],[Total Cost]]</f>
        <v>1551.2892000000002</v>
      </c>
      <c r="S1040" s="8">
        <f>SalesData[[#This Row],[Profit]]/SalesData[[#This Row],[Net Sales]]</f>
        <v>0.38775510204081637</v>
      </c>
    </row>
    <row r="1041" spans="1:19" x14ac:dyDescent="0.25">
      <c r="A1041">
        <v>101039</v>
      </c>
      <c r="B1041" s="1">
        <v>45414</v>
      </c>
      <c r="C1041" s="2">
        <f>MONTH(SalesData[[#This Row],[order_date]])</f>
        <v>5</v>
      </c>
      <c r="D1041" s="2">
        <f>YEAR(SalesData[[#This Row],[order_date]])</f>
        <v>2024</v>
      </c>
      <c r="E1041" t="s">
        <v>1040</v>
      </c>
      <c r="F1041" t="s">
        <v>10</v>
      </c>
      <c r="G1041" t="s">
        <v>73</v>
      </c>
      <c r="H1041">
        <v>2</v>
      </c>
      <c r="I1041">
        <v>33335.57</v>
      </c>
      <c r="J1041" t="s">
        <v>21</v>
      </c>
      <c r="K1041" t="s">
        <v>17</v>
      </c>
      <c r="L1041">
        <f>SalesData[[#This Row],[quantity]]*SalesData[[#This Row],[price]]</f>
        <v>66671.14</v>
      </c>
      <c r="M1041" s="8">
        <f>IF(SalesData[[#This Row],[quantity]]&lt;=1,2%,IF(SalesData[[#This Row],[quantity]]&lt;=2,4%,IF(SalesData[[#This Row],[quantity]]&lt;=3,6%,IF(SalesData[[#This Row],[quantity]]&gt;=4,8%,0%))))</f>
        <v>0.04</v>
      </c>
      <c r="N1041" s="6">
        <f>SalesData[[#This Row],[Total Sales]]*SalesData[[#This Row],[Discount %]]</f>
        <v>2666.8456000000001</v>
      </c>
      <c r="O1041" s="2">
        <f>SalesData[[#This Row],[Total Sales]]-SalesData[[#This Row],[Discount Amount]]</f>
        <v>64004.294399999999</v>
      </c>
      <c r="P1041" s="2">
        <f>SalesData[[#This Row],[price]]*60%</f>
        <v>20001.342000000001</v>
      </c>
      <c r="Q1041" s="2">
        <f>SalesData[[#This Row],[Cost Price (Assumed)60%]]*SalesData[[#This Row],[quantity]]</f>
        <v>40002.684000000001</v>
      </c>
      <c r="R1041" s="2">
        <f>SalesData[[#This Row],[Net Sales]]-SalesData[[#This Row],[Total Cost]]</f>
        <v>24001.610399999998</v>
      </c>
      <c r="S1041" s="8">
        <f>SalesData[[#This Row],[Profit]]/SalesData[[#This Row],[Net Sales]]</f>
        <v>0.37499999999999994</v>
      </c>
    </row>
    <row r="1042" spans="1:19" x14ac:dyDescent="0.25">
      <c r="A1042">
        <v>101040</v>
      </c>
      <c r="B1042" s="1">
        <v>45329</v>
      </c>
      <c r="C1042" s="2">
        <f>MONTH(SalesData[[#This Row],[order_date]])</f>
        <v>2</v>
      </c>
      <c r="D1042" s="2">
        <f>YEAR(SalesData[[#This Row],[order_date]])</f>
        <v>2024</v>
      </c>
      <c r="E1042" t="s">
        <v>1041</v>
      </c>
      <c r="F1042" t="s">
        <v>14</v>
      </c>
      <c r="G1042" t="s">
        <v>15</v>
      </c>
      <c r="H1042">
        <v>1</v>
      </c>
      <c r="I1042">
        <v>4908.45</v>
      </c>
      <c r="J1042" t="s">
        <v>35</v>
      </c>
      <c r="K1042" t="s">
        <v>36</v>
      </c>
      <c r="L1042">
        <f>SalesData[[#This Row],[quantity]]*SalesData[[#This Row],[price]]</f>
        <v>4908.45</v>
      </c>
      <c r="M1042" s="8">
        <f>IF(SalesData[[#This Row],[quantity]]&lt;=1,2%,IF(SalesData[[#This Row],[quantity]]&lt;=2,4%,IF(SalesData[[#This Row],[quantity]]&lt;=3,6%,IF(SalesData[[#This Row],[quantity]]&gt;=4,8%,0%))))</f>
        <v>0.02</v>
      </c>
      <c r="N1042" s="6">
        <f>SalesData[[#This Row],[Total Sales]]*SalesData[[#This Row],[Discount %]]</f>
        <v>98.168999999999997</v>
      </c>
      <c r="O1042" s="2">
        <f>SalesData[[#This Row],[Total Sales]]-SalesData[[#This Row],[Discount Amount]]</f>
        <v>4810.2809999999999</v>
      </c>
      <c r="P1042" s="2">
        <f>SalesData[[#This Row],[price]]*60%</f>
        <v>2945.0699999999997</v>
      </c>
      <c r="Q1042" s="2">
        <f>SalesData[[#This Row],[Cost Price (Assumed)60%]]*SalesData[[#This Row],[quantity]]</f>
        <v>2945.0699999999997</v>
      </c>
      <c r="R1042" s="2">
        <f>SalesData[[#This Row],[Net Sales]]-SalesData[[#This Row],[Total Cost]]</f>
        <v>1865.2110000000002</v>
      </c>
      <c r="S1042" s="8">
        <f>SalesData[[#This Row],[Profit]]/SalesData[[#This Row],[Net Sales]]</f>
        <v>0.38775510204081637</v>
      </c>
    </row>
    <row r="1043" spans="1:19" x14ac:dyDescent="0.25">
      <c r="A1043">
        <v>101041</v>
      </c>
      <c r="B1043" s="1">
        <v>45053</v>
      </c>
      <c r="C1043" s="2">
        <f>MONTH(SalesData[[#This Row],[order_date]])</f>
        <v>5</v>
      </c>
      <c r="D1043" s="2">
        <f>YEAR(SalesData[[#This Row],[order_date]])</f>
        <v>2023</v>
      </c>
      <c r="E1043" t="s">
        <v>509</v>
      </c>
      <c r="F1043" t="s">
        <v>14</v>
      </c>
      <c r="G1043" t="s">
        <v>170</v>
      </c>
      <c r="H1043">
        <v>3</v>
      </c>
      <c r="I1043">
        <v>1731.57</v>
      </c>
      <c r="J1043" t="s">
        <v>12</v>
      </c>
      <c r="K1043" t="s">
        <v>12</v>
      </c>
      <c r="L1043">
        <f>SalesData[[#This Row],[quantity]]*SalesData[[#This Row],[price]]</f>
        <v>5194.71</v>
      </c>
      <c r="M1043" s="8">
        <f>IF(SalesData[[#This Row],[quantity]]&lt;=1,2%,IF(SalesData[[#This Row],[quantity]]&lt;=2,4%,IF(SalesData[[#This Row],[quantity]]&lt;=3,6%,IF(SalesData[[#This Row],[quantity]]&gt;=4,8%,0%))))</f>
        <v>0.06</v>
      </c>
      <c r="N1043" s="6">
        <f>SalesData[[#This Row],[Total Sales]]*SalesData[[#This Row],[Discount %]]</f>
        <v>311.68259999999998</v>
      </c>
      <c r="O1043" s="2">
        <f>SalesData[[#This Row],[Total Sales]]-SalesData[[#This Row],[Discount Amount]]</f>
        <v>4883.0273999999999</v>
      </c>
      <c r="P1043" s="2">
        <f>SalesData[[#This Row],[price]]*60%</f>
        <v>1038.942</v>
      </c>
      <c r="Q1043" s="2">
        <f>SalesData[[#This Row],[Cost Price (Assumed)60%]]*SalesData[[#This Row],[quantity]]</f>
        <v>3116.826</v>
      </c>
      <c r="R1043" s="2">
        <f>SalesData[[#This Row],[Net Sales]]-SalesData[[#This Row],[Total Cost]]</f>
        <v>1766.2013999999999</v>
      </c>
      <c r="S1043" s="8">
        <f>SalesData[[#This Row],[Profit]]/SalesData[[#This Row],[Net Sales]]</f>
        <v>0.36170212765957444</v>
      </c>
    </row>
    <row r="1044" spans="1:19" x14ac:dyDescent="0.25">
      <c r="A1044">
        <v>101042</v>
      </c>
      <c r="B1044" s="1">
        <v>45400</v>
      </c>
      <c r="C1044" s="2">
        <f>MONTH(SalesData[[#This Row],[order_date]])</f>
        <v>4</v>
      </c>
      <c r="D1044" s="2">
        <f>YEAR(SalesData[[#This Row],[order_date]])</f>
        <v>2024</v>
      </c>
      <c r="E1044" t="s">
        <v>1042</v>
      </c>
      <c r="F1044" t="s">
        <v>14</v>
      </c>
      <c r="G1044" t="s">
        <v>46</v>
      </c>
      <c r="H1044">
        <v>1</v>
      </c>
      <c r="I1044">
        <v>1080.45</v>
      </c>
      <c r="J1044" t="s">
        <v>35</v>
      </c>
      <c r="K1044" t="s">
        <v>36</v>
      </c>
      <c r="L1044">
        <f>SalesData[[#This Row],[quantity]]*SalesData[[#This Row],[price]]</f>
        <v>1080.45</v>
      </c>
      <c r="M1044" s="8">
        <f>IF(SalesData[[#This Row],[quantity]]&lt;=1,2%,IF(SalesData[[#This Row],[quantity]]&lt;=2,4%,IF(SalesData[[#This Row],[quantity]]&lt;=3,6%,IF(SalesData[[#This Row],[quantity]]&gt;=4,8%,0%))))</f>
        <v>0.02</v>
      </c>
      <c r="N1044" s="6">
        <f>SalesData[[#This Row],[Total Sales]]*SalesData[[#This Row],[Discount %]]</f>
        <v>21.609000000000002</v>
      </c>
      <c r="O1044" s="2">
        <f>SalesData[[#This Row],[Total Sales]]-SalesData[[#This Row],[Discount Amount]]</f>
        <v>1058.8410000000001</v>
      </c>
      <c r="P1044" s="2">
        <f>SalesData[[#This Row],[price]]*60%</f>
        <v>648.27</v>
      </c>
      <c r="Q1044" s="2">
        <f>SalesData[[#This Row],[Cost Price (Assumed)60%]]*SalesData[[#This Row],[quantity]]</f>
        <v>648.27</v>
      </c>
      <c r="R1044" s="2">
        <f>SalesData[[#This Row],[Net Sales]]-SalesData[[#This Row],[Total Cost]]</f>
        <v>410.57100000000014</v>
      </c>
      <c r="S1044" s="8">
        <f>SalesData[[#This Row],[Profit]]/SalesData[[#This Row],[Net Sales]]</f>
        <v>0.38775510204081642</v>
      </c>
    </row>
    <row r="1045" spans="1:19" x14ac:dyDescent="0.25">
      <c r="A1045">
        <v>101043</v>
      </c>
      <c r="B1045" s="1">
        <v>45653</v>
      </c>
      <c r="C1045" s="2">
        <f>MONTH(SalesData[[#This Row],[order_date]])</f>
        <v>12</v>
      </c>
      <c r="D1045" s="2">
        <f>YEAR(SalesData[[#This Row],[order_date]])</f>
        <v>2024</v>
      </c>
      <c r="E1045" t="s">
        <v>1043</v>
      </c>
      <c r="F1045" t="s">
        <v>14</v>
      </c>
      <c r="G1045" t="s">
        <v>15</v>
      </c>
      <c r="H1045">
        <v>3</v>
      </c>
      <c r="I1045">
        <v>3496.23</v>
      </c>
      <c r="J1045" t="s">
        <v>63</v>
      </c>
      <c r="K1045" t="s">
        <v>64</v>
      </c>
      <c r="L1045">
        <f>SalesData[[#This Row],[quantity]]*SalesData[[#This Row],[price]]</f>
        <v>10488.69</v>
      </c>
      <c r="M1045" s="8">
        <f>IF(SalesData[[#This Row],[quantity]]&lt;=1,2%,IF(SalesData[[#This Row],[quantity]]&lt;=2,4%,IF(SalesData[[#This Row],[quantity]]&lt;=3,6%,IF(SalesData[[#This Row],[quantity]]&gt;=4,8%,0%))))</f>
        <v>0.06</v>
      </c>
      <c r="N1045" s="6">
        <f>SalesData[[#This Row],[Total Sales]]*SalesData[[#This Row],[Discount %]]</f>
        <v>629.32140000000004</v>
      </c>
      <c r="O1045" s="2">
        <f>SalesData[[#This Row],[Total Sales]]-SalesData[[#This Row],[Discount Amount]]</f>
        <v>9859.3685999999998</v>
      </c>
      <c r="P1045" s="2">
        <f>SalesData[[#This Row],[price]]*60%</f>
        <v>2097.7379999999998</v>
      </c>
      <c r="Q1045" s="2">
        <f>SalesData[[#This Row],[Cost Price (Assumed)60%]]*SalesData[[#This Row],[quantity]]</f>
        <v>6293.2139999999999</v>
      </c>
      <c r="R1045" s="2">
        <f>SalesData[[#This Row],[Net Sales]]-SalesData[[#This Row],[Total Cost]]</f>
        <v>3566.1545999999998</v>
      </c>
      <c r="S1045" s="8">
        <f>SalesData[[#This Row],[Profit]]/SalesData[[#This Row],[Net Sales]]</f>
        <v>0.36170212765957444</v>
      </c>
    </row>
    <row r="1046" spans="1:19" x14ac:dyDescent="0.25">
      <c r="A1046">
        <v>101044</v>
      </c>
      <c r="B1046" s="1">
        <v>45432</v>
      </c>
      <c r="C1046" s="2">
        <f>MONTH(SalesData[[#This Row],[order_date]])</f>
        <v>5</v>
      </c>
      <c r="D1046" s="2">
        <f>YEAR(SalesData[[#This Row],[order_date]])</f>
        <v>2024</v>
      </c>
      <c r="E1046" t="s">
        <v>1044</v>
      </c>
      <c r="F1046" t="s">
        <v>41</v>
      </c>
      <c r="G1046" t="s">
        <v>66</v>
      </c>
      <c r="H1046">
        <v>1</v>
      </c>
      <c r="I1046">
        <v>14439.4</v>
      </c>
      <c r="J1046" t="s">
        <v>85</v>
      </c>
      <c r="K1046" t="s">
        <v>29</v>
      </c>
      <c r="L1046">
        <f>SalesData[[#This Row],[quantity]]*SalesData[[#This Row],[price]]</f>
        <v>14439.4</v>
      </c>
      <c r="M1046" s="8">
        <f>IF(SalesData[[#This Row],[quantity]]&lt;=1,2%,IF(SalesData[[#This Row],[quantity]]&lt;=2,4%,IF(SalesData[[#This Row],[quantity]]&lt;=3,6%,IF(SalesData[[#This Row],[quantity]]&gt;=4,8%,0%))))</f>
        <v>0.02</v>
      </c>
      <c r="N1046" s="6">
        <f>SalesData[[#This Row],[Total Sales]]*SalesData[[#This Row],[Discount %]]</f>
        <v>288.78800000000001</v>
      </c>
      <c r="O1046" s="2">
        <f>SalesData[[#This Row],[Total Sales]]-SalesData[[#This Row],[Discount Amount]]</f>
        <v>14150.611999999999</v>
      </c>
      <c r="P1046" s="2">
        <f>SalesData[[#This Row],[price]]*60%</f>
        <v>8663.64</v>
      </c>
      <c r="Q1046" s="2">
        <f>SalesData[[#This Row],[Cost Price (Assumed)60%]]*SalesData[[#This Row],[quantity]]</f>
        <v>8663.64</v>
      </c>
      <c r="R1046" s="2">
        <f>SalesData[[#This Row],[Net Sales]]-SalesData[[#This Row],[Total Cost]]</f>
        <v>5486.9719999999998</v>
      </c>
      <c r="S1046" s="8">
        <f>SalesData[[#This Row],[Profit]]/SalesData[[#This Row],[Net Sales]]</f>
        <v>0.38775510204081631</v>
      </c>
    </row>
    <row r="1047" spans="1:19" x14ac:dyDescent="0.25">
      <c r="A1047">
        <v>101045</v>
      </c>
      <c r="B1047" s="1">
        <v>45127</v>
      </c>
      <c r="C1047" s="2">
        <f>MONTH(SalesData[[#This Row],[order_date]])</f>
        <v>7</v>
      </c>
      <c r="D1047" s="2">
        <f>YEAR(SalesData[[#This Row],[order_date]])</f>
        <v>2023</v>
      </c>
      <c r="E1047" t="s">
        <v>305</v>
      </c>
      <c r="F1047" t="s">
        <v>41</v>
      </c>
      <c r="G1047" t="s">
        <v>83</v>
      </c>
      <c r="H1047">
        <v>1</v>
      </c>
      <c r="I1047">
        <v>4376.4399999999996</v>
      </c>
      <c r="J1047" t="s">
        <v>54</v>
      </c>
      <c r="K1047" t="s">
        <v>55</v>
      </c>
      <c r="L1047">
        <f>SalesData[[#This Row],[quantity]]*SalesData[[#This Row],[price]]</f>
        <v>4376.4399999999996</v>
      </c>
      <c r="M1047" s="8">
        <f>IF(SalesData[[#This Row],[quantity]]&lt;=1,2%,IF(SalesData[[#This Row],[quantity]]&lt;=2,4%,IF(SalesData[[#This Row],[quantity]]&lt;=3,6%,IF(SalesData[[#This Row],[quantity]]&gt;=4,8%,0%))))</f>
        <v>0.02</v>
      </c>
      <c r="N1047" s="6">
        <f>SalesData[[#This Row],[Total Sales]]*SalesData[[#This Row],[Discount %]]</f>
        <v>87.52879999999999</v>
      </c>
      <c r="O1047" s="2">
        <f>SalesData[[#This Row],[Total Sales]]-SalesData[[#This Row],[Discount Amount]]</f>
        <v>4288.9111999999996</v>
      </c>
      <c r="P1047" s="2">
        <f>SalesData[[#This Row],[price]]*60%</f>
        <v>2625.8639999999996</v>
      </c>
      <c r="Q1047" s="2">
        <f>SalesData[[#This Row],[Cost Price (Assumed)60%]]*SalesData[[#This Row],[quantity]]</f>
        <v>2625.8639999999996</v>
      </c>
      <c r="R1047" s="2">
        <f>SalesData[[#This Row],[Net Sales]]-SalesData[[#This Row],[Total Cost]]</f>
        <v>1663.0472</v>
      </c>
      <c r="S1047" s="8">
        <f>SalesData[[#This Row],[Profit]]/SalesData[[#This Row],[Net Sales]]</f>
        <v>0.38775510204081637</v>
      </c>
    </row>
    <row r="1048" spans="1:19" x14ac:dyDescent="0.25">
      <c r="A1048">
        <v>101046</v>
      </c>
      <c r="B1048" s="1">
        <v>45125</v>
      </c>
      <c r="C1048" s="2">
        <f>MONTH(SalesData[[#This Row],[order_date]])</f>
        <v>7</v>
      </c>
      <c r="D1048" s="2">
        <f>YEAR(SalesData[[#This Row],[order_date]])</f>
        <v>2023</v>
      </c>
      <c r="E1048" t="s">
        <v>1045</v>
      </c>
      <c r="F1048" t="s">
        <v>19</v>
      </c>
      <c r="G1048" t="s">
        <v>123</v>
      </c>
      <c r="H1048">
        <v>2</v>
      </c>
      <c r="I1048">
        <v>8270.7900000000009</v>
      </c>
      <c r="J1048" t="s">
        <v>16</v>
      </c>
      <c r="K1048" t="s">
        <v>17</v>
      </c>
      <c r="L1048">
        <f>SalesData[[#This Row],[quantity]]*SalesData[[#This Row],[price]]</f>
        <v>16541.580000000002</v>
      </c>
      <c r="M1048" s="8">
        <f>IF(SalesData[[#This Row],[quantity]]&lt;=1,2%,IF(SalesData[[#This Row],[quantity]]&lt;=2,4%,IF(SalesData[[#This Row],[quantity]]&lt;=3,6%,IF(SalesData[[#This Row],[quantity]]&gt;=4,8%,0%))))</f>
        <v>0.04</v>
      </c>
      <c r="N1048" s="6">
        <f>SalesData[[#This Row],[Total Sales]]*SalesData[[#This Row],[Discount %]]</f>
        <v>661.66320000000007</v>
      </c>
      <c r="O1048" s="2">
        <f>SalesData[[#This Row],[Total Sales]]-SalesData[[#This Row],[Discount Amount]]</f>
        <v>15879.916800000001</v>
      </c>
      <c r="P1048" s="2">
        <f>SalesData[[#This Row],[price]]*60%</f>
        <v>4962.4740000000002</v>
      </c>
      <c r="Q1048" s="2">
        <f>SalesData[[#This Row],[Cost Price (Assumed)60%]]*SalesData[[#This Row],[quantity]]</f>
        <v>9924.9480000000003</v>
      </c>
      <c r="R1048" s="2">
        <f>SalesData[[#This Row],[Net Sales]]-SalesData[[#This Row],[Total Cost]]</f>
        <v>5954.9688000000006</v>
      </c>
      <c r="S1048" s="8">
        <f>SalesData[[#This Row],[Profit]]/SalesData[[#This Row],[Net Sales]]</f>
        <v>0.375</v>
      </c>
    </row>
    <row r="1049" spans="1:19" x14ac:dyDescent="0.25">
      <c r="A1049">
        <v>101047</v>
      </c>
      <c r="B1049" s="1">
        <v>44993</v>
      </c>
      <c r="C1049" s="2">
        <f>MONTH(SalesData[[#This Row],[order_date]])</f>
        <v>3</v>
      </c>
      <c r="D1049" s="2">
        <f>YEAR(SalesData[[#This Row],[order_date]])</f>
        <v>2023</v>
      </c>
      <c r="E1049" t="s">
        <v>1046</v>
      </c>
      <c r="F1049" t="s">
        <v>10</v>
      </c>
      <c r="G1049" t="s">
        <v>80</v>
      </c>
      <c r="H1049">
        <v>3</v>
      </c>
      <c r="I1049">
        <v>66095.839999999997</v>
      </c>
      <c r="J1049" t="s">
        <v>63</v>
      </c>
      <c r="K1049" t="s">
        <v>64</v>
      </c>
      <c r="L1049">
        <f>SalesData[[#This Row],[quantity]]*SalesData[[#This Row],[price]]</f>
        <v>198287.52</v>
      </c>
      <c r="M1049" s="8">
        <f>IF(SalesData[[#This Row],[quantity]]&lt;=1,2%,IF(SalesData[[#This Row],[quantity]]&lt;=2,4%,IF(SalesData[[#This Row],[quantity]]&lt;=3,6%,IF(SalesData[[#This Row],[quantity]]&gt;=4,8%,0%))))</f>
        <v>0.06</v>
      </c>
      <c r="N1049" s="6">
        <f>SalesData[[#This Row],[Total Sales]]*SalesData[[#This Row],[Discount %]]</f>
        <v>11897.251199999999</v>
      </c>
      <c r="O1049" s="2">
        <f>SalesData[[#This Row],[Total Sales]]-SalesData[[#This Row],[Discount Amount]]</f>
        <v>186390.26879999999</v>
      </c>
      <c r="P1049" s="2">
        <f>SalesData[[#This Row],[price]]*60%</f>
        <v>39657.503999999994</v>
      </c>
      <c r="Q1049" s="2">
        <f>SalesData[[#This Row],[Cost Price (Assumed)60%]]*SalesData[[#This Row],[quantity]]</f>
        <v>118972.51199999999</v>
      </c>
      <c r="R1049" s="2">
        <f>SalesData[[#This Row],[Net Sales]]-SalesData[[#This Row],[Total Cost]]</f>
        <v>67417.756800000003</v>
      </c>
      <c r="S1049" s="8">
        <f>SalesData[[#This Row],[Profit]]/SalesData[[#This Row],[Net Sales]]</f>
        <v>0.36170212765957449</v>
      </c>
    </row>
    <row r="1050" spans="1:19" x14ac:dyDescent="0.25">
      <c r="A1050">
        <v>101048</v>
      </c>
      <c r="B1050" s="1">
        <v>45621</v>
      </c>
      <c r="C1050" s="2">
        <f>MONTH(SalesData[[#This Row],[order_date]])</f>
        <v>11</v>
      </c>
      <c r="D1050" s="2">
        <f>YEAR(SalesData[[#This Row],[order_date]])</f>
        <v>2024</v>
      </c>
      <c r="E1050" t="s">
        <v>1047</v>
      </c>
      <c r="F1050" t="s">
        <v>10</v>
      </c>
      <c r="G1050" t="s">
        <v>80</v>
      </c>
      <c r="H1050">
        <v>2</v>
      </c>
      <c r="I1050">
        <v>53657.82</v>
      </c>
      <c r="J1050" t="s">
        <v>28</v>
      </c>
      <c r="K1050" t="s">
        <v>29</v>
      </c>
      <c r="L1050">
        <f>SalesData[[#This Row],[quantity]]*SalesData[[#This Row],[price]]</f>
        <v>107315.64</v>
      </c>
      <c r="M1050" s="8">
        <f>IF(SalesData[[#This Row],[quantity]]&lt;=1,2%,IF(SalesData[[#This Row],[quantity]]&lt;=2,4%,IF(SalesData[[#This Row],[quantity]]&lt;=3,6%,IF(SalesData[[#This Row],[quantity]]&gt;=4,8%,0%))))</f>
        <v>0.04</v>
      </c>
      <c r="N1050" s="6">
        <f>SalesData[[#This Row],[Total Sales]]*SalesData[[#This Row],[Discount %]]</f>
        <v>4292.6256000000003</v>
      </c>
      <c r="O1050" s="2">
        <f>SalesData[[#This Row],[Total Sales]]-SalesData[[#This Row],[Discount Amount]]</f>
        <v>103023.0144</v>
      </c>
      <c r="P1050" s="2">
        <f>SalesData[[#This Row],[price]]*60%</f>
        <v>32194.691999999999</v>
      </c>
      <c r="Q1050" s="2">
        <f>SalesData[[#This Row],[Cost Price (Assumed)60%]]*SalesData[[#This Row],[quantity]]</f>
        <v>64389.383999999998</v>
      </c>
      <c r="R1050" s="2">
        <f>SalesData[[#This Row],[Net Sales]]-SalesData[[#This Row],[Total Cost]]</f>
        <v>38633.630400000002</v>
      </c>
      <c r="S1050" s="8">
        <f>SalesData[[#This Row],[Profit]]/SalesData[[#This Row],[Net Sales]]</f>
        <v>0.375</v>
      </c>
    </row>
    <row r="1051" spans="1:19" x14ac:dyDescent="0.25">
      <c r="A1051">
        <v>101049</v>
      </c>
      <c r="B1051" s="1">
        <v>45583</v>
      </c>
      <c r="C1051" s="2">
        <f>MONTH(SalesData[[#This Row],[order_date]])</f>
        <v>10</v>
      </c>
      <c r="D1051" s="2">
        <f>YEAR(SalesData[[#This Row],[order_date]])</f>
        <v>2024</v>
      </c>
      <c r="E1051" t="s">
        <v>315</v>
      </c>
      <c r="F1051" t="s">
        <v>19</v>
      </c>
      <c r="G1051" t="s">
        <v>77</v>
      </c>
      <c r="H1051">
        <v>3</v>
      </c>
      <c r="I1051">
        <v>5568.47</v>
      </c>
      <c r="J1051" t="s">
        <v>94</v>
      </c>
      <c r="K1051" t="s">
        <v>95</v>
      </c>
      <c r="L1051">
        <f>SalesData[[#This Row],[quantity]]*SalesData[[#This Row],[price]]</f>
        <v>16705.41</v>
      </c>
      <c r="M1051" s="8">
        <f>IF(SalesData[[#This Row],[quantity]]&lt;=1,2%,IF(SalesData[[#This Row],[quantity]]&lt;=2,4%,IF(SalesData[[#This Row],[quantity]]&lt;=3,6%,IF(SalesData[[#This Row],[quantity]]&gt;=4,8%,0%))))</f>
        <v>0.06</v>
      </c>
      <c r="N1051" s="6">
        <f>SalesData[[#This Row],[Total Sales]]*SalesData[[#This Row],[Discount %]]</f>
        <v>1002.3245999999999</v>
      </c>
      <c r="O1051" s="2">
        <f>SalesData[[#This Row],[Total Sales]]-SalesData[[#This Row],[Discount Amount]]</f>
        <v>15703.0854</v>
      </c>
      <c r="P1051" s="2">
        <f>SalesData[[#This Row],[price]]*60%</f>
        <v>3341.0819999999999</v>
      </c>
      <c r="Q1051" s="2">
        <f>SalesData[[#This Row],[Cost Price (Assumed)60%]]*SalesData[[#This Row],[quantity]]</f>
        <v>10023.245999999999</v>
      </c>
      <c r="R1051" s="2">
        <f>SalesData[[#This Row],[Net Sales]]-SalesData[[#This Row],[Total Cost]]</f>
        <v>5679.8394000000008</v>
      </c>
      <c r="S1051" s="8">
        <f>SalesData[[#This Row],[Profit]]/SalesData[[#This Row],[Net Sales]]</f>
        <v>0.36170212765957449</v>
      </c>
    </row>
    <row r="1052" spans="1:19" x14ac:dyDescent="0.25">
      <c r="A1052">
        <v>101050</v>
      </c>
      <c r="B1052" s="1">
        <v>45051</v>
      </c>
      <c r="C1052" s="2">
        <f>MONTH(SalesData[[#This Row],[order_date]])</f>
        <v>5</v>
      </c>
      <c r="D1052" s="2">
        <f>YEAR(SalesData[[#This Row],[order_date]])</f>
        <v>2023</v>
      </c>
      <c r="E1052" t="s">
        <v>1048</v>
      </c>
      <c r="F1052" t="s">
        <v>19</v>
      </c>
      <c r="G1052" t="s">
        <v>20</v>
      </c>
      <c r="H1052">
        <v>1</v>
      </c>
      <c r="I1052">
        <v>6820.32</v>
      </c>
      <c r="J1052" t="s">
        <v>85</v>
      </c>
      <c r="K1052" t="s">
        <v>29</v>
      </c>
      <c r="L1052">
        <f>SalesData[[#This Row],[quantity]]*SalesData[[#This Row],[price]]</f>
        <v>6820.32</v>
      </c>
      <c r="M1052" s="8">
        <f>IF(SalesData[[#This Row],[quantity]]&lt;=1,2%,IF(SalesData[[#This Row],[quantity]]&lt;=2,4%,IF(SalesData[[#This Row],[quantity]]&lt;=3,6%,IF(SalesData[[#This Row],[quantity]]&gt;=4,8%,0%))))</f>
        <v>0.02</v>
      </c>
      <c r="N1052" s="6">
        <f>SalesData[[#This Row],[Total Sales]]*SalesData[[#This Row],[Discount %]]</f>
        <v>136.40639999999999</v>
      </c>
      <c r="O1052" s="2">
        <f>SalesData[[#This Row],[Total Sales]]-SalesData[[#This Row],[Discount Amount]]</f>
        <v>6683.9135999999999</v>
      </c>
      <c r="P1052" s="2">
        <f>SalesData[[#This Row],[price]]*60%</f>
        <v>4092.1919999999996</v>
      </c>
      <c r="Q1052" s="2">
        <f>SalesData[[#This Row],[Cost Price (Assumed)60%]]*SalesData[[#This Row],[quantity]]</f>
        <v>4092.1919999999996</v>
      </c>
      <c r="R1052" s="2">
        <f>SalesData[[#This Row],[Net Sales]]-SalesData[[#This Row],[Total Cost]]</f>
        <v>2591.7216000000003</v>
      </c>
      <c r="S1052" s="8">
        <f>SalesData[[#This Row],[Profit]]/SalesData[[#This Row],[Net Sales]]</f>
        <v>0.38775510204081637</v>
      </c>
    </row>
    <row r="1053" spans="1:19" x14ac:dyDescent="0.25">
      <c r="A1053">
        <v>101051</v>
      </c>
      <c r="B1053" s="1">
        <v>45211</v>
      </c>
      <c r="C1053" s="2">
        <f>MONTH(SalesData[[#This Row],[order_date]])</f>
        <v>10</v>
      </c>
      <c r="D1053" s="2">
        <f>YEAR(SalesData[[#This Row],[order_date]])</f>
        <v>2023</v>
      </c>
      <c r="E1053" t="s">
        <v>1049</v>
      </c>
      <c r="F1053" t="s">
        <v>41</v>
      </c>
      <c r="G1053" t="s">
        <v>42</v>
      </c>
      <c r="H1053">
        <v>1</v>
      </c>
      <c r="I1053">
        <v>340.5</v>
      </c>
      <c r="J1053" t="s">
        <v>43</v>
      </c>
      <c r="K1053" t="s">
        <v>29</v>
      </c>
      <c r="L1053">
        <f>SalesData[[#This Row],[quantity]]*SalesData[[#This Row],[price]]</f>
        <v>340.5</v>
      </c>
      <c r="M1053" s="8">
        <f>IF(SalesData[[#This Row],[quantity]]&lt;=1,2%,IF(SalesData[[#This Row],[quantity]]&lt;=2,4%,IF(SalesData[[#This Row],[quantity]]&lt;=3,6%,IF(SalesData[[#This Row],[quantity]]&gt;=4,8%,0%))))</f>
        <v>0.02</v>
      </c>
      <c r="N1053" s="6">
        <f>SalesData[[#This Row],[Total Sales]]*SalesData[[#This Row],[Discount %]]</f>
        <v>6.8100000000000005</v>
      </c>
      <c r="O1053" s="2">
        <f>SalesData[[#This Row],[Total Sales]]-SalesData[[#This Row],[Discount Amount]]</f>
        <v>333.69</v>
      </c>
      <c r="P1053" s="2">
        <f>SalesData[[#This Row],[price]]*60%</f>
        <v>204.29999999999998</v>
      </c>
      <c r="Q1053" s="2">
        <f>SalesData[[#This Row],[Cost Price (Assumed)60%]]*SalesData[[#This Row],[quantity]]</f>
        <v>204.29999999999998</v>
      </c>
      <c r="R1053" s="2">
        <f>SalesData[[#This Row],[Net Sales]]-SalesData[[#This Row],[Total Cost]]</f>
        <v>129.39000000000001</v>
      </c>
      <c r="S1053" s="8">
        <f>SalesData[[#This Row],[Profit]]/SalesData[[#This Row],[Net Sales]]</f>
        <v>0.38775510204081637</v>
      </c>
    </row>
    <row r="1054" spans="1:19" x14ac:dyDescent="0.25">
      <c r="A1054">
        <v>101052</v>
      </c>
      <c r="B1054" s="1">
        <v>45512</v>
      </c>
      <c r="C1054" s="2">
        <f>MONTH(SalesData[[#This Row],[order_date]])</f>
        <v>8</v>
      </c>
      <c r="D1054" s="2">
        <f>YEAR(SalesData[[#This Row],[order_date]])</f>
        <v>2024</v>
      </c>
      <c r="E1054" t="s">
        <v>1050</v>
      </c>
      <c r="F1054" t="s">
        <v>38</v>
      </c>
      <c r="G1054" t="s">
        <v>70</v>
      </c>
      <c r="H1054">
        <v>5</v>
      </c>
      <c r="I1054">
        <v>1528.24</v>
      </c>
      <c r="J1054" t="s">
        <v>63</v>
      </c>
      <c r="K1054" t="s">
        <v>64</v>
      </c>
      <c r="L1054">
        <f>SalesData[[#This Row],[quantity]]*SalesData[[#This Row],[price]]</f>
        <v>7641.2</v>
      </c>
      <c r="M1054" s="8">
        <f>IF(SalesData[[#This Row],[quantity]]&lt;=1,2%,IF(SalesData[[#This Row],[quantity]]&lt;=2,4%,IF(SalesData[[#This Row],[quantity]]&lt;=3,6%,IF(SalesData[[#This Row],[quantity]]&gt;=4,8%,0%))))</f>
        <v>0.08</v>
      </c>
      <c r="N1054" s="6">
        <f>SalesData[[#This Row],[Total Sales]]*SalesData[[#This Row],[Discount %]]</f>
        <v>611.29600000000005</v>
      </c>
      <c r="O1054" s="2">
        <f>SalesData[[#This Row],[Total Sales]]-SalesData[[#This Row],[Discount Amount]]</f>
        <v>7029.9039999999995</v>
      </c>
      <c r="P1054" s="2">
        <f>SalesData[[#This Row],[price]]*60%</f>
        <v>916.94399999999996</v>
      </c>
      <c r="Q1054" s="2">
        <f>SalesData[[#This Row],[Cost Price (Assumed)60%]]*SalesData[[#This Row],[quantity]]</f>
        <v>4584.7199999999993</v>
      </c>
      <c r="R1054" s="2">
        <f>SalesData[[#This Row],[Net Sales]]-SalesData[[#This Row],[Total Cost]]</f>
        <v>2445.1840000000002</v>
      </c>
      <c r="S1054" s="8">
        <f>SalesData[[#This Row],[Profit]]/SalesData[[#This Row],[Net Sales]]</f>
        <v>0.34782608695652178</v>
      </c>
    </row>
    <row r="1055" spans="1:19" x14ac:dyDescent="0.25">
      <c r="A1055">
        <v>101053</v>
      </c>
      <c r="B1055" s="1">
        <v>45095</v>
      </c>
      <c r="C1055" s="2">
        <f>MONTH(SalesData[[#This Row],[order_date]])</f>
        <v>6</v>
      </c>
      <c r="D1055" s="2">
        <f>YEAR(SalesData[[#This Row],[order_date]])</f>
        <v>2023</v>
      </c>
      <c r="E1055" t="s">
        <v>1051</v>
      </c>
      <c r="F1055" t="s">
        <v>14</v>
      </c>
      <c r="G1055" t="s">
        <v>15</v>
      </c>
      <c r="H1055">
        <v>2</v>
      </c>
      <c r="I1055">
        <v>659.3</v>
      </c>
      <c r="J1055" t="s">
        <v>32</v>
      </c>
      <c r="K1055" t="s">
        <v>33</v>
      </c>
      <c r="L1055">
        <f>SalesData[[#This Row],[quantity]]*SalesData[[#This Row],[price]]</f>
        <v>1318.6</v>
      </c>
      <c r="M1055" s="8">
        <f>IF(SalesData[[#This Row],[quantity]]&lt;=1,2%,IF(SalesData[[#This Row],[quantity]]&lt;=2,4%,IF(SalesData[[#This Row],[quantity]]&lt;=3,6%,IF(SalesData[[#This Row],[quantity]]&gt;=4,8%,0%))))</f>
        <v>0.04</v>
      </c>
      <c r="N1055" s="6">
        <f>SalesData[[#This Row],[Total Sales]]*SalesData[[#This Row],[Discount %]]</f>
        <v>52.744</v>
      </c>
      <c r="O1055" s="2">
        <f>SalesData[[#This Row],[Total Sales]]-SalesData[[#This Row],[Discount Amount]]</f>
        <v>1265.856</v>
      </c>
      <c r="P1055" s="2">
        <f>SalesData[[#This Row],[price]]*60%</f>
        <v>395.58</v>
      </c>
      <c r="Q1055" s="2">
        <f>SalesData[[#This Row],[Cost Price (Assumed)60%]]*SalesData[[#This Row],[quantity]]</f>
        <v>791.16</v>
      </c>
      <c r="R1055" s="2">
        <f>SalesData[[#This Row],[Net Sales]]-SalesData[[#This Row],[Total Cost]]</f>
        <v>474.69600000000003</v>
      </c>
      <c r="S1055" s="8">
        <f>SalesData[[#This Row],[Profit]]/SalesData[[#This Row],[Net Sales]]</f>
        <v>0.375</v>
      </c>
    </row>
    <row r="1056" spans="1:19" x14ac:dyDescent="0.25">
      <c r="A1056">
        <v>101054</v>
      </c>
      <c r="B1056" s="1">
        <v>45568</v>
      </c>
      <c r="C1056" s="2">
        <f>MONTH(SalesData[[#This Row],[order_date]])</f>
        <v>10</v>
      </c>
      <c r="D1056" s="2">
        <f>YEAR(SalesData[[#This Row],[order_date]])</f>
        <v>2024</v>
      </c>
      <c r="E1056" t="s">
        <v>591</v>
      </c>
      <c r="F1056" t="s">
        <v>41</v>
      </c>
      <c r="G1056" t="s">
        <v>92</v>
      </c>
      <c r="H1056">
        <v>1</v>
      </c>
      <c r="I1056">
        <v>8259.92</v>
      </c>
      <c r="J1056" t="s">
        <v>47</v>
      </c>
      <c r="K1056" t="s">
        <v>48</v>
      </c>
      <c r="L1056">
        <f>SalesData[[#This Row],[quantity]]*SalesData[[#This Row],[price]]</f>
        <v>8259.92</v>
      </c>
      <c r="M1056" s="8">
        <f>IF(SalesData[[#This Row],[quantity]]&lt;=1,2%,IF(SalesData[[#This Row],[quantity]]&lt;=2,4%,IF(SalesData[[#This Row],[quantity]]&lt;=3,6%,IF(SalesData[[#This Row],[quantity]]&gt;=4,8%,0%))))</f>
        <v>0.02</v>
      </c>
      <c r="N1056" s="6">
        <f>SalesData[[#This Row],[Total Sales]]*SalesData[[#This Row],[Discount %]]</f>
        <v>165.19839999999999</v>
      </c>
      <c r="O1056" s="2">
        <f>SalesData[[#This Row],[Total Sales]]-SalesData[[#This Row],[Discount Amount]]</f>
        <v>8094.7215999999999</v>
      </c>
      <c r="P1056" s="2">
        <f>SalesData[[#This Row],[price]]*60%</f>
        <v>4955.9520000000002</v>
      </c>
      <c r="Q1056" s="2">
        <f>SalesData[[#This Row],[Cost Price (Assumed)60%]]*SalesData[[#This Row],[quantity]]</f>
        <v>4955.9520000000002</v>
      </c>
      <c r="R1056" s="2">
        <f>SalesData[[#This Row],[Net Sales]]-SalesData[[#This Row],[Total Cost]]</f>
        <v>3138.7695999999996</v>
      </c>
      <c r="S1056" s="8">
        <f>SalesData[[#This Row],[Profit]]/SalesData[[#This Row],[Net Sales]]</f>
        <v>0.38775510204081631</v>
      </c>
    </row>
    <row r="1057" spans="1:19" x14ac:dyDescent="0.25">
      <c r="A1057">
        <v>101055</v>
      </c>
      <c r="B1057" s="1">
        <v>45268</v>
      </c>
      <c r="C1057" s="2">
        <f>MONTH(SalesData[[#This Row],[order_date]])</f>
        <v>12</v>
      </c>
      <c r="D1057" s="2">
        <f>YEAR(SalesData[[#This Row],[order_date]])</f>
        <v>2023</v>
      </c>
      <c r="E1057" t="s">
        <v>1052</v>
      </c>
      <c r="F1057" t="s">
        <v>14</v>
      </c>
      <c r="G1057" t="s">
        <v>46</v>
      </c>
      <c r="H1057">
        <v>4</v>
      </c>
      <c r="I1057">
        <v>4063.3</v>
      </c>
      <c r="J1057" t="s">
        <v>35</v>
      </c>
      <c r="K1057" t="s">
        <v>36</v>
      </c>
      <c r="L1057">
        <f>SalesData[[#This Row],[quantity]]*SalesData[[#This Row],[price]]</f>
        <v>16253.2</v>
      </c>
      <c r="M1057" s="8">
        <f>IF(SalesData[[#This Row],[quantity]]&lt;=1,2%,IF(SalesData[[#This Row],[quantity]]&lt;=2,4%,IF(SalesData[[#This Row],[quantity]]&lt;=3,6%,IF(SalesData[[#This Row],[quantity]]&gt;=4,8%,0%))))</f>
        <v>0.08</v>
      </c>
      <c r="N1057" s="6">
        <f>SalesData[[#This Row],[Total Sales]]*SalesData[[#This Row],[Discount %]]</f>
        <v>1300.2560000000001</v>
      </c>
      <c r="O1057" s="2">
        <f>SalesData[[#This Row],[Total Sales]]-SalesData[[#This Row],[Discount Amount]]</f>
        <v>14952.944000000001</v>
      </c>
      <c r="P1057" s="2">
        <f>SalesData[[#This Row],[price]]*60%</f>
        <v>2437.98</v>
      </c>
      <c r="Q1057" s="2">
        <f>SalesData[[#This Row],[Cost Price (Assumed)60%]]*SalesData[[#This Row],[quantity]]</f>
        <v>9751.92</v>
      </c>
      <c r="R1057" s="2">
        <f>SalesData[[#This Row],[Net Sales]]-SalesData[[#This Row],[Total Cost]]</f>
        <v>5201.0240000000013</v>
      </c>
      <c r="S1057" s="8">
        <f>SalesData[[#This Row],[Profit]]/SalesData[[#This Row],[Net Sales]]</f>
        <v>0.34782608695652178</v>
      </c>
    </row>
    <row r="1058" spans="1:19" x14ac:dyDescent="0.25">
      <c r="A1058">
        <v>101056</v>
      </c>
      <c r="B1058" s="1">
        <v>45384</v>
      </c>
      <c r="C1058" s="2">
        <f>MONTH(SalesData[[#This Row],[order_date]])</f>
        <v>4</v>
      </c>
      <c r="D1058" s="2">
        <f>YEAR(SalesData[[#This Row],[order_date]])</f>
        <v>2024</v>
      </c>
      <c r="E1058" t="s">
        <v>1053</v>
      </c>
      <c r="F1058" t="s">
        <v>19</v>
      </c>
      <c r="G1058" t="s">
        <v>77</v>
      </c>
      <c r="H1058">
        <v>5</v>
      </c>
      <c r="I1058">
        <v>13268.05</v>
      </c>
      <c r="J1058" t="s">
        <v>21</v>
      </c>
      <c r="K1058" t="s">
        <v>17</v>
      </c>
      <c r="L1058">
        <f>SalesData[[#This Row],[quantity]]*SalesData[[#This Row],[price]]</f>
        <v>66340.25</v>
      </c>
      <c r="M1058" s="8">
        <f>IF(SalesData[[#This Row],[quantity]]&lt;=1,2%,IF(SalesData[[#This Row],[quantity]]&lt;=2,4%,IF(SalesData[[#This Row],[quantity]]&lt;=3,6%,IF(SalesData[[#This Row],[quantity]]&gt;=4,8%,0%))))</f>
        <v>0.08</v>
      </c>
      <c r="N1058" s="6">
        <f>SalesData[[#This Row],[Total Sales]]*SalesData[[#This Row],[Discount %]]</f>
        <v>5307.22</v>
      </c>
      <c r="O1058" s="2">
        <f>SalesData[[#This Row],[Total Sales]]-SalesData[[#This Row],[Discount Amount]]</f>
        <v>61033.03</v>
      </c>
      <c r="P1058" s="2">
        <f>SalesData[[#This Row],[price]]*60%</f>
        <v>7960.829999999999</v>
      </c>
      <c r="Q1058" s="2">
        <f>SalesData[[#This Row],[Cost Price (Assumed)60%]]*SalesData[[#This Row],[quantity]]</f>
        <v>39804.149999999994</v>
      </c>
      <c r="R1058" s="2">
        <f>SalesData[[#This Row],[Net Sales]]-SalesData[[#This Row],[Total Cost]]</f>
        <v>21228.880000000005</v>
      </c>
      <c r="S1058" s="8">
        <f>SalesData[[#This Row],[Profit]]/SalesData[[#This Row],[Net Sales]]</f>
        <v>0.34782608695652184</v>
      </c>
    </row>
    <row r="1059" spans="1:19" x14ac:dyDescent="0.25">
      <c r="A1059">
        <v>101057</v>
      </c>
      <c r="B1059" s="1">
        <v>45057</v>
      </c>
      <c r="C1059" s="2">
        <f>MONTH(SalesData[[#This Row],[order_date]])</f>
        <v>5</v>
      </c>
      <c r="D1059" s="2">
        <f>YEAR(SalesData[[#This Row],[order_date]])</f>
        <v>2023</v>
      </c>
      <c r="E1059" t="s">
        <v>1054</v>
      </c>
      <c r="F1059" t="s">
        <v>10</v>
      </c>
      <c r="G1059" t="s">
        <v>68</v>
      </c>
      <c r="H1059">
        <v>1</v>
      </c>
      <c r="I1059">
        <v>42449.46</v>
      </c>
      <c r="J1059" t="s">
        <v>35</v>
      </c>
      <c r="K1059" t="s">
        <v>36</v>
      </c>
      <c r="L1059">
        <f>SalesData[[#This Row],[quantity]]*SalesData[[#This Row],[price]]</f>
        <v>42449.46</v>
      </c>
      <c r="M1059" s="8">
        <f>IF(SalesData[[#This Row],[quantity]]&lt;=1,2%,IF(SalesData[[#This Row],[quantity]]&lt;=2,4%,IF(SalesData[[#This Row],[quantity]]&lt;=3,6%,IF(SalesData[[#This Row],[quantity]]&gt;=4,8%,0%))))</f>
        <v>0.02</v>
      </c>
      <c r="N1059" s="6">
        <f>SalesData[[#This Row],[Total Sales]]*SalesData[[#This Row],[Discount %]]</f>
        <v>848.98919999999998</v>
      </c>
      <c r="O1059" s="2">
        <f>SalesData[[#This Row],[Total Sales]]-SalesData[[#This Row],[Discount Amount]]</f>
        <v>41600.470799999996</v>
      </c>
      <c r="P1059" s="2">
        <f>SalesData[[#This Row],[price]]*60%</f>
        <v>25469.675999999999</v>
      </c>
      <c r="Q1059" s="2">
        <f>SalesData[[#This Row],[Cost Price (Assumed)60%]]*SalesData[[#This Row],[quantity]]</f>
        <v>25469.675999999999</v>
      </c>
      <c r="R1059" s="2">
        <f>SalesData[[#This Row],[Net Sales]]-SalesData[[#This Row],[Total Cost]]</f>
        <v>16130.794799999996</v>
      </c>
      <c r="S1059" s="8">
        <f>SalesData[[#This Row],[Profit]]/SalesData[[#This Row],[Net Sales]]</f>
        <v>0.38775510204081626</v>
      </c>
    </row>
    <row r="1060" spans="1:19" x14ac:dyDescent="0.25">
      <c r="A1060">
        <v>101058</v>
      </c>
      <c r="B1060" s="1">
        <v>44984</v>
      </c>
      <c r="C1060" s="2">
        <f>MONTH(SalesData[[#This Row],[order_date]])</f>
        <v>2</v>
      </c>
      <c r="D1060" s="2">
        <f>YEAR(SalesData[[#This Row],[order_date]])</f>
        <v>2023</v>
      </c>
      <c r="E1060" t="s">
        <v>75</v>
      </c>
      <c r="F1060" t="s">
        <v>19</v>
      </c>
      <c r="G1060" t="s">
        <v>23</v>
      </c>
      <c r="H1060">
        <v>3</v>
      </c>
      <c r="I1060">
        <v>6422.05</v>
      </c>
      <c r="J1060" t="s">
        <v>63</v>
      </c>
      <c r="K1060" t="s">
        <v>64</v>
      </c>
      <c r="L1060">
        <f>SalesData[[#This Row],[quantity]]*SalesData[[#This Row],[price]]</f>
        <v>19266.150000000001</v>
      </c>
      <c r="M1060" s="8">
        <f>IF(SalesData[[#This Row],[quantity]]&lt;=1,2%,IF(SalesData[[#This Row],[quantity]]&lt;=2,4%,IF(SalesData[[#This Row],[quantity]]&lt;=3,6%,IF(SalesData[[#This Row],[quantity]]&gt;=4,8%,0%))))</f>
        <v>0.06</v>
      </c>
      <c r="N1060" s="6">
        <f>SalesData[[#This Row],[Total Sales]]*SalesData[[#This Row],[Discount %]]</f>
        <v>1155.9690000000001</v>
      </c>
      <c r="O1060" s="2">
        <f>SalesData[[#This Row],[Total Sales]]-SalesData[[#This Row],[Discount Amount]]</f>
        <v>18110.181</v>
      </c>
      <c r="P1060" s="2">
        <f>SalesData[[#This Row],[price]]*60%</f>
        <v>3853.23</v>
      </c>
      <c r="Q1060" s="2">
        <f>SalesData[[#This Row],[Cost Price (Assumed)60%]]*SalesData[[#This Row],[quantity]]</f>
        <v>11559.69</v>
      </c>
      <c r="R1060" s="2">
        <f>SalesData[[#This Row],[Net Sales]]-SalesData[[#This Row],[Total Cost]]</f>
        <v>6550.491</v>
      </c>
      <c r="S1060" s="8">
        <f>SalesData[[#This Row],[Profit]]/SalesData[[#This Row],[Net Sales]]</f>
        <v>0.36170212765957444</v>
      </c>
    </row>
    <row r="1061" spans="1:19" x14ac:dyDescent="0.25">
      <c r="A1061">
        <v>101059</v>
      </c>
      <c r="B1061" s="1">
        <v>45540</v>
      </c>
      <c r="C1061" s="2">
        <f>MONTH(SalesData[[#This Row],[order_date]])</f>
        <v>9</v>
      </c>
      <c r="D1061" s="2">
        <f>YEAR(SalesData[[#This Row],[order_date]])</f>
        <v>2024</v>
      </c>
      <c r="E1061" t="s">
        <v>536</v>
      </c>
      <c r="F1061" t="s">
        <v>38</v>
      </c>
      <c r="G1061" t="s">
        <v>60</v>
      </c>
      <c r="H1061">
        <v>1</v>
      </c>
      <c r="I1061">
        <v>1737.64</v>
      </c>
      <c r="J1061" t="s">
        <v>107</v>
      </c>
      <c r="K1061" t="s">
        <v>108</v>
      </c>
      <c r="L1061">
        <f>SalesData[[#This Row],[quantity]]*SalesData[[#This Row],[price]]</f>
        <v>1737.64</v>
      </c>
      <c r="M1061" s="8">
        <f>IF(SalesData[[#This Row],[quantity]]&lt;=1,2%,IF(SalesData[[#This Row],[quantity]]&lt;=2,4%,IF(SalesData[[#This Row],[quantity]]&lt;=3,6%,IF(SalesData[[#This Row],[quantity]]&gt;=4,8%,0%))))</f>
        <v>0.02</v>
      </c>
      <c r="N1061" s="6">
        <f>SalesData[[#This Row],[Total Sales]]*SalesData[[#This Row],[Discount %]]</f>
        <v>34.752800000000001</v>
      </c>
      <c r="O1061" s="2">
        <f>SalesData[[#This Row],[Total Sales]]-SalesData[[#This Row],[Discount Amount]]</f>
        <v>1702.8872000000001</v>
      </c>
      <c r="P1061" s="2">
        <f>SalesData[[#This Row],[price]]*60%</f>
        <v>1042.5840000000001</v>
      </c>
      <c r="Q1061" s="2">
        <f>SalesData[[#This Row],[Cost Price (Assumed)60%]]*SalesData[[#This Row],[quantity]]</f>
        <v>1042.5840000000001</v>
      </c>
      <c r="R1061" s="2">
        <f>SalesData[[#This Row],[Net Sales]]-SalesData[[#This Row],[Total Cost]]</f>
        <v>660.30320000000006</v>
      </c>
      <c r="S1061" s="8">
        <f>SalesData[[#This Row],[Profit]]/SalesData[[#This Row],[Net Sales]]</f>
        <v>0.38775510204081631</v>
      </c>
    </row>
    <row r="1062" spans="1:19" x14ac:dyDescent="0.25">
      <c r="A1062">
        <v>101060</v>
      </c>
      <c r="B1062" s="1">
        <v>45593</v>
      </c>
      <c r="C1062" s="2">
        <f>MONTH(SalesData[[#This Row],[order_date]])</f>
        <v>10</v>
      </c>
      <c r="D1062" s="2">
        <f>YEAR(SalesData[[#This Row],[order_date]])</f>
        <v>2024</v>
      </c>
      <c r="E1062" t="s">
        <v>1055</v>
      </c>
      <c r="F1062" t="s">
        <v>41</v>
      </c>
      <c r="G1062" t="s">
        <v>66</v>
      </c>
      <c r="H1062">
        <v>1</v>
      </c>
      <c r="I1062">
        <v>4650.78</v>
      </c>
      <c r="J1062" t="s">
        <v>85</v>
      </c>
      <c r="K1062" t="s">
        <v>29</v>
      </c>
      <c r="L1062">
        <f>SalesData[[#This Row],[quantity]]*SalesData[[#This Row],[price]]</f>
        <v>4650.78</v>
      </c>
      <c r="M1062" s="8">
        <f>IF(SalesData[[#This Row],[quantity]]&lt;=1,2%,IF(SalesData[[#This Row],[quantity]]&lt;=2,4%,IF(SalesData[[#This Row],[quantity]]&lt;=3,6%,IF(SalesData[[#This Row],[quantity]]&gt;=4,8%,0%))))</f>
        <v>0.02</v>
      </c>
      <c r="N1062" s="6">
        <f>SalesData[[#This Row],[Total Sales]]*SalesData[[#This Row],[Discount %]]</f>
        <v>93.015599999999992</v>
      </c>
      <c r="O1062" s="2">
        <f>SalesData[[#This Row],[Total Sales]]-SalesData[[#This Row],[Discount Amount]]</f>
        <v>4557.7644</v>
      </c>
      <c r="P1062" s="2">
        <f>SalesData[[#This Row],[price]]*60%</f>
        <v>2790.4679999999998</v>
      </c>
      <c r="Q1062" s="2">
        <f>SalesData[[#This Row],[Cost Price (Assumed)60%]]*SalesData[[#This Row],[quantity]]</f>
        <v>2790.4679999999998</v>
      </c>
      <c r="R1062" s="2">
        <f>SalesData[[#This Row],[Net Sales]]-SalesData[[#This Row],[Total Cost]]</f>
        <v>1767.2964000000002</v>
      </c>
      <c r="S1062" s="8">
        <f>SalesData[[#This Row],[Profit]]/SalesData[[#This Row],[Net Sales]]</f>
        <v>0.38775510204081637</v>
      </c>
    </row>
    <row r="1063" spans="1:19" x14ac:dyDescent="0.25">
      <c r="A1063">
        <v>101061</v>
      </c>
      <c r="B1063" s="1">
        <v>45536</v>
      </c>
      <c r="C1063" s="2">
        <f>MONTH(SalesData[[#This Row],[order_date]])</f>
        <v>9</v>
      </c>
      <c r="D1063" s="2">
        <f>YEAR(SalesData[[#This Row],[order_date]])</f>
        <v>2024</v>
      </c>
      <c r="E1063" t="s">
        <v>1056</v>
      </c>
      <c r="F1063" t="s">
        <v>19</v>
      </c>
      <c r="G1063" t="s">
        <v>123</v>
      </c>
      <c r="H1063">
        <v>2</v>
      </c>
      <c r="I1063">
        <v>3214.21</v>
      </c>
      <c r="J1063" t="s">
        <v>94</v>
      </c>
      <c r="K1063" t="s">
        <v>95</v>
      </c>
      <c r="L1063">
        <f>SalesData[[#This Row],[quantity]]*SalesData[[#This Row],[price]]</f>
        <v>6428.42</v>
      </c>
      <c r="M1063" s="8">
        <f>IF(SalesData[[#This Row],[quantity]]&lt;=1,2%,IF(SalesData[[#This Row],[quantity]]&lt;=2,4%,IF(SalesData[[#This Row],[quantity]]&lt;=3,6%,IF(SalesData[[#This Row],[quantity]]&gt;=4,8%,0%))))</f>
        <v>0.04</v>
      </c>
      <c r="N1063" s="6">
        <f>SalesData[[#This Row],[Total Sales]]*SalesData[[#This Row],[Discount %]]</f>
        <v>257.13679999999999</v>
      </c>
      <c r="O1063" s="2">
        <f>SalesData[[#This Row],[Total Sales]]-SalesData[[#This Row],[Discount Amount]]</f>
        <v>6171.2831999999999</v>
      </c>
      <c r="P1063" s="2">
        <f>SalesData[[#This Row],[price]]*60%</f>
        <v>1928.5259999999998</v>
      </c>
      <c r="Q1063" s="2">
        <f>SalesData[[#This Row],[Cost Price (Assumed)60%]]*SalesData[[#This Row],[quantity]]</f>
        <v>3857.0519999999997</v>
      </c>
      <c r="R1063" s="2">
        <f>SalesData[[#This Row],[Net Sales]]-SalesData[[#This Row],[Total Cost]]</f>
        <v>2314.2312000000002</v>
      </c>
      <c r="S1063" s="8">
        <f>SalesData[[#This Row],[Profit]]/SalesData[[#This Row],[Net Sales]]</f>
        <v>0.37500000000000006</v>
      </c>
    </row>
    <row r="1064" spans="1:19" x14ac:dyDescent="0.25">
      <c r="A1064">
        <v>101062</v>
      </c>
      <c r="B1064" s="1">
        <v>45290</v>
      </c>
      <c r="C1064" s="2">
        <f>MONTH(SalesData[[#This Row],[order_date]])</f>
        <v>12</v>
      </c>
      <c r="D1064" s="2">
        <f>YEAR(SalesData[[#This Row],[order_date]])</f>
        <v>2023</v>
      </c>
      <c r="E1064" t="s">
        <v>1057</v>
      </c>
      <c r="F1064" t="s">
        <v>14</v>
      </c>
      <c r="G1064" t="s">
        <v>51</v>
      </c>
      <c r="H1064">
        <v>1</v>
      </c>
      <c r="I1064">
        <v>1487.86</v>
      </c>
      <c r="J1064" t="s">
        <v>57</v>
      </c>
      <c r="K1064" t="s">
        <v>58</v>
      </c>
      <c r="L1064">
        <f>SalesData[[#This Row],[quantity]]*SalesData[[#This Row],[price]]</f>
        <v>1487.86</v>
      </c>
      <c r="M1064" s="8">
        <f>IF(SalesData[[#This Row],[quantity]]&lt;=1,2%,IF(SalesData[[#This Row],[quantity]]&lt;=2,4%,IF(SalesData[[#This Row],[quantity]]&lt;=3,6%,IF(SalesData[[#This Row],[quantity]]&gt;=4,8%,0%))))</f>
        <v>0.02</v>
      </c>
      <c r="N1064" s="6">
        <f>SalesData[[#This Row],[Total Sales]]*SalesData[[#This Row],[Discount %]]</f>
        <v>29.757199999999997</v>
      </c>
      <c r="O1064" s="2">
        <f>SalesData[[#This Row],[Total Sales]]-SalesData[[#This Row],[Discount Amount]]</f>
        <v>1458.1027999999999</v>
      </c>
      <c r="P1064" s="2">
        <f>SalesData[[#This Row],[price]]*60%</f>
        <v>892.71599999999989</v>
      </c>
      <c r="Q1064" s="2">
        <f>SalesData[[#This Row],[Cost Price (Assumed)60%]]*SalesData[[#This Row],[quantity]]</f>
        <v>892.71599999999989</v>
      </c>
      <c r="R1064" s="2">
        <f>SalesData[[#This Row],[Net Sales]]-SalesData[[#This Row],[Total Cost]]</f>
        <v>565.38679999999999</v>
      </c>
      <c r="S1064" s="8">
        <f>SalesData[[#This Row],[Profit]]/SalesData[[#This Row],[Net Sales]]</f>
        <v>0.38775510204081637</v>
      </c>
    </row>
    <row r="1065" spans="1:19" x14ac:dyDescent="0.25">
      <c r="A1065">
        <v>101063</v>
      </c>
      <c r="B1065" s="1">
        <v>45246</v>
      </c>
      <c r="C1065" s="2">
        <f>MONTH(SalesData[[#This Row],[order_date]])</f>
        <v>11</v>
      </c>
      <c r="D1065" s="2">
        <f>YEAR(SalesData[[#This Row],[order_date]])</f>
        <v>2023</v>
      </c>
      <c r="E1065" t="s">
        <v>1058</v>
      </c>
      <c r="F1065" t="s">
        <v>19</v>
      </c>
      <c r="G1065" t="s">
        <v>123</v>
      </c>
      <c r="H1065">
        <v>4</v>
      </c>
      <c r="I1065">
        <v>10743.22</v>
      </c>
      <c r="J1065" t="s">
        <v>21</v>
      </c>
      <c r="K1065" t="s">
        <v>17</v>
      </c>
      <c r="L1065">
        <f>SalesData[[#This Row],[quantity]]*SalesData[[#This Row],[price]]</f>
        <v>42972.88</v>
      </c>
      <c r="M1065" s="8">
        <f>IF(SalesData[[#This Row],[quantity]]&lt;=1,2%,IF(SalesData[[#This Row],[quantity]]&lt;=2,4%,IF(SalesData[[#This Row],[quantity]]&lt;=3,6%,IF(SalesData[[#This Row],[quantity]]&gt;=4,8%,0%))))</f>
        <v>0.08</v>
      </c>
      <c r="N1065" s="6">
        <f>SalesData[[#This Row],[Total Sales]]*SalesData[[#This Row],[Discount %]]</f>
        <v>3437.8303999999998</v>
      </c>
      <c r="O1065" s="2">
        <f>SalesData[[#This Row],[Total Sales]]-SalesData[[#This Row],[Discount Amount]]</f>
        <v>39535.049599999998</v>
      </c>
      <c r="P1065" s="2">
        <f>SalesData[[#This Row],[price]]*60%</f>
        <v>6445.9319999999998</v>
      </c>
      <c r="Q1065" s="2">
        <f>SalesData[[#This Row],[Cost Price (Assumed)60%]]*SalesData[[#This Row],[quantity]]</f>
        <v>25783.727999999999</v>
      </c>
      <c r="R1065" s="2">
        <f>SalesData[[#This Row],[Net Sales]]-SalesData[[#This Row],[Total Cost]]</f>
        <v>13751.321599999999</v>
      </c>
      <c r="S1065" s="8">
        <f>SalesData[[#This Row],[Profit]]/SalesData[[#This Row],[Net Sales]]</f>
        <v>0.34782608695652173</v>
      </c>
    </row>
    <row r="1066" spans="1:19" x14ac:dyDescent="0.25">
      <c r="A1066">
        <v>101064</v>
      </c>
      <c r="B1066" s="1">
        <v>45076</v>
      </c>
      <c r="C1066" s="2">
        <f>MONTH(SalesData[[#This Row],[order_date]])</f>
        <v>5</v>
      </c>
      <c r="D1066" s="2">
        <f>YEAR(SalesData[[#This Row],[order_date]])</f>
        <v>2023</v>
      </c>
      <c r="E1066" t="s">
        <v>1059</v>
      </c>
      <c r="F1066" t="s">
        <v>10</v>
      </c>
      <c r="G1066" t="s">
        <v>11</v>
      </c>
      <c r="H1066">
        <v>2</v>
      </c>
      <c r="I1066">
        <v>24462.36</v>
      </c>
      <c r="J1066" t="s">
        <v>32</v>
      </c>
      <c r="K1066" t="s">
        <v>33</v>
      </c>
      <c r="L1066">
        <f>SalesData[[#This Row],[quantity]]*SalesData[[#This Row],[price]]</f>
        <v>48924.72</v>
      </c>
      <c r="M1066" s="8">
        <f>IF(SalesData[[#This Row],[quantity]]&lt;=1,2%,IF(SalesData[[#This Row],[quantity]]&lt;=2,4%,IF(SalesData[[#This Row],[quantity]]&lt;=3,6%,IF(SalesData[[#This Row],[quantity]]&gt;=4,8%,0%))))</f>
        <v>0.04</v>
      </c>
      <c r="N1066" s="6">
        <f>SalesData[[#This Row],[Total Sales]]*SalesData[[#This Row],[Discount %]]</f>
        <v>1956.9888000000001</v>
      </c>
      <c r="O1066" s="2">
        <f>SalesData[[#This Row],[Total Sales]]-SalesData[[#This Row],[Discount Amount]]</f>
        <v>46967.731200000002</v>
      </c>
      <c r="P1066" s="2">
        <f>SalesData[[#This Row],[price]]*60%</f>
        <v>14677.415999999999</v>
      </c>
      <c r="Q1066" s="2">
        <f>SalesData[[#This Row],[Cost Price (Assumed)60%]]*SalesData[[#This Row],[quantity]]</f>
        <v>29354.831999999999</v>
      </c>
      <c r="R1066" s="2">
        <f>SalesData[[#This Row],[Net Sales]]-SalesData[[#This Row],[Total Cost]]</f>
        <v>17612.899200000003</v>
      </c>
      <c r="S1066" s="8">
        <f>SalesData[[#This Row],[Profit]]/SalesData[[#This Row],[Net Sales]]</f>
        <v>0.37500000000000006</v>
      </c>
    </row>
    <row r="1067" spans="1:19" x14ac:dyDescent="0.25">
      <c r="A1067">
        <v>101065</v>
      </c>
      <c r="B1067" s="1">
        <v>45600</v>
      </c>
      <c r="C1067" s="2">
        <f>MONTH(SalesData[[#This Row],[order_date]])</f>
        <v>11</v>
      </c>
      <c r="D1067" s="2">
        <f>YEAR(SalesData[[#This Row],[order_date]])</f>
        <v>2024</v>
      </c>
      <c r="E1067" t="s">
        <v>547</v>
      </c>
      <c r="F1067" t="s">
        <v>19</v>
      </c>
      <c r="G1067" t="s">
        <v>77</v>
      </c>
      <c r="H1067">
        <v>1</v>
      </c>
      <c r="I1067">
        <v>12561.1</v>
      </c>
      <c r="J1067" t="s">
        <v>28</v>
      </c>
      <c r="K1067" t="s">
        <v>29</v>
      </c>
      <c r="L1067">
        <f>SalesData[[#This Row],[quantity]]*SalesData[[#This Row],[price]]</f>
        <v>12561.1</v>
      </c>
      <c r="M1067" s="8">
        <f>IF(SalesData[[#This Row],[quantity]]&lt;=1,2%,IF(SalesData[[#This Row],[quantity]]&lt;=2,4%,IF(SalesData[[#This Row],[quantity]]&lt;=3,6%,IF(SalesData[[#This Row],[quantity]]&gt;=4,8%,0%))))</f>
        <v>0.02</v>
      </c>
      <c r="N1067" s="6">
        <f>SalesData[[#This Row],[Total Sales]]*SalesData[[#This Row],[Discount %]]</f>
        <v>251.22200000000001</v>
      </c>
      <c r="O1067" s="2">
        <f>SalesData[[#This Row],[Total Sales]]-SalesData[[#This Row],[Discount Amount]]</f>
        <v>12309.878000000001</v>
      </c>
      <c r="P1067" s="2">
        <f>SalesData[[#This Row],[price]]*60%</f>
        <v>7536.66</v>
      </c>
      <c r="Q1067" s="2">
        <f>SalesData[[#This Row],[Cost Price (Assumed)60%]]*SalesData[[#This Row],[quantity]]</f>
        <v>7536.66</v>
      </c>
      <c r="R1067" s="2">
        <f>SalesData[[#This Row],[Net Sales]]-SalesData[[#This Row],[Total Cost]]</f>
        <v>4773.2180000000008</v>
      </c>
      <c r="S1067" s="8">
        <f>SalesData[[#This Row],[Profit]]/SalesData[[#This Row],[Net Sales]]</f>
        <v>0.38775510204081637</v>
      </c>
    </row>
    <row r="1068" spans="1:19" x14ac:dyDescent="0.25">
      <c r="A1068">
        <v>101066</v>
      </c>
      <c r="B1068" s="1">
        <v>45279</v>
      </c>
      <c r="C1068" s="2">
        <f>MONTH(SalesData[[#This Row],[order_date]])</f>
        <v>12</v>
      </c>
      <c r="D1068" s="2">
        <f>YEAR(SalesData[[#This Row],[order_date]])</f>
        <v>2023</v>
      </c>
      <c r="E1068" t="s">
        <v>1060</v>
      </c>
      <c r="F1068" t="s">
        <v>10</v>
      </c>
      <c r="G1068" t="s">
        <v>27</v>
      </c>
      <c r="H1068">
        <v>2</v>
      </c>
      <c r="I1068">
        <v>13307.13</v>
      </c>
      <c r="J1068" t="s">
        <v>35</v>
      </c>
      <c r="K1068" t="s">
        <v>36</v>
      </c>
      <c r="L1068">
        <f>SalesData[[#This Row],[quantity]]*SalesData[[#This Row],[price]]</f>
        <v>26614.26</v>
      </c>
      <c r="M1068" s="8">
        <f>IF(SalesData[[#This Row],[quantity]]&lt;=1,2%,IF(SalesData[[#This Row],[quantity]]&lt;=2,4%,IF(SalesData[[#This Row],[quantity]]&lt;=3,6%,IF(SalesData[[#This Row],[quantity]]&gt;=4,8%,0%))))</f>
        <v>0.04</v>
      </c>
      <c r="N1068" s="6">
        <f>SalesData[[#This Row],[Total Sales]]*SalesData[[#This Row],[Discount %]]</f>
        <v>1064.5704000000001</v>
      </c>
      <c r="O1068" s="2">
        <f>SalesData[[#This Row],[Total Sales]]-SalesData[[#This Row],[Discount Amount]]</f>
        <v>25549.689599999998</v>
      </c>
      <c r="P1068" s="2">
        <f>SalesData[[#This Row],[price]]*60%</f>
        <v>7984.2779999999993</v>
      </c>
      <c r="Q1068" s="2">
        <f>SalesData[[#This Row],[Cost Price (Assumed)60%]]*SalesData[[#This Row],[quantity]]</f>
        <v>15968.555999999999</v>
      </c>
      <c r="R1068" s="2">
        <f>SalesData[[#This Row],[Net Sales]]-SalesData[[#This Row],[Total Cost]]</f>
        <v>9581.1335999999992</v>
      </c>
      <c r="S1068" s="8">
        <f>SalesData[[#This Row],[Profit]]/SalesData[[#This Row],[Net Sales]]</f>
        <v>0.375</v>
      </c>
    </row>
    <row r="1069" spans="1:19" x14ac:dyDescent="0.25">
      <c r="A1069">
        <v>101067</v>
      </c>
      <c r="B1069" s="1">
        <v>45414</v>
      </c>
      <c r="C1069" s="2">
        <f>MONTH(SalesData[[#This Row],[order_date]])</f>
        <v>5</v>
      </c>
      <c r="D1069" s="2">
        <f>YEAR(SalesData[[#This Row],[order_date]])</f>
        <v>2024</v>
      </c>
      <c r="E1069" t="s">
        <v>1061</v>
      </c>
      <c r="F1069" t="s">
        <v>19</v>
      </c>
      <c r="G1069" t="s">
        <v>20</v>
      </c>
      <c r="H1069">
        <v>1</v>
      </c>
      <c r="I1069">
        <v>5288.38</v>
      </c>
      <c r="J1069" t="s">
        <v>32</v>
      </c>
      <c r="K1069" t="s">
        <v>33</v>
      </c>
      <c r="L1069">
        <f>SalesData[[#This Row],[quantity]]*SalesData[[#This Row],[price]]</f>
        <v>5288.38</v>
      </c>
      <c r="M1069" s="8">
        <f>IF(SalesData[[#This Row],[quantity]]&lt;=1,2%,IF(SalesData[[#This Row],[quantity]]&lt;=2,4%,IF(SalesData[[#This Row],[quantity]]&lt;=3,6%,IF(SalesData[[#This Row],[quantity]]&gt;=4,8%,0%))))</f>
        <v>0.02</v>
      </c>
      <c r="N1069" s="6">
        <f>SalesData[[#This Row],[Total Sales]]*SalesData[[#This Row],[Discount %]]</f>
        <v>105.7676</v>
      </c>
      <c r="O1069" s="2">
        <f>SalesData[[#This Row],[Total Sales]]-SalesData[[#This Row],[Discount Amount]]</f>
        <v>5182.6124</v>
      </c>
      <c r="P1069" s="2">
        <f>SalesData[[#This Row],[price]]*60%</f>
        <v>3173.0279999999998</v>
      </c>
      <c r="Q1069" s="2">
        <f>SalesData[[#This Row],[Cost Price (Assumed)60%]]*SalesData[[#This Row],[quantity]]</f>
        <v>3173.0279999999998</v>
      </c>
      <c r="R1069" s="2">
        <f>SalesData[[#This Row],[Net Sales]]-SalesData[[#This Row],[Total Cost]]</f>
        <v>2009.5844000000002</v>
      </c>
      <c r="S1069" s="8">
        <f>SalesData[[#This Row],[Profit]]/SalesData[[#This Row],[Net Sales]]</f>
        <v>0.38775510204081637</v>
      </c>
    </row>
    <row r="1070" spans="1:19" x14ac:dyDescent="0.25">
      <c r="A1070">
        <v>101068</v>
      </c>
      <c r="B1070" s="1">
        <v>45233</v>
      </c>
      <c r="C1070" s="2">
        <f>MONTH(SalesData[[#This Row],[order_date]])</f>
        <v>11</v>
      </c>
      <c r="D1070" s="2">
        <f>YEAR(SalesData[[#This Row],[order_date]])</f>
        <v>2023</v>
      </c>
      <c r="E1070" t="s">
        <v>1062</v>
      </c>
      <c r="F1070" t="s">
        <v>14</v>
      </c>
      <c r="G1070" t="s">
        <v>46</v>
      </c>
      <c r="H1070">
        <v>1</v>
      </c>
      <c r="I1070">
        <v>4946.76</v>
      </c>
      <c r="J1070" t="s">
        <v>63</v>
      </c>
      <c r="K1070" t="s">
        <v>64</v>
      </c>
      <c r="L1070">
        <f>SalesData[[#This Row],[quantity]]*SalesData[[#This Row],[price]]</f>
        <v>4946.76</v>
      </c>
      <c r="M1070" s="8">
        <f>IF(SalesData[[#This Row],[quantity]]&lt;=1,2%,IF(SalesData[[#This Row],[quantity]]&lt;=2,4%,IF(SalesData[[#This Row],[quantity]]&lt;=3,6%,IF(SalesData[[#This Row],[quantity]]&gt;=4,8%,0%))))</f>
        <v>0.02</v>
      </c>
      <c r="N1070" s="6">
        <f>SalesData[[#This Row],[Total Sales]]*SalesData[[#This Row],[Discount %]]</f>
        <v>98.935200000000009</v>
      </c>
      <c r="O1070" s="2">
        <f>SalesData[[#This Row],[Total Sales]]-SalesData[[#This Row],[Discount Amount]]</f>
        <v>4847.8248000000003</v>
      </c>
      <c r="P1070" s="2">
        <f>SalesData[[#This Row],[price]]*60%</f>
        <v>2968.056</v>
      </c>
      <c r="Q1070" s="2">
        <f>SalesData[[#This Row],[Cost Price (Assumed)60%]]*SalesData[[#This Row],[quantity]]</f>
        <v>2968.056</v>
      </c>
      <c r="R1070" s="2">
        <f>SalesData[[#This Row],[Net Sales]]-SalesData[[#This Row],[Total Cost]]</f>
        <v>1879.7688000000003</v>
      </c>
      <c r="S1070" s="8">
        <f>SalesData[[#This Row],[Profit]]/SalesData[[#This Row],[Net Sales]]</f>
        <v>0.38775510204081637</v>
      </c>
    </row>
    <row r="1071" spans="1:19" x14ac:dyDescent="0.25">
      <c r="A1071">
        <v>101069</v>
      </c>
      <c r="B1071" s="1">
        <v>44930</v>
      </c>
      <c r="C1071" s="2">
        <f>MONTH(SalesData[[#This Row],[order_date]])</f>
        <v>1</v>
      </c>
      <c r="D1071" s="2">
        <f>YEAR(SalesData[[#This Row],[order_date]])</f>
        <v>2023</v>
      </c>
      <c r="E1071" t="s">
        <v>1063</v>
      </c>
      <c r="F1071" t="s">
        <v>19</v>
      </c>
      <c r="G1071" t="s">
        <v>115</v>
      </c>
      <c r="H1071">
        <v>1</v>
      </c>
      <c r="I1071">
        <v>3412.32</v>
      </c>
      <c r="J1071" t="s">
        <v>21</v>
      </c>
      <c r="K1071" t="s">
        <v>17</v>
      </c>
      <c r="L1071">
        <f>SalesData[[#This Row],[quantity]]*SalesData[[#This Row],[price]]</f>
        <v>3412.32</v>
      </c>
      <c r="M1071" s="8">
        <f>IF(SalesData[[#This Row],[quantity]]&lt;=1,2%,IF(SalesData[[#This Row],[quantity]]&lt;=2,4%,IF(SalesData[[#This Row],[quantity]]&lt;=3,6%,IF(SalesData[[#This Row],[quantity]]&gt;=4,8%,0%))))</f>
        <v>0.02</v>
      </c>
      <c r="N1071" s="6">
        <f>SalesData[[#This Row],[Total Sales]]*SalesData[[#This Row],[Discount %]]</f>
        <v>68.246400000000008</v>
      </c>
      <c r="O1071" s="2">
        <f>SalesData[[#This Row],[Total Sales]]-SalesData[[#This Row],[Discount Amount]]</f>
        <v>3344.0736000000002</v>
      </c>
      <c r="P1071" s="2">
        <f>SalesData[[#This Row],[price]]*60%</f>
        <v>2047.3920000000001</v>
      </c>
      <c r="Q1071" s="2">
        <f>SalesData[[#This Row],[Cost Price (Assumed)60%]]*SalesData[[#This Row],[quantity]]</f>
        <v>2047.3920000000001</v>
      </c>
      <c r="R1071" s="2">
        <f>SalesData[[#This Row],[Net Sales]]-SalesData[[#This Row],[Total Cost]]</f>
        <v>1296.6816000000001</v>
      </c>
      <c r="S1071" s="8">
        <f>SalesData[[#This Row],[Profit]]/SalesData[[#This Row],[Net Sales]]</f>
        <v>0.38775510204081637</v>
      </c>
    </row>
    <row r="1072" spans="1:19" x14ac:dyDescent="0.25">
      <c r="A1072">
        <v>101070</v>
      </c>
      <c r="B1072" s="1">
        <v>45311</v>
      </c>
      <c r="C1072" s="2">
        <f>MONTH(SalesData[[#This Row],[order_date]])</f>
        <v>1</v>
      </c>
      <c r="D1072" s="2">
        <f>YEAR(SalesData[[#This Row],[order_date]])</f>
        <v>2024</v>
      </c>
      <c r="E1072" t="s">
        <v>1064</v>
      </c>
      <c r="F1072" t="s">
        <v>10</v>
      </c>
      <c r="G1072" t="s">
        <v>27</v>
      </c>
      <c r="H1072">
        <v>3</v>
      </c>
      <c r="I1072">
        <v>1672.41</v>
      </c>
      <c r="J1072" t="s">
        <v>85</v>
      </c>
      <c r="K1072" t="s">
        <v>29</v>
      </c>
      <c r="L1072">
        <f>SalesData[[#This Row],[quantity]]*SalesData[[#This Row],[price]]</f>
        <v>5017.2300000000005</v>
      </c>
      <c r="M1072" s="8">
        <f>IF(SalesData[[#This Row],[quantity]]&lt;=1,2%,IF(SalesData[[#This Row],[quantity]]&lt;=2,4%,IF(SalesData[[#This Row],[quantity]]&lt;=3,6%,IF(SalesData[[#This Row],[quantity]]&gt;=4,8%,0%))))</f>
        <v>0.06</v>
      </c>
      <c r="N1072" s="6">
        <f>SalesData[[#This Row],[Total Sales]]*SalesData[[#This Row],[Discount %]]</f>
        <v>301.03380000000004</v>
      </c>
      <c r="O1072" s="2">
        <f>SalesData[[#This Row],[Total Sales]]-SalesData[[#This Row],[Discount Amount]]</f>
        <v>4716.1962000000003</v>
      </c>
      <c r="P1072" s="2">
        <f>SalesData[[#This Row],[price]]*60%</f>
        <v>1003.446</v>
      </c>
      <c r="Q1072" s="2">
        <f>SalesData[[#This Row],[Cost Price (Assumed)60%]]*SalesData[[#This Row],[quantity]]</f>
        <v>3010.3380000000002</v>
      </c>
      <c r="R1072" s="2">
        <f>SalesData[[#This Row],[Net Sales]]-SalesData[[#This Row],[Total Cost]]</f>
        <v>1705.8582000000001</v>
      </c>
      <c r="S1072" s="8">
        <f>SalesData[[#This Row],[Profit]]/SalesData[[#This Row],[Net Sales]]</f>
        <v>0.36170212765957449</v>
      </c>
    </row>
    <row r="1073" spans="1:19" x14ac:dyDescent="0.25">
      <c r="A1073">
        <v>101071</v>
      </c>
      <c r="B1073" s="1">
        <v>45495</v>
      </c>
      <c r="C1073" s="2">
        <f>MONTH(SalesData[[#This Row],[order_date]])</f>
        <v>7</v>
      </c>
      <c r="D1073" s="2">
        <f>YEAR(SalesData[[#This Row],[order_date]])</f>
        <v>2024</v>
      </c>
      <c r="E1073" t="s">
        <v>1065</v>
      </c>
      <c r="F1073" t="s">
        <v>10</v>
      </c>
      <c r="G1073" t="s">
        <v>11</v>
      </c>
      <c r="H1073">
        <v>1</v>
      </c>
      <c r="I1073">
        <v>50286.59</v>
      </c>
      <c r="J1073" t="s">
        <v>85</v>
      </c>
      <c r="K1073" t="s">
        <v>29</v>
      </c>
      <c r="L1073">
        <f>SalesData[[#This Row],[quantity]]*SalesData[[#This Row],[price]]</f>
        <v>50286.59</v>
      </c>
      <c r="M1073" s="8">
        <f>IF(SalesData[[#This Row],[quantity]]&lt;=1,2%,IF(SalesData[[#This Row],[quantity]]&lt;=2,4%,IF(SalesData[[#This Row],[quantity]]&lt;=3,6%,IF(SalesData[[#This Row],[quantity]]&gt;=4,8%,0%))))</f>
        <v>0.02</v>
      </c>
      <c r="N1073" s="6">
        <f>SalesData[[#This Row],[Total Sales]]*SalesData[[#This Row],[Discount %]]</f>
        <v>1005.7317999999999</v>
      </c>
      <c r="O1073" s="2">
        <f>SalesData[[#This Row],[Total Sales]]-SalesData[[#This Row],[Discount Amount]]</f>
        <v>49280.858199999995</v>
      </c>
      <c r="P1073" s="2">
        <f>SalesData[[#This Row],[price]]*60%</f>
        <v>30171.953999999998</v>
      </c>
      <c r="Q1073" s="2">
        <f>SalesData[[#This Row],[Cost Price (Assumed)60%]]*SalesData[[#This Row],[quantity]]</f>
        <v>30171.953999999998</v>
      </c>
      <c r="R1073" s="2">
        <f>SalesData[[#This Row],[Net Sales]]-SalesData[[#This Row],[Total Cost]]</f>
        <v>19108.904199999997</v>
      </c>
      <c r="S1073" s="8">
        <f>SalesData[[#This Row],[Profit]]/SalesData[[#This Row],[Net Sales]]</f>
        <v>0.38775510204081631</v>
      </c>
    </row>
    <row r="1074" spans="1:19" x14ac:dyDescent="0.25">
      <c r="A1074">
        <v>101072</v>
      </c>
      <c r="B1074" s="1">
        <v>44957</v>
      </c>
      <c r="C1074" s="2">
        <f>MONTH(SalesData[[#This Row],[order_date]])</f>
        <v>1</v>
      </c>
      <c r="D1074" s="2">
        <f>YEAR(SalesData[[#This Row],[order_date]])</f>
        <v>2023</v>
      </c>
      <c r="E1074" t="s">
        <v>221</v>
      </c>
      <c r="F1074" t="s">
        <v>10</v>
      </c>
      <c r="G1074" t="s">
        <v>11</v>
      </c>
      <c r="H1074">
        <v>1</v>
      </c>
      <c r="I1074">
        <v>66228.800000000003</v>
      </c>
      <c r="J1074" t="s">
        <v>47</v>
      </c>
      <c r="K1074" t="s">
        <v>48</v>
      </c>
      <c r="L1074">
        <f>SalesData[[#This Row],[quantity]]*SalesData[[#This Row],[price]]</f>
        <v>66228.800000000003</v>
      </c>
      <c r="M1074" s="8">
        <f>IF(SalesData[[#This Row],[quantity]]&lt;=1,2%,IF(SalesData[[#This Row],[quantity]]&lt;=2,4%,IF(SalesData[[#This Row],[quantity]]&lt;=3,6%,IF(SalesData[[#This Row],[quantity]]&gt;=4,8%,0%))))</f>
        <v>0.02</v>
      </c>
      <c r="N1074" s="6">
        <f>SalesData[[#This Row],[Total Sales]]*SalesData[[#This Row],[Discount %]]</f>
        <v>1324.576</v>
      </c>
      <c r="O1074" s="2">
        <f>SalesData[[#This Row],[Total Sales]]-SalesData[[#This Row],[Discount Amount]]</f>
        <v>64904.224000000002</v>
      </c>
      <c r="P1074" s="2">
        <f>SalesData[[#This Row],[price]]*60%</f>
        <v>39737.279999999999</v>
      </c>
      <c r="Q1074" s="2">
        <f>SalesData[[#This Row],[Cost Price (Assumed)60%]]*SalesData[[#This Row],[quantity]]</f>
        <v>39737.279999999999</v>
      </c>
      <c r="R1074" s="2">
        <f>SalesData[[#This Row],[Net Sales]]-SalesData[[#This Row],[Total Cost]]</f>
        <v>25166.944000000003</v>
      </c>
      <c r="S1074" s="8">
        <f>SalesData[[#This Row],[Profit]]/SalesData[[#This Row],[Net Sales]]</f>
        <v>0.38775510204081637</v>
      </c>
    </row>
    <row r="1075" spans="1:19" x14ac:dyDescent="0.25">
      <c r="A1075">
        <v>101073</v>
      </c>
      <c r="B1075" s="1">
        <v>45494</v>
      </c>
      <c r="C1075" s="2">
        <f>MONTH(SalesData[[#This Row],[order_date]])</f>
        <v>7</v>
      </c>
      <c r="D1075" s="2">
        <f>YEAR(SalesData[[#This Row],[order_date]])</f>
        <v>2024</v>
      </c>
      <c r="E1075" t="s">
        <v>1066</v>
      </c>
      <c r="F1075" t="s">
        <v>10</v>
      </c>
      <c r="G1075" t="s">
        <v>27</v>
      </c>
      <c r="H1075">
        <v>1</v>
      </c>
      <c r="I1075">
        <v>66535.11</v>
      </c>
      <c r="J1075" t="s">
        <v>47</v>
      </c>
      <c r="K1075" t="s">
        <v>48</v>
      </c>
      <c r="L1075">
        <f>SalesData[[#This Row],[quantity]]*SalesData[[#This Row],[price]]</f>
        <v>66535.11</v>
      </c>
      <c r="M1075" s="8">
        <f>IF(SalesData[[#This Row],[quantity]]&lt;=1,2%,IF(SalesData[[#This Row],[quantity]]&lt;=2,4%,IF(SalesData[[#This Row],[quantity]]&lt;=3,6%,IF(SalesData[[#This Row],[quantity]]&gt;=4,8%,0%))))</f>
        <v>0.02</v>
      </c>
      <c r="N1075" s="6">
        <f>SalesData[[#This Row],[Total Sales]]*SalesData[[#This Row],[Discount %]]</f>
        <v>1330.7021999999999</v>
      </c>
      <c r="O1075" s="2">
        <f>SalesData[[#This Row],[Total Sales]]-SalesData[[#This Row],[Discount Amount]]</f>
        <v>65204.407800000001</v>
      </c>
      <c r="P1075" s="2">
        <f>SalesData[[#This Row],[price]]*60%</f>
        <v>39921.065999999999</v>
      </c>
      <c r="Q1075" s="2">
        <f>SalesData[[#This Row],[Cost Price (Assumed)60%]]*SalesData[[#This Row],[quantity]]</f>
        <v>39921.065999999999</v>
      </c>
      <c r="R1075" s="2">
        <f>SalesData[[#This Row],[Net Sales]]-SalesData[[#This Row],[Total Cost]]</f>
        <v>25283.341800000002</v>
      </c>
      <c r="S1075" s="8">
        <f>SalesData[[#This Row],[Profit]]/SalesData[[#This Row],[Net Sales]]</f>
        <v>0.38775510204081637</v>
      </c>
    </row>
    <row r="1076" spans="1:19" x14ac:dyDescent="0.25">
      <c r="A1076">
        <v>101074</v>
      </c>
      <c r="B1076" s="1">
        <v>45620</v>
      </c>
      <c r="C1076" s="2">
        <f>MONTH(SalesData[[#This Row],[order_date]])</f>
        <v>11</v>
      </c>
      <c r="D1076" s="2">
        <f>YEAR(SalesData[[#This Row],[order_date]])</f>
        <v>2024</v>
      </c>
      <c r="E1076" t="s">
        <v>1067</v>
      </c>
      <c r="F1076" t="s">
        <v>10</v>
      </c>
      <c r="G1076" t="s">
        <v>73</v>
      </c>
      <c r="H1076">
        <v>1</v>
      </c>
      <c r="I1076">
        <v>15692.33</v>
      </c>
      <c r="J1076" t="s">
        <v>21</v>
      </c>
      <c r="K1076" t="s">
        <v>17</v>
      </c>
      <c r="L1076">
        <f>SalesData[[#This Row],[quantity]]*SalesData[[#This Row],[price]]</f>
        <v>15692.33</v>
      </c>
      <c r="M1076" s="8">
        <f>IF(SalesData[[#This Row],[quantity]]&lt;=1,2%,IF(SalesData[[#This Row],[quantity]]&lt;=2,4%,IF(SalesData[[#This Row],[quantity]]&lt;=3,6%,IF(SalesData[[#This Row],[quantity]]&gt;=4,8%,0%))))</f>
        <v>0.02</v>
      </c>
      <c r="N1076" s="6">
        <f>SalesData[[#This Row],[Total Sales]]*SalesData[[#This Row],[Discount %]]</f>
        <v>313.84660000000002</v>
      </c>
      <c r="O1076" s="2">
        <f>SalesData[[#This Row],[Total Sales]]-SalesData[[#This Row],[Discount Amount]]</f>
        <v>15378.483399999999</v>
      </c>
      <c r="P1076" s="2">
        <f>SalesData[[#This Row],[price]]*60%</f>
        <v>9415.3979999999992</v>
      </c>
      <c r="Q1076" s="2">
        <f>SalesData[[#This Row],[Cost Price (Assumed)60%]]*SalesData[[#This Row],[quantity]]</f>
        <v>9415.3979999999992</v>
      </c>
      <c r="R1076" s="2">
        <f>SalesData[[#This Row],[Net Sales]]-SalesData[[#This Row],[Total Cost]]</f>
        <v>5963.0853999999999</v>
      </c>
      <c r="S1076" s="8">
        <f>SalesData[[#This Row],[Profit]]/SalesData[[#This Row],[Net Sales]]</f>
        <v>0.38775510204081637</v>
      </c>
    </row>
    <row r="1077" spans="1:19" x14ac:dyDescent="0.25">
      <c r="A1077">
        <v>101075</v>
      </c>
      <c r="B1077" s="1">
        <v>45308</v>
      </c>
      <c r="C1077" s="2">
        <f>MONTH(SalesData[[#This Row],[order_date]])</f>
        <v>1</v>
      </c>
      <c r="D1077" s="2">
        <f>YEAR(SalesData[[#This Row],[order_date]])</f>
        <v>2024</v>
      </c>
      <c r="E1077" t="s">
        <v>1068</v>
      </c>
      <c r="F1077" t="s">
        <v>19</v>
      </c>
      <c r="G1077" t="s">
        <v>123</v>
      </c>
      <c r="H1077">
        <v>5</v>
      </c>
      <c r="I1077">
        <v>16678.61</v>
      </c>
      <c r="J1077" t="s">
        <v>12</v>
      </c>
      <c r="K1077" t="s">
        <v>12</v>
      </c>
      <c r="L1077">
        <f>SalesData[[#This Row],[quantity]]*SalesData[[#This Row],[price]]</f>
        <v>83393.05</v>
      </c>
      <c r="M1077" s="8">
        <f>IF(SalesData[[#This Row],[quantity]]&lt;=1,2%,IF(SalesData[[#This Row],[quantity]]&lt;=2,4%,IF(SalesData[[#This Row],[quantity]]&lt;=3,6%,IF(SalesData[[#This Row],[quantity]]&gt;=4,8%,0%))))</f>
        <v>0.08</v>
      </c>
      <c r="N1077" s="6">
        <f>SalesData[[#This Row],[Total Sales]]*SalesData[[#This Row],[Discount %]]</f>
        <v>6671.4440000000004</v>
      </c>
      <c r="O1077" s="2">
        <f>SalesData[[#This Row],[Total Sales]]-SalesData[[#This Row],[Discount Amount]]</f>
        <v>76721.606</v>
      </c>
      <c r="P1077" s="2">
        <f>SalesData[[#This Row],[price]]*60%</f>
        <v>10007.165999999999</v>
      </c>
      <c r="Q1077" s="2">
        <f>SalesData[[#This Row],[Cost Price (Assumed)60%]]*SalesData[[#This Row],[quantity]]</f>
        <v>50035.829999999994</v>
      </c>
      <c r="R1077" s="2">
        <f>SalesData[[#This Row],[Net Sales]]-SalesData[[#This Row],[Total Cost]]</f>
        <v>26685.776000000005</v>
      </c>
      <c r="S1077" s="8">
        <f>SalesData[[#This Row],[Profit]]/SalesData[[#This Row],[Net Sales]]</f>
        <v>0.34782608695652178</v>
      </c>
    </row>
    <row r="1078" spans="1:19" x14ac:dyDescent="0.25">
      <c r="A1078">
        <v>101076</v>
      </c>
      <c r="B1078" s="1">
        <v>45074</v>
      </c>
      <c r="C1078" s="2">
        <f>MONTH(SalesData[[#This Row],[order_date]])</f>
        <v>5</v>
      </c>
      <c r="D1078" s="2">
        <f>YEAR(SalesData[[#This Row],[order_date]])</f>
        <v>2023</v>
      </c>
      <c r="E1078" t="s">
        <v>1069</v>
      </c>
      <c r="F1078" t="s">
        <v>41</v>
      </c>
      <c r="G1078" t="s">
        <v>102</v>
      </c>
      <c r="H1078">
        <v>2</v>
      </c>
      <c r="I1078">
        <v>3002.82</v>
      </c>
      <c r="J1078" t="s">
        <v>107</v>
      </c>
      <c r="K1078" t="s">
        <v>108</v>
      </c>
      <c r="L1078">
        <f>SalesData[[#This Row],[quantity]]*SalesData[[#This Row],[price]]</f>
        <v>6005.64</v>
      </c>
      <c r="M1078" s="8">
        <f>IF(SalesData[[#This Row],[quantity]]&lt;=1,2%,IF(SalesData[[#This Row],[quantity]]&lt;=2,4%,IF(SalesData[[#This Row],[quantity]]&lt;=3,6%,IF(SalesData[[#This Row],[quantity]]&gt;=4,8%,0%))))</f>
        <v>0.04</v>
      </c>
      <c r="N1078" s="6">
        <f>SalesData[[#This Row],[Total Sales]]*SalesData[[#This Row],[Discount %]]</f>
        <v>240.22560000000001</v>
      </c>
      <c r="O1078" s="2">
        <f>SalesData[[#This Row],[Total Sales]]-SalesData[[#This Row],[Discount Amount]]</f>
        <v>5765.4144000000006</v>
      </c>
      <c r="P1078" s="2">
        <f>SalesData[[#This Row],[price]]*60%</f>
        <v>1801.692</v>
      </c>
      <c r="Q1078" s="2">
        <f>SalesData[[#This Row],[Cost Price (Assumed)60%]]*SalesData[[#This Row],[quantity]]</f>
        <v>3603.384</v>
      </c>
      <c r="R1078" s="2">
        <f>SalesData[[#This Row],[Net Sales]]-SalesData[[#This Row],[Total Cost]]</f>
        <v>2162.0304000000006</v>
      </c>
      <c r="S1078" s="8">
        <f>SalesData[[#This Row],[Profit]]/SalesData[[#This Row],[Net Sales]]</f>
        <v>0.37500000000000006</v>
      </c>
    </row>
    <row r="1079" spans="1:19" x14ac:dyDescent="0.25">
      <c r="A1079">
        <v>101077</v>
      </c>
      <c r="B1079" s="1">
        <v>45540</v>
      </c>
      <c r="C1079" s="2">
        <f>MONTH(SalesData[[#This Row],[order_date]])</f>
        <v>9</v>
      </c>
      <c r="D1079" s="2">
        <f>YEAR(SalesData[[#This Row],[order_date]])</f>
        <v>2024</v>
      </c>
      <c r="E1079" t="s">
        <v>1070</v>
      </c>
      <c r="F1079" t="s">
        <v>14</v>
      </c>
      <c r="G1079" t="s">
        <v>46</v>
      </c>
      <c r="H1079">
        <v>4</v>
      </c>
      <c r="I1079">
        <v>3962.97</v>
      </c>
      <c r="J1079" t="s">
        <v>94</v>
      </c>
      <c r="K1079" t="s">
        <v>95</v>
      </c>
      <c r="L1079">
        <f>SalesData[[#This Row],[quantity]]*SalesData[[#This Row],[price]]</f>
        <v>15851.88</v>
      </c>
      <c r="M1079" s="8">
        <f>IF(SalesData[[#This Row],[quantity]]&lt;=1,2%,IF(SalesData[[#This Row],[quantity]]&lt;=2,4%,IF(SalesData[[#This Row],[quantity]]&lt;=3,6%,IF(SalesData[[#This Row],[quantity]]&gt;=4,8%,0%))))</f>
        <v>0.08</v>
      </c>
      <c r="N1079" s="6">
        <f>SalesData[[#This Row],[Total Sales]]*SalesData[[#This Row],[Discount %]]</f>
        <v>1268.1504</v>
      </c>
      <c r="O1079" s="2">
        <f>SalesData[[#This Row],[Total Sales]]-SalesData[[#This Row],[Discount Amount]]</f>
        <v>14583.729599999999</v>
      </c>
      <c r="P1079" s="2">
        <f>SalesData[[#This Row],[price]]*60%</f>
        <v>2377.7819999999997</v>
      </c>
      <c r="Q1079" s="2">
        <f>SalesData[[#This Row],[Cost Price (Assumed)60%]]*SalesData[[#This Row],[quantity]]</f>
        <v>9511.1279999999988</v>
      </c>
      <c r="R1079" s="2">
        <f>SalesData[[#This Row],[Net Sales]]-SalesData[[#This Row],[Total Cost]]</f>
        <v>5072.6016</v>
      </c>
      <c r="S1079" s="8">
        <f>SalesData[[#This Row],[Profit]]/SalesData[[#This Row],[Net Sales]]</f>
        <v>0.34782608695652178</v>
      </c>
    </row>
    <row r="1080" spans="1:19" x14ac:dyDescent="0.25">
      <c r="A1080">
        <v>101078</v>
      </c>
      <c r="B1080" s="1">
        <v>45079</v>
      </c>
      <c r="C1080" s="2">
        <f>MONTH(SalesData[[#This Row],[order_date]])</f>
        <v>6</v>
      </c>
      <c r="D1080" s="2">
        <f>YEAR(SalesData[[#This Row],[order_date]])</f>
        <v>2023</v>
      </c>
      <c r="E1080" t="s">
        <v>173</v>
      </c>
      <c r="F1080" t="s">
        <v>14</v>
      </c>
      <c r="G1080" t="s">
        <v>15</v>
      </c>
      <c r="H1080">
        <v>2</v>
      </c>
      <c r="I1080">
        <v>1370.4</v>
      </c>
      <c r="J1080" t="s">
        <v>32</v>
      </c>
      <c r="K1080" t="s">
        <v>33</v>
      </c>
      <c r="L1080">
        <f>SalesData[[#This Row],[quantity]]*SalesData[[#This Row],[price]]</f>
        <v>2740.8</v>
      </c>
      <c r="M1080" s="8">
        <f>IF(SalesData[[#This Row],[quantity]]&lt;=1,2%,IF(SalesData[[#This Row],[quantity]]&lt;=2,4%,IF(SalesData[[#This Row],[quantity]]&lt;=3,6%,IF(SalesData[[#This Row],[quantity]]&gt;=4,8%,0%))))</f>
        <v>0.04</v>
      </c>
      <c r="N1080" s="6">
        <f>SalesData[[#This Row],[Total Sales]]*SalesData[[#This Row],[Discount %]]</f>
        <v>109.63200000000001</v>
      </c>
      <c r="O1080" s="2">
        <f>SalesData[[#This Row],[Total Sales]]-SalesData[[#This Row],[Discount Amount]]</f>
        <v>2631.1680000000001</v>
      </c>
      <c r="P1080" s="2">
        <f>SalesData[[#This Row],[price]]*60%</f>
        <v>822.24</v>
      </c>
      <c r="Q1080" s="2">
        <f>SalesData[[#This Row],[Cost Price (Assumed)60%]]*SalesData[[#This Row],[quantity]]</f>
        <v>1644.48</v>
      </c>
      <c r="R1080" s="2">
        <f>SalesData[[#This Row],[Net Sales]]-SalesData[[#This Row],[Total Cost]]</f>
        <v>986.6880000000001</v>
      </c>
      <c r="S1080" s="8">
        <f>SalesData[[#This Row],[Profit]]/SalesData[[#This Row],[Net Sales]]</f>
        <v>0.375</v>
      </c>
    </row>
    <row r="1081" spans="1:19" x14ac:dyDescent="0.25">
      <c r="A1081">
        <v>101079</v>
      </c>
      <c r="B1081" s="1">
        <v>45427</v>
      </c>
      <c r="C1081" s="2">
        <f>MONTH(SalesData[[#This Row],[order_date]])</f>
        <v>5</v>
      </c>
      <c r="D1081" s="2">
        <f>YEAR(SalesData[[#This Row],[order_date]])</f>
        <v>2024</v>
      </c>
      <c r="E1081" t="s">
        <v>1071</v>
      </c>
      <c r="F1081" t="s">
        <v>10</v>
      </c>
      <c r="G1081" t="s">
        <v>73</v>
      </c>
      <c r="H1081">
        <v>2</v>
      </c>
      <c r="I1081">
        <v>57602.49</v>
      </c>
      <c r="J1081" t="s">
        <v>54</v>
      </c>
      <c r="K1081" t="s">
        <v>55</v>
      </c>
      <c r="L1081">
        <f>SalesData[[#This Row],[quantity]]*SalesData[[#This Row],[price]]</f>
        <v>115204.98</v>
      </c>
      <c r="M1081" s="8">
        <f>IF(SalesData[[#This Row],[quantity]]&lt;=1,2%,IF(SalesData[[#This Row],[quantity]]&lt;=2,4%,IF(SalesData[[#This Row],[quantity]]&lt;=3,6%,IF(SalesData[[#This Row],[quantity]]&gt;=4,8%,0%))))</f>
        <v>0.04</v>
      </c>
      <c r="N1081" s="6">
        <f>SalesData[[#This Row],[Total Sales]]*SalesData[[#This Row],[Discount %]]</f>
        <v>4608.1992</v>
      </c>
      <c r="O1081" s="2">
        <f>SalesData[[#This Row],[Total Sales]]-SalesData[[#This Row],[Discount Amount]]</f>
        <v>110596.78079999999</v>
      </c>
      <c r="P1081" s="2">
        <f>SalesData[[#This Row],[price]]*60%</f>
        <v>34561.493999999999</v>
      </c>
      <c r="Q1081" s="2">
        <f>SalesData[[#This Row],[Cost Price (Assumed)60%]]*SalesData[[#This Row],[quantity]]</f>
        <v>69122.987999999998</v>
      </c>
      <c r="R1081" s="2">
        <f>SalesData[[#This Row],[Net Sales]]-SalesData[[#This Row],[Total Cost]]</f>
        <v>41473.792799999996</v>
      </c>
      <c r="S1081" s="8">
        <f>SalesData[[#This Row],[Profit]]/SalesData[[#This Row],[Net Sales]]</f>
        <v>0.375</v>
      </c>
    </row>
    <row r="1082" spans="1:19" x14ac:dyDescent="0.25">
      <c r="A1082">
        <v>101080</v>
      </c>
      <c r="B1082" s="1">
        <v>45324</v>
      </c>
      <c r="C1082" s="2">
        <f>MONTH(SalesData[[#This Row],[order_date]])</f>
        <v>2</v>
      </c>
      <c r="D1082" s="2">
        <f>YEAR(SalesData[[#This Row],[order_date]])</f>
        <v>2024</v>
      </c>
      <c r="E1082" t="s">
        <v>1072</v>
      </c>
      <c r="F1082" t="s">
        <v>38</v>
      </c>
      <c r="G1082" t="s">
        <v>60</v>
      </c>
      <c r="H1082">
        <v>1</v>
      </c>
      <c r="I1082">
        <v>1918.26</v>
      </c>
      <c r="J1082" t="s">
        <v>54</v>
      </c>
      <c r="K1082" t="s">
        <v>55</v>
      </c>
      <c r="L1082">
        <f>SalesData[[#This Row],[quantity]]*SalesData[[#This Row],[price]]</f>
        <v>1918.26</v>
      </c>
      <c r="M1082" s="8">
        <f>IF(SalesData[[#This Row],[quantity]]&lt;=1,2%,IF(SalesData[[#This Row],[quantity]]&lt;=2,4%,IF(SalesData[[#This Row],[quantity]]&lt;=3,6%,IF(SalesData[[#This Row],[quantity]]&gt;=4,8%,0%))))</f>
        <v>0.02</v>
      </c>
      <c r="N1082" s="6">
        <f>SalesData[[#This Row],[Total Sales]]*SalesData[[#This Row],[Discount %]]</f>
        <v>38.365200000000002</v>
      </c>
      <c r="O1082" s="2">
        <f>SalesData[[#This Row],[Total Sales]]-SalesData[[#This Row],[Discount Amount]]</f>
        <v>1879.8948</v>
      </c>
      <c r="P1082" s="2">
        <f>SalesData[[#This Row],[price]]*60%</f>
        <v>1150.9559999999999</v>
      </c>
      <c r="Q1082" s="2">
        <f>SalesData[[#This Row],[Cost Price (Assumed)60%]]*SalesData[[#This Row],[quantity]]</f>
        <v>1150.9559999999999</v>
      </c>
      <c r="R1082" s="2">
        <f>SalesData[[#This Row],[Net Sales]]-SalesData[[#This Row],[Total Cost]]</f>
        <v>728.93880000000013</v>
      </c>
      <c r="S1082" s="8">
        <f>SalesData[[#This Row],[Profit]]/SalesData[[#This Row],[Net Sales]]</f>
        <v>0.38775510204081637</v>
      </c>
    </row>
    <row r="1083" spans="1:19" x14ac:dyDescent="0.25">
      <c r="A1083">
        <v>101081</v>
      </c>
      <c r="B1083" s="1">
        <v>45638</v>
      </c>
      <c r="C1083" s="2">
        <f>MONTH(SalesData[[#This Row],[order_date]])</f>
        <v>12</v>
      </c>
      <c r="D1083" s="2">
        <f>YEAR(SalesData[[#This Row],[order_date]])</f>
        <v>2024</v>
      </c>
      <c r="E1083" t="s">
        <v>1073</v>
      </c>
      <c r="F1083" t="s">
        <v>14</v>
      </c>
      <c r="G1083" t="s">
        <v>170</v>
      </c>
      <c r="H1083">
        <v>1</v>
      </c>
      <c r="I1083">
        <v>3112.53</v>
      </c>
      <c r="J1083" t="s">
        <v>63</v>
      </c>
      <c r="K1083" t="s">
        <v>64</v>
      </c>
      <c r="L1083">
        <f>SalesData[[#This Row],[quantity]]*SalesData[[#This Row],[price]]</f>
        <v>3112.53</v>
      </c>
      <c r="M1083" s="8">
        <f>IF(SalesData[[#This Row],[quantity]]&lt;=1,2%,IF(SalesData[[#This Row],[quantity]]&lt;=2,4%,IF(SalesData[[#This Row],[quantity]]&lt;=3,6%,IF(SalesData[[#This Row],[quantity]]&gt;=4,8%,0%))))</f>
        <v>0.02</v>
      </c>
      <c r="N1083" s="6">
        <f>SalesData[[#This Row],[Total Sales]]*SalesData[[#This Row],[Discount %]]</f>
        <v>62.250600000000006</v>
      </c>
      <c r="O1083" s="2">
        <f>SalesData[[#This Row],[Total Sales]]-SalesData[[#This Row],[Discount Amount]]</f>
        <v>3050.2794000000004</v>
      </c>
      <c r="P1083" s="2">
        <f>SalesData[[#This Row],[price]]*60%</f>
        <v>1867.518</v>
      </c>
      <c r="Q1083" s="2">
        <f>SalesData[[#This Row],[Cost Price (Assumed)60%]]*SalesData[[#This Row],[quantity]]</f>
        <v>1867.518</v>
      </c>
      <c r="R1083" s="2">
        <f>SalesData[[#This Row],[Net Sales]]-SalesData[[#This Row],[Total Cost]]</f>
        <v>1182.7614000000003</v>
      </c>
      <c r="S1083" s="8">
        <f>SalesData[[#This Row],[Profit]]/SalesData[[#This Row],[Net Sales]]</f>
        <v>0.38775510204081637</v>
      </c>
    </row>
    <row r="1084" spans="1:19" x14ac:dyDescent="0.25">
      <c r="A1084">
        <v>101082</v>
      </c>
      <c r="B1084" s="1">
        <v>45151</v>
      </c>
      <c r="C1084" s="2">
        <f>MONTH(SalesData[[#This Row],[order_date]])</f>
        <v>8</v>
      </c>
      <c r="D1084" s="2">
        <f>YEAR(SalesData[[#This Row],[order_date]])</f>
        <v>2023</v>
      </c>
      <c r="E1084" t="s">
        <v>1074</v>
      </c>
      <c r="F1084" t="s">
        <v>41</v>
      </c>
      <c r="G1084" t="s">
        <v>83</v>
      </c>
      <c r="H1084">
        <v>3</v>
      </c>
      <c r="I1084">
        <v>5762.62</v>
      </c>
      <c r="J1084" t="s">
        <v>32</v>
      </c>
      <c r="K1084" t="s">
        <v>33</v>
      </c>
      <c r="L1084">
        <f>SalesData[[#This Row],[quantity]]*SalesData[[#This Row],[price]]</f>
        <v>17287.86</v>
      </c>
      <c r="M1084" s="8">
        <f>IF(SalesData[[#This Row],[quantity]]&lt;=1,2%,IF(SalesData[[#This Row],[quantity]]&lt;=2,4%,IF(SalesData[[#This Row],[quantity]]&lt;=3,6%,IF(SalesData[[#This Row],[quantity]]&gt;=4,8%,0%))))</f>
        <v>0.06</v>
      </c>
      <c r="N1084" s="6">
        <f>SalesData[[#This Row],[Total Sales]]*SalesData[[#This Row],[Discount %]]</f>
        <v>1037.2716</v>
      </c>
      <c r="O1084" s="2">
        <f>SalesData[[#This Row],[Total Sales]]-SalesData[[#This Row],[Discount Amount]]</f>
        <v>16250.588400000001</v>
      </c>
      <c r="P1084" s="2">
        <f>SalesData[[#This Row],[price]]*60%</f>
        <v>3457.5719999999997</v>
      </c>
      <c r="Q1084" s="2">
        <f>SalesData[[#This Row],[Cost Price (Assumed)60%]]*SalesData[[#This Row],[quantity]]</f>
        <v>10372.715999999999</v>
      </c>
      <c r="R1084" s="2">
        <f>SalesData[[#This Row],[Net Sales]]-SalesData[[#This Row],[Total Cost]]</f>
        <v>5877.872400000002</v>
      </c>
      <c r="S1084" s="8">
        <f>SalesData[[#This Row],[Profit]]/SalesData[[#This Row],[Net Sales]]</f>
        <v>0.3617021276595746</v>
      </c>
    </row>
    <row r="1085" spans="1:19" x14ac:dyDescent="0.25">
      <c r="A1085">
        <v>101083</v>
      </c>
      <c r="B1085" s="1">
        <v>45087</v>
      </c>
      <c r="C1085" s="2">
        <f>MONTH(SalesData[[#This Row],[order_date]])</f>
        <v>6</v>
      </c>
      <c r="D1085" s="2">
        <f>YEAR(SalesData[[#This Row],[order_date]])</f>
        <v>2023</v>
      </c>
      <c r="E1085" t="s">
        <v>1075</v>
      </c>
      <c r="F1085" t="s">
        <v>41</v>
      </c>
      <c r="G1085" t="s">
        <v>92</v>
      </c>
      <c r="H1085">
        <v>1</v>
      </c>
      <c r="I1085">
        <v>1661.58</v>
      </c>
      <c r="J1085" t="s">
        <v>61</v>
      </c>
      <c r="K1085" t="s">
        <v>36</v>
      </c>
      <c r="L1085">
        <f>SalesData[[#This Row],[quantity]]*SalesData[[#This Row],[price]]</f>
        <v>1661.58</v>
      </c>
      <c r="M1085" s="8">
        <f>IF(SalesData[[#This Row],[quantity]]&lt;=1,2%,IF(SalesData[[#This Row],[quantity]]&lt;=2,4%,IF(SalesData[[#This Row],[quantity]]&lt;=3,6%,IF(SalesData[[#This Row],[quantity]]&gt;=4,8%,0%))))</f>
        <v>0.02</v>
      </c>
      <c r="N1085" s="6">
        <f>SalesData[[#This Row],[Total Sales]]*SalesData[[#This Row],[Discount %]]</f>
        <v>33.2316</v>
      </c>
      <c r="O1085" s="2">
        <f>SalesData[[#This Row],[Total Sales]]-SalesData[[#This Row],[Discount Amount]]</f>
        <v>1628.3483999999999</v>
      </c>
      <c r="P1085" s="2">
        <f>SalesData[[#This Row],[price]]*60%</f>
        <v>996.94799999999987</v>
      </c>
      <c r="Q1085" s="2">
        <f>SalesData[[#This Row],[Cost Price (Assumed)60%]]*SalesData[[#This Row],[quantity]]</f>
        <v>996.94799999999987</v>
      </c>
      <c r="R1085" s="2">
        <f>SalesData[[#This Row],[Net Sales]]-SalesData[[#This Row],[Total Cost]]</f>
        <v>631.40039999999999</v>
      </c>
      <c r="S1085" s="8">
        <f>SalesData[[#This Row],[Profit]]/SalesData[[#This Row],[Net Sales]]</f>
        <v>0.38775510204081637</v>
      </c>
    </row>
    <row r="1086" spans="1:19" x14ac:dyDescent="0.25">
      <c r="A1086">
        <v>101084</v>
      </c>
      <c r="B1086" s="1">
        <v>45458</v>
      </c>
      <c r="C1086" s="2">
        <f>MONTH(SalesData[[#This Row],[order_date]])</f>
        <v>6</v>
      </c>
      <c r="D1086" s="2">
        <f>YEAR(SalesData[[#This Row],[order_date]])</f>
        <v>2024</v>
      </c>
      <c r="E1086" t="s">
        <v>1076</v>
      </c>
      <c r="F1086" t="s">
        <v>14</v>
      </c>
      <c r="G1086" t="s">
        <v>51</v>
      </c>
      <c r="H1086">
        <v>1</v>
      </c>
      <c r="I1086">
        <v>2527.39</v>
      </c>
      <c r="J1086" t="s">
        <v>61</v>
      </c>
      <c r="K1086" t="s">
        <v>36</v>
      </c>
      <c r="L1086">
        <f>SalesData[[#This Row],[quantity]]*SalesData[[#This Row],[price]]</f>
        <v>2527.39</v>
      </c>
      <c r="M1086" s="8">
        <f>IF(SalesData[[#This Row],[quantity]]&lt;=1,2%,IF(SalesData[[#This Row],[quantity]]&lt;=2,4%,IF(SalesData[[#This Row],[quantity]]&lt;=3,6%,IF(SalesData[[#This Row],[quantity]]&gt;=4,8%,0%))))</f>
        <v>0.02</v>
      </c>
      <c r="N1086" s="6">
        <f>SalesData[[#This Row],[Total Sales]]*SalesData[[#This Row],[Discount %]]</f>
        <v>50.547799999999995</v>
      </c>
      <c r="O1086" s="2">
        <f>SalesData[[#This Row],[Total Sales]]-SalesData[[#This Row],[Discount Amount]]</f>
        <v>2476.8422</v>
      </c>
      <c r="P1086" s="2">
        <f>SalesData[[#This Row],[price]]*60%</f>
        <v>1516.434</v>
      </c>
      <c r="Q1086" s="2">
        <f>SalesData[[#This Row],[Cost Price (Assumed)60%]]*SalesData[[#This Row],[quantity]]</f>
        <v>1516.434</v>
      </c>
      <c r="R1086" s="2">
        <f>SalesData[[#This Row],[Net Sales]]-SalesData[[#This Row],[Total Cost]]</f>
        <v>960.40820000000008</v>
      </c>
      <c r="S1086" s="8">
        <f>SalesData[[#This Row],[Profit]]/SalesData[[#This Row],[Net Sales]]</f>
        <v>0.38775510204081637</v>
      </c>
    </row>
    <row r="1087" spans="1:19" x14ac:dyDescent="0.25">
      <c r="A1087">
        <v>101085</v>
      </c>
      <c r="B1087" s="1">
        <v>45369</v>
      </c>
      <c r="C1087" s="2">
        <f>MONTH(SalesData[[#This Row],[order_date]])</f>
        <v>3</v>
      </c>
      <c r="D1087" s="2">
        <f>YEAR(SalesData[[#This Row],[order_date]])</f>
        <v>2024</v>
      </c>
      <c r="E1087" t="s">
        <v>1077</v>
      </c>
      <c r="F1087" t="s">
        <v>14</v>
      </c>
      <c r="G1087" t="s">
        <v>170</v>
      </c>
      <c r="H1087">
        <v>1</v>
      </c>
      <c r="I1087">
        <v>1838.81</v>
      </c>
      <c r="J1087" t="s">
        <v>94</v>
      </c>
      <c r="K1087" t="s">
        <v>95</v>
      </c>
      <c r="L1087">
        <f>SalesData[[#This Row],[quantity]]*SalesData[[#This Row],[price]]</f>
        <v>1838.81</v>
      </c>
      <c r="M1087" s="8">
        <f>IF(SalesData[[#This Row],[quantity]]&lt;=1,2%,IF(SalesData[[#This Row],[quantity]]&lt;=2,4%,IF(SalesData[[#This Row],[quantity]]&lt;=3,6%,IF(SalesData[[#This Row],[quantity]]&gt;=4,8%,0%))))</f>
        <v>0.02</v>
      </c>
      <c r="N1087" s="6">
        <f>SalesData[[#This Row],[Total Sales]]*SalesData[[#This Row],[Discount %]]</f>
        <v>36.776200000000003</v>
      </c>
      <c r="O1087" s="2">
        <f>SalesData[[#This Row],[Total Sales]]-SalesData[[#This Row],[Discount Amount]]</f>
        <v>1802.0337999999999</v>
      </c>
      <c r="P1087" s="2">
        <f>SalesData[[#This Row],[price]]*60%</f>
        <v>1103.2859999999998</v>
      </c>
      <c r="Q1087" s="2">
        <f>SalesData[[#This Row],[Cost Price (Assumed)60%]]*SalesData[[#This Row],[quantity]]</f>
        <v>1103.2859999999998</v>
      </c>
      <c r="R1087" s="2">
        <f>SalesData[[#This Row],[Net Sales]]-SalesData[[#This Row],[Total Cost]]</f>
        <v>698.7478000000001</v>
      </c>
      <c r="S1087" s="8">
        <f>SalesData[[#This Row],[Profit]]/SalesData[[#This Row],[Net Sales]]</f>
        <v>0.38775510204081637</v>
      </c>
    </row>
    <row r="1088" spans="1:19" x14ac:dyDescent="0.25">
      <c r="A1088">
        <v>101086</v>
      </c>
      <c r="B1088" s="1">
        <v>45587</v>
      </c>
      <c r="C1088" s="2">
        <f>MONTH(SalesData[[#This Row],[order_date]])</f>
        <v>10</v>
      </c>
      <c r="D1088" s="2">
        <f>YEAR(SalesData[[#This Row],[order_date]])</f>
        <v>2024</v>
      </c>
      <c r="E1088" t="s">
        <v>1078</v>
      </c>
      <c r="F1088" t="s">
        <v>10</v>
      </c>
      <c r="G1088" t="s">
        <v>73</v>
      </c>
      <c r="H1088">
        <v>1</v>
      </c>
      <c r="I1088">
        <v>36372.93</v>
      </c>
      <c r="J1088" t="s">
        <v>21</v>
      </c>
      <c r="K1088" t="s">
        <v>17</v>
      </c>
      <c r="L1088">
        <f>SalesData[[#This Row],[quantity]]*SalesData[[#This Row],[price]]</f>
        <v>36372.93</v>
      </c>
      <c r="M1088" s="8">
        <f>IF(SalesData[[#This Row],[quantity]]&lt;=1,2%,IF(SalesData[[#This Row],[quantity]]&lt;=2,4%,IF(SalesData[[#This Row],[quantity]]&lt;=3,6%,IF(SalesData[[#This Row],[quantity]]&gt;=4,8%,0%))))</f>
        <v>0.02</v>
      </c>
      <c r="N1088" s="6">
        <f>SalesData[[#This Row],[Total Sales]]*SalesData[[#This Row],[Discount %]]</f>
        <v>727.45860000000005</v>
      </c>
      <c r="O1088" s="2">
        <f>SalesData[[#This Row],[Total Sales]]-SalesData[[#This Row],[Discount Amount]]</f>
        <v>35645.471400000002</v>
      </c>
      <c r="P1088" s="2">
        <f>SalesData[[#This Row],[price]]*60%</f>
        <v>21823.757999999998</v>
      </c>
      <c r="Q1088" s="2">
        <f>SalesData[[#This Row],[Cost Price (Assumed)60%]]*SalesData[[#This Row],[quantity]]</f>
        <v>21823.757999999998</v>
      </c>
      <c r="R1088" s="2">
        <f>SalesData[[#This Row],[Net Sales]]-SalesData[[#This Row],[Total Cost]]</f>
        <v>13821.713400000004</v>
      </c>
      <c r="S1088" s="8">
        <f>SalesData[[#This Row],[Profit]]/SalesData[[#This Row],[Net Sales]]</f>
        <v>0.38775510204081642</v>
      </c>
    </row>
    <row r="1089" spans="1:19" x14ac:dyDescent="0.25">
      <c r="A1089">
        <v>101087</v>
      </c>
      <c r="B1089" s="1">
        <v>45210</v>
      </c>
      <c r="C1089" s="2">
        <f>MONTH(SalesData[[#This Row],[order_date]])</f>
        <v>10</v>
      </c>
      <c r="D1089" s="2">
        <f>YEAR(SalesData[[#This Row],[order_date]])</f>
        <v>2023</v>
      </c>
      <c r="E1089" t="s">
        <v>1079</v>
      </c>
      <c r="F1089" t="s">
        <v>41</v>
      </c>
      <c r="G1089" t="s">
        <v>66</v>
      </c>
      <c r="H1089">
        <v>1</v>
      </c>
      <c r="I1089">
        <v>5671.73</v>
      </c>
      <c r="J1089" t="s">
        <v>63</v>
      </c>
      <c r="K1089" t="s">
        <v>64</v>
      </c>
      <c r="L1089">
        <f>SalesData[[#This Row],[quantity]]*SalesData[[#This Row],[price]]</f>
        <v>5671.73</v>
      </c>
      <c r="M1089" s="8">
        <f>IF(SalesData[[#This Row],[quantity]]&lt;=1,2%,IF(SalesData[[#This Row],[quantity]]&lt;=2,4%,IF(SalesData[[#This Row],[quantity]]&lt;=3,6%,IF(SalesData[[#This Row],[quantity]]&gt;=4,8%,0%))))</f>
        <v>0.02</v>
      </c>
      <c r="N1089" s="6">
        <f>SalesData[[#This Row],[Total Sales]]*SalesData[[#This Row],[Discount %]]</f>
        <v>113.43459999999999</v>
      </c>
      <c r="O1089" s="2">
        <f>SalesData[[#This Row],[Total Sales]]-SalesData[[#This Row],[Discount Amount]]</f>
        <v>5558.2954</v>
      </c>
      <c r="P1089" s="2">
        <f>SalesData[[#This Row],[price]]*60%</f>
        <v>3403.0379999999996</v>
      </c>
      <c r="Q1089" s="2">
        <f>SalesData[[#This Row],[Cost Price (Assumed)60%]]*SalesData[[#This Row],[quantity]]</f>
        <v>3403.0379999999996</v>
      </c>
      <c r="R1089" s="2">
        <f>SalesData[[#This Row],[Net Sales]]-SalesData[[#This Row],[Total Cost]]</f>
        <v>2155.2574000000004</v>
      </c>
      <c r="S1089" s="8">
        <f>SalesData[[#This Row],[Profit]]/SalesData[[#This Row],[Net Sales]]</f>
        <v>0.38775510204081642</v>
      </c>
    </row>
    <row r="1090" spans="1:19" x14ac:dyDescent="0.25">
      <c r="A1090">
        <v>101088</v>
      </c>
      <c r="B1090" s="1">
        <v>45618</v>
      </c>
      <c r="C1090" s="2">
        <f>MONTH(SalesData[[#This Row],[order_date]])</f>
        <v>11</v>
      </c>
      <c r="D1090" s="2">
        <f>YEAR(SalesData[[#This Row],[order_date]])</f>
        <v>2024</v>
      </c>
      <c r="E1090" t="s">
        <v>1080</v>
      </c>
      <c r="F1090" t="s">
        <v>14</v>
      </c>
      <c r="G1090" t="s">
        <v>31</v>
      </c>
      <c r="H1090">
        <v>2</v>
      </c>
      <c r="I1090">
        <v>4290.62</v>
      </c>
      <c r="J1090" t="s">
        <v>16</v>
      </c>
      <c r="K1090" t="s">
        <v>17</v>
      </c>
      <c r="L1090">
        <f>SalesData[[#This Row],[quantity]]*SalesData[[#This Row],[price]]</f>
        <v>8581.24</v>
      </c>
      <c r="M1090" s="8">
        <f>IF(SalesData[[#This Row],[quantity]]&lt;=1,2%,IF(SalesData[[#This Row],[quantity]]&lt;=2,4%,IF(SalesData[[#This Row],[quantity]]&lt;=3,6%,IF(SalesData[[#This Row],[quantity]]&gt;=4,8%,0%))))</f>
        <v>0.04</v>
      </c>
      <c r="N1090" s="6">
        <f>SalesData[[#This Row],[Total Sales]]*SalesData[[#This Row],[Discount %]]</f>
        <v>343.24959999999999</v>
      </c>
      <c r="O1090" s="2">
        <f>SalesData[[#This Row],[Total Sales]]-SalesData[[#This Row],[Discount Amount]]</f>
        <v>8237.9904000000006</v>
      </c>
      <c r="P1090" s="2">
        <f>SalesData[[#This Row],[price]]*60%</f>
        <v>2574.3719999999998</v>
      </c>
      <c r="Q1090" s="2">
        <f>SalesData[[#This Row],[Cost Price (Assumed)60%]]*SalesData[[#This Row],[quantity]]</f>
        <v>5148.7439999999997</v>
      </c>
      <c r="R1090" s="2">
        <f>SalesData[[#This Row],[Net Sales]]-SalesData[[#This Row],[Total Cost]]</f>
        <v>3089.2464000000009</v>
      </c>
      <c r="S1090" s="8">
        <f>SalesData[[#This Row],[Profit]]/SalesData[[#This Row],[Net Sales]]</f>
        <v>0.37500000000000006</v>
      </c>
    </row>
    <row r="1091" spans="1:19" x14ac:dyDescent="0.25">
      <c r="A1091">
        <v>101089</v>
      </c>
      <c r="B1091" s="1">
        <v>45545</v>
      </c>
      <c r="C1091" s="2">
        <f>MONTH(SalesData[[#This Row],[order_date]])</f>
        <v>9</v>
      </c>
      <c r="D1091" s="2">
        <f>YEAR(SalesData[[#This Row],[order_date]])</f>
        <v>2024</v>
      </c>
      <c r="E1091" t="s">
        <v>1081</v>
      </c>
      <c r="F1091" t="s">
        <v>41</v>
      </c>
      <c r="G1091" t="s">
        <v>42</v>
      </c>
      <c r="H1091">
        <v>4</v>
      </c>
      <c r="I1091">
        <v>398.92</v>
      </c>
      <c r="J1091" t="s">
        <v>21</v>
      </c>
      <c r="K1091" t="s">
        <v>17</v>
      </c>
      <c r="L1091">
        <f>SalesData[[#This Row],[quantity]]*SalesData[[#This Row],[price]]</f>
        <v>1595.68</v>
      </c>
      <c r="M1091" s="8">
        <f>IF(SalesData[[#This Row],[quantity]]&lt;=1,2%,IF(SalesData[[#This Row],[quantity]]&lt;=2,4%,IF(SalesData[[#This Row],[quantity]]&lt;=3,6%,IF(SalesData[[#This Row],[quantity]]&gt;=4,8%,0%))))</f>
        <v>0.08</v>
      </c>
      <c r="N1091" s="6">
        <f>SalesData[[#This Row],[Total Sales]]*SalesData[[#This Row],[Discount %]]</f>
        <v>127.65440000000001</v>
      </c>
      <c r="O1091" s="2">
        <f>SalesData[[#This Row],[Total Sales]]-SalesData[[#This Row],[Discount Amount]]</f>
        <v>1468.0255999999999</v>
      </c>
      <c r="P1091" s="2">
        <f>SalesData[[#This Row],[price]]*60%</f>
        <v>239.352</v>
      </c>
      <c r="Q1091" s="2">
        <f>SalesData[[#This Row],[Cost Price (Assumed)60%]]*SalesData[[#This Row],[quantity]]</f>
        <v>957.40800000000002</v>
      </c>
      <c r="R1091" s="2">
        <f>SalesData[[#This Row],[Net Sales]]-SalesData[[#This Row],[Total Cost]]</f>
        <v>510.61759999999992</v>
      </c>
      <c r="S1091" s="8">
        <f>SalesData[[#This Row],[Profit]]/SalesData[[#This Row],[Net Sales]]</f>
        <v>0.34782608695652173</v>
      </c>
    </row>
    <row r="1092" spans="1:19" x14ac:dyDescent="0.25">
      <c r="A1092">
        <v>101090</v>
      </c>
      <c r="B1092" s="1">
        <v>45340</v>
      </c>
      <c r="C1092" s="2">
        <f>MONTH(SalesData[[#This Row],[order_date]])</f>
        <v>2</v>
      </c>
      <c r="D1092" s="2">
        <f>YEAR(SalesData[[#This Row],[order_date]])</f>
        <v>2024</v>
      </c>
      <c r="E1092" t="s">
        <v>1082</v>
      </c>
      <c r="F1092" t="s">
        <v>41</v>
      </c>
      <c r="G1092" t="s">
        <v>42</v>
      </c>
      <c r="H1092">
        <v>2</v>
      </c>
      <c r="I1092">
        <v>495.69</v>
      </c>
      <c r="J1092" t="s">
        <v>47</v>
      </c>
      <c r="K1092" t="s">
        <v>48</v>
      </c>
      <c r="L1092">
        <f>SalesData[[#This Row],[quantity]]*SalesData[[#This Row],[price]]</f>
        <v>991.38</v>
      </c>
      <c r="M1092" s="8">
        <f>IF(SalesData[[#This Row],[quantity]]&lt;=1,2%,IF(SalesData[[#This Row],[quantity]]&lt;=2,4%,IF(SalesData[[#This Row],[quantity]]&lt;=3,6%,IF(SalesData[[#This Row],[quantity]]&gt;=4,8%,0%))))</f>
        <v>0.04</v>
      </c>
      <c r="N1092" s="6">
        <f>SalesData[[#This Row],[Total Sales]]*SalesData[[#This Row],[Discount %]]</f>
        <v>39.655200000000001</v>
      </c>
      <c r="O1092" s="2">
        <f>SalesData[[#This Row],[Total Sales]]-SalesData[[#This Row],[Discount Amount]]</f>
        <v>951.72479999999996</v>
      </c>
      <c r="P1092" s="2">
        <f>SalesData[[#This Row],[price]]*60%</f>
        <v>297.41399999999999</v>
      </c>
      <c r="Q1092" s="2">
        <f>SalesData[[#This Row],[Cost Price (Assumed)60%]]*SalesData[[#This Row],[quantity]]</f>
        <v>594.82799999999997</v>
      </c>
      <c r="R1092" s="2">
        <f>SalesData[[#This Row],[Net Sales]]-SalesData[[#This Row],[Total Cost]]</f>
        <v>356.89679999999998</v>
      </c>
      <c r="S1092" s="8">
        <f>SalesData[[#This Row],[Profit]]/SalesData[[#This Row],[Net Sales]]</f>
        <v>0.375</v>
      </c>
    </row>
    <row r="1093" spans="1:19" x14ac:dyDescent="0.25">
      <c r="A1093">
        <v>101091</v>
      </c>
      <c r="B1093" s="1">
        <v>45334</v>
      </c>
      <c r="C1093" s="2">
        <f>MONTH(SalesData[[#This Row],[order_date]])</f>
        <v>2</v>
      </c>
      <c r="D1093" s="2">
        <f>YEAR(SalesData[[#This Row],[order_date]])</f>
        <v>2024</v>
      </c>
      <c r="E1093" t="s">
        <v>1083</v>
      </c>
      <c r="F1093" t="s">
        <v>10</v>
      </c>
      <c r="G1093" t="s">
        <v>27</v>
      </c>
      <c r="H1093">
        <v>1</v>
      </c>
      <c r="I1093">
        <v>39994.120000000003</v>
      </c>
      <c r="J1093" t="s">
        <v>16</v>
      </c>
      <c r="K1093" t="s">
        <v>17</v>
      </c>
      <c r="L1093">
        <f>SalesData[[#This Row],[quantity]]*SalesData[[#This Row],[price]]</f>
        <v>39994.120000000003</v>
      </c>
      <c r="M1093" s="8">
        <f>IF(SalesData[[#This Row],[quantity]]&lt;=1,2%,IF(SalesData[[#This Row],[quantity]]&lt;=2,4%,IF(SalesData[[#This Row],[quantity]]&lt;=3,6%,IF(SalesData[[#This Row],[quantity]]&gt;=4,8%,0%))))</f>
        <v>0.02</v>
      </c>
      <c r="N1093" s="6">
        <f>SalesData[[#This Row],[Total Sales]]*SalesData[[#This Row],[Discount %]]</f>
        <v>799.88240000000008</v>
      </c>
      <c r="O1093" s="2">
        <f>SalesData[[#This Row],[Total Sales]]-SalesData[[#This Row],[Discount Amount]]</f>
        <v>39194.2376</v>
      </c>
      <c r="P1093" s="2">
        <f>SalesData[[#This Row],[price]]*60%</f>
        <v>23996.472000000002</v>
      </c>
      <c r="Q1093" s="2">
        <f>SalesData[[#This Row],[Cost Price (Assumed)60%]]*SalesData[[#This Row],[quantity]]</f>
        <v>23996.472000000002</v>
      </c>
      <c r="R1093" s="2">
        <f>SalesData[[#This Row],[Net Sales]]-SalesData[[#This Row],[Total Cost]]</f>
        <v>15197.765599999999</v>
      </c>
      <c r="S1093" s="8">
        <f>SalesData[[#This Row],[Profit]]/SalesData[[#This Row],[Net Sales]]</f>
        <v>0.38775510204081631</v>
      </c>
    </row>
    <row r="1094" spans="1:19" x14ac:dyDescent="0.25">
      <c r="A1094">
        <v>101092</v>
      </c>
      <c r="B1094" s="1">
        <v>45399</v>
      </c>
      <c r="C1094" s="2">
        <f>MONTH(SalesData[[#This Row],[order_date]])</f>
        <v>4</v>
      </c>
      <c r="D1094" s="2">
        <f>YEAR(SalesData[[#This Row],[order_date]])</f>
        <v>2024</v>
      </c>
      <c r="E1094" t="s">
        <v>230</v>
      </c>
      <c r="F1094" t="s">
        <v>14</v>
      </c>
      <c r="G1094" t="s">
        <v>15</v>
      </c>
      <c r="H1094">
        <v>1</v>
      </c>
      <c r="I1094">
        <v>1189.8599999999999</v>
      </c>
      <c r="J1094" t="s">
        <v>63</v>
      </c>
      <c r="K1094" t="s">
        <v>64</v>
      </c>
      <c r="L1094">
        <f>SalesData[[#This Row],[quantity]]*SalesData[[#This Row],[price]]</f>
        <v>1189.8599999999999</v>
      </c>
      <c r="M1094" s="8">
        <f>IF(SalesData[[#This Row],[quantity]]&lt;=1,2%,IF(SalesData[[#This Row],[quantity]]&lt;=2,4%,IF(SalesData[[#This Row],[quantity]]&lt;=3,6%,IF(SalesData[[#This Row],[quantity]]&gt;=4,8%,0%))))</f>
        <v>0.02</v>
      </c>
      <c r="N1094" s="6">
        <f>SalesData[[#This Row],[Total Sales]]*SalesData[[#This Row],[Discount %]]</f>
        <v>23.7972</v>
      </c>
      <c r="O1094" s="2">
        <f>SalesData[[#This Row],[Total Sales]]-SalesData[[#This Row],[Discount Amount]]</f>
        <v>1166.0627999999999</v>
      </c>
      <c r="P1094" s="2">
        <f>SalesData[[#This Row],[price]]*60%</f>
        <v>713.91599999999994</v>
      </c>
      <c r="Q1094" s="2">
        <f>SalesData[[#This Row],[Cost Price (Assumed)60%]]*SalesData[[#This Row],[quantity]]</f>
        <v>713.91599999999994</v>
      </c>
      <c r="R1094" s="2">
        <f>SalesData[[#This Row],[Net Sales]]-SalesData[[#This Row],[Total Cost]]</f>
        <v>452.14679999999998</v>
      </c>
      <c r="S1094" s="8">
        <f>SalesData[[#This Row],[Profit]]/SalesData[[#This Row],[Net Sales]]</f>
        <v>0.38775510204081631</v>
      </c>
    </row>
    <row r="1095" spans="1:19" x14ac:dyDescent="0.25">
      <c r="A1095">
        <v>101093</v>
      </c>
      <c r="B1095" s="1">
        <v>45376</v>
      </c>
      <c r="C1095" s="2">
        <f>MONTH(SalesData[[#This Row],[order_date]])</f>
        <v>3</v>
      </c>
      <c r="D1095" s="2">
        <f>YEAR(SalesData[[#This Row],[order_date]])</f>
        <v>2024</v>
      </c>
      <c r="E1095" t="s">
        <v>1084</v>
      </c>
      <c r="F1095" t="s">
        <v>14</v>
      </c>
      <c r="G1095" t="s">
        <v>51</v>
      </c>
      <c r="H1095">
        <v>1</v>
      </c>
      <c r="I1095">
        <v>963.06</v>
      </c>
      <c r="J1095" t="s">
        <v>16</v>
      </c>
      <c r="K1095" t="s">
        <v>17</v>
      </c>
      <c r="L1095">
        <f>SalesData[[#This Row],[quantity]]*SalesData[[#This Row],[price]]</f>
        <v>963.06</v>
      </c>
      <c r="M1095" s="8">
        <f>IF(SalesData[[#This Row],[quantity]]&lt;=1,2%,IF(SalesData[[#This Row],[quantity]]&lt;=2,4%,IF(SalesData[[#This Row],[quantity]]&lt;=3,6%,IF(SalesData[[#This Row],[quantity]]&gt;=4,8%,0%))))</f>
        <v>0.02</v>
      </c>
      <c r="N1095" s="6">
        <f>SalesData[[#This Row],[Total Sales]]*SalesData[[#This Row],[Discount %]]</f>
        <v>19.261199999999999</v>
      </c>
      <c r="O1095" s="2">
        <f>SalesData[[#This Row],[Total Sales]]-SalesData[[#This Row],[Discount Amount]]</f>
        <v>943.79879999999991</v>
      </c>
      <c r="P1095" s="2">
        <f>SalesData[[#This Row],[price]]*60%</f>
        <v>577.8359999999999</v>
      </c>
      <c r="Q1095" s="2">
        <f>SalesData[[#This Row],[Cost Price (Assumed)60%]]*SalesData[[#This Row],[quantity]]</f>
        <v>577.8359999999999</v>
      </c>
      <c r="R1095" s="2">
        <f>SalesData[[#This Row],[Net Sales]]-SalesData[[#This Row],[Total Cost]]</f>
        <v>365.96280000000002</v>
      </c>
      <c r="S1095" s="8">
        <f>SalesData[[#This Row],[Profit]]/SalesData[[#This Row],[Net Sales]]</f>
        <v>0.38775510204081637</v>
      </c>
    </row>
    <row r="1096" spans="1:19" x14ac:dyDescent="0.25">
      <c r="A1096">
        <v>101094</v>
      </c>
      <c r="B1096" s="1">
        <v>44936</v>
      </c>
      <c r="C1096" s="2">
        <f>MONTH(SalesData[[#This Row],[order_date]])</f>
        <v>1</v>
      </c>
      <c r="D1096" s="2">
        <f>YEAR(SalesData[[#This Row],[order_date]])</f>
        <v>2023</v>
      </c>
      <c r="E1096" t="s">
        <v>1085</v>
      </c>
      <c r="F1096" t="s">
        <v>14</v>
      </c>
      <c r="G1096" t="s">
        <v>31</v>
      </c>
      <c r="H1096">
        <v>1</v>
      </c>
      <c r="I1096">
        <v>2334.12</v>
      </c>
      <c r="J1096" t="s">
        <v>21</v>
      </c>
      <c r="K1096" t="s">
        <v>17</v>
      </c>
      <c r="L1096">
        <f>SalesData[[#This Row],[quantity]]*SalesData[[#This Row],[price]]</f>
        <v>2334.12</v>
      </c>
      <c r="M1096" s="8">
        <f>IF(SalesData[[#This Row],[quantity]]&lt;=1,2%,IF(SalesData[[#This Row],[quantity]]&lt;=2,4%,IF(SalesData[[#This Row],[quantity]]&lt;=3,6%,IF(SalesData[[#This Row],[quantity]]&gt;=4,8%,0%))))</f>
        <v>0.02</v>
      </c>
      <c r="N1096" s="6">
        <f>SalesData[[#This Row],[Total Sales]]*SalesData[[#This Row],[Discount %]]</f>
        <v>46.682400000000001</v>
      </c>
      <c r="O1096" s="2">
        <f>SalesData[[#This Row],[Total Sales]]-SalesData[[#This Row],[Discount Amount]]</f>
        <v>2287.4375999999997</v>
      </c>
      <c r="P1096" s="2">
        <f>SalesData[[#This Row],[price]]*60%</f>
        <v>1400.472</v>
      </c>
      <c r="Q1096" s="2">
        <f>SalesData[[#This Row],[Cost Price (Assumed)60%]]*SalesData[[#This Row],[quantity]]</f>
        <v>1400.472</v>
      </c>
      <c r="R1096" s="2">
        <f>SalesData[[#This Row],[Net Sales]]-SalesData[[#This Row],[Total Cost]]</f>
        <v>886.96559999999977</v>
      </c>
      <c r="S1096" s="8">
        <f>SalesData[[#This Row],[Profit]]/SalesData[[#This Row],[Net Sales]]</f>
        <v>0.38775510204081626</v>
      </c>
    </row>
    <row r="1097" spans="1:19" x14ac:dyDescent="0.25">
      <c r="A1097">
        <v>101095</v>
      </c>
      <c r="B1097" s="1">
        <v>45634</v>
      </c>
      <c r="C1097" s="2">
        <f>MONTH(SalesData[[#This Row],[order_date]])</f>
        <v>12</v>
      </c>
      <c r="D1097" s="2">
        <f>YEAR(SalesData[[#This Row],[order_date]])</f>
        <v>2024</v>
      </c>
      <c r="E1097" t="s">
        <v>1086</v>
      </c>
      <c r="F1097" t="s">
        <v>14</v>
      </c>
      <c r="G1097" t="s">
        <v>31</v>
      </c>
      <c r="H1097">
        <v>1</v>
      </c>
      <c r="I1097">
        <v>2513.11</v>
      </c>
      <c r="J1097" t="s">
        <v>57</v>
      </c>
      <c r="K1097" t="s">
        <v>58</v>
      </c>
      <c r="L1097">
        <f>SalesData[[#This Row],[quantity]]*SalesData[[#This Row],[price]]</f>
        <v>2513.11</v>
      </c>
      <c r="M1097" s="8">
        <f>IF(SalesData[[#This Row],[quantity]]&lt;=1,2%,IF(SalesData[[#This Row],[quantity]]&lt;=2,4%,IF(SalesData[[#This Row],[quantity]]&lt;=3,6%,IF(SalesData[[#This Row],[quantity]]&gt;=4,8%,0%))))</f>
        <v>0.02</v>
      </c>
      <c r="N1097" s="6">
        <f>SalesData[[#This Row],[Total Sales]]*SalesData[[#This Row],[Discount %]]</f>
        <v>50.262200000000007</v>
      </c>
      <c r="O1097" s="2">
        <f>SalesData[[#This Row],[Total Sales]]-SalesData[[#This Row],[Discount Amount]]</f>
        <v>2462.8478</v>
      </c>
      <c r="P1097" s="2">
        <f>SalesData[[#This Row],[price]]*60%</f>
        <v>1507.866</v>
      </c>
      <c r="Q1097" s="2">
        <f>SalesData[[#This Row],[Cost Price (Assumed)60%]]*SalesData[[#This Row],[quantity]]</f>
        <v>1507.866</v>
      </c>
      <c r="R1097" s="2">
        <f>SalesData[[#This Row],[Net Sales]]-SalesData[[#This Row],[Total Cost]]</f>
        <v>954.98180000000002</v>
      </c>
      <c r="S1097" s="8">
        <f>SalesData[[#This Row],[Profit]]/SalesData[[#This Row],[Net Sales]]</f>
        <v>0.38775510204081631</v>
      </c>
    </row>
    <row r="1098" spans="1:19" x14ac:dyDescent="0.25">
      <c r="A1098">
        <v>101096</v>
      </c>
      <c r="B1098" s="1">
        <v>45265</v>
      </c>
      <c r="C1098" s="2">
        <f>MONTH(SalesData[[#This Row],[order_date]])</f>
        <v>12</v>
      </c>
      <c r="D1098" s="2">
        <f>YEAR(SalesData[[#This Row],[order_date]])</f>
        <v>2023</v>
      </c>
      <c r="E1098" t="s">
        <v>1087</v>
      </c>
      <c r="F1098" t="s">
        <v>19</v>
      </c>
      <c r="G1098" t="s">
        <v>123</v>
      </c>
      <c r="H1098">
        <v>4</v>
      </c>
      <c r="I1098">
        <v>8449.09</v>
      </c>
      <c r="J1098" t="s">
        <v>63</v>
      </c>
      <c r="K1098" t="s">
        <v>64</v>
      </c>
      <c r="L1098">
        <f>SalesData[[#This Row],[quantity]]*SalesData[[#This Row],[price]]</f>
        <v>33796.36</v>
      </c>
      <c r="M1098" s="8">
        <f>IF(SalesData[[#This Row],[quantity]]&lt;=1,2%,IF(SalesData[[#This Row],[quantity]]&lt;=2,4%,IF(SalesData[[#This Row],[quantity]]&lt;=3,6%,IF(SalesData[[#This Row],[quantity]]&gt;=4,8%,0%))))</f>
        <v>0.08</v>
      </c>
      <c r="N1098" s="6">
        <f>SalesData[[#This Row],[Total Sales]]*SalesData[[#This Row],[Discount %]]</f>
        <v>2703.7087999999999</v>
      </c>
      <c r="O1098" s="2">
        <f>SalesData[[#This Row],[Total Sales]]-SalesData[[#This Row],[Discount Amount]]</f>
        <v>31092.6512</v>
      </c>
      <c r="P1098" s="2">
        <f>SalesData[[#This Row],[price]]*60%</f>
        <v>5069.4539999999997</v>
      </c>
      <c r="Q1098" s="2">
        <f>SalesData[[#This Row],[Cost Price (Assumed)60%]]*SalesData[[#This Row],[quantity]]</f>
        <v>20277.815999999999</v>
      </c>
      <c r="R1098" s="2">
        <f>SalesData[[#This Row],[Net Sales]]-SalesData[[#This Row],[Total Cost]]</f>
        <v>10814.835200000001</v>
      </c>
      <c r="S1098" s="8">
        <f>SalesData[[#This Row],[Profit]]/SalesData[[#This Row],[Net Sales]]</f>
        <v>0.34782608695652178</v>
      </c>
    </row>
    <row r="1099" spans="1:19" x14ac:dyDescent="0.25">
      <c r="A1099">
        <v>101097</v>
      </c>
      <c r="B1099" s="1">
        <v>45327</v>
      </c>
      <c r="C1099" s="2">
        <f>MONTH(SalesData[[#This Row],[order_date]])</f>
        <v>2</v>
      </c>
      <c r="D1099" s="2">
        <f>YEAR(SalesData[[#This Row],[order_date]])</f>
        <v>2024</v>
      </c>
      <c r="E1099" t="s">
        <v>1088</v>
      </c>
      <c r="F1099" t="s">
        <v>10</v>
      </c>
      <c r="G1099" t="s">
        <v>68</v>
      </c>
      <c r="H1099">
        <v>1</v>
      </c>
      <c r="I1099">
        <v>9128.2099999999991</v>
      </c>
      <c r="J1099" t="s">
        <v>35</v>
      </c>
      <c r="K1099" t="s">
        <v>36</v>
      </c>
      <c r="L1099">
        <f>SalesData[[#This Row],[quantity]]*SalesData[[#This Row],[price]]</f>
        <v>9128.2099999999991</v>
      </c>
      <c r="M1099" s="8">
        <f>IF(SalesData[[#This Row],[quantity]]&lt;=1,2%,IF(SalesData[[#This Row],[quantity]]&lt;=2,4%,IF(SalesData[[#This Row],[quantity]]&lt;=3,6%,IF(SalesData[[#This Row],[quantity]]&gt;=4,8%,0%))))</f>
        <v>0.02</v>
      </c>
      <c r="N1099" s="6">
        <f>SalesData[[#This Row],[Total Sales]]*SalesData[[#This Row],[Discount %]]</f>
        <v>182.5642</v>
      </c>
      <c r="O1099" s="2">
        <f>SalesData[[#This Row],[Total Sales]]-SalesData[[#This Row],[Discount Amount]]</f>
        <v>8945.6457999999984</v>
      </c>
      <c r="P1099" s="2">
        <f>SalesData[[#This Row],[price]]*60%</f>
        <v>5476.9259999999995</v>
      </c>
      <c r="Q1099" s="2">
        <f>SalesData[[#This Row],[Cost Price (Assumed)60%]]*SalesData[[#This Row],[quantity]]</f>
        <v>5476.9259999999995</v>
      </c>
      <c r="R1099" s="2">
        <f>SalesData[[#This Row],[Net Sales]]-SalesData[[#This Row],[Total Cost]]</f>
        <v>3468.7197999999989</v>
      </c>
      <c r="S1099" s="8">
        <f>SalesData[[#This Row],[Profit]]/SalesData[[#This Row],[Net Sales]]</f>
        <v>0.38775510204081626</v>
      </c>
    </row>
    <row r="1100" spans="1:19" x14ac:dyDescent="0.25">
      <c r="A1100">
        <v>101098</v>
      </c>
      <c r="B1100" s="1">
        <v>45238</v>
      </c>
      <c r="C1100" s="2">
        <f>MONTH(SalesData[[#This Row],[order_date]])</f>
        <v>11</v>
      </c>
      <c r="D1100" s="2">
        <f>YEAR(SalesData[[#This Row],[order_date]])</f>
        <v>2023</v>
      </c>
      <c r="E1100" t="s">
        <v>355</v>
      </c>
      <c r="F1100" t="s">
        <v>10</v>
      </c>
      <c r="G1100" t="s">
        <v>73</v>
      </c>
      <c r="H1100">
        <v>2</v>
      </c>
      <c r="I1100">
        <v>15006.75</v>
      </c>
      <c r="J1100" t="s">
        <v>85</v>
      </c>
      <c r="K1100" t="s">
        <v>29</v>
      </c>
      <c r="L1100">
        <f>SalesData[[#This Row],[quantity]]*SalesData[[#This Row],[price]]</f>
        <v>30013.5</v>
      </c>
      <c r="M1100" s="8">
        <f>IF(SalesData[[#This Row],[quantity]]&lt;=1,2%,IF(SalesData[[#This Row],[quantity]]&lt;=2,4%,IF(SalesData[[#This Row],[quantity]]&lt;=3,6%,IF(SalesData[[#This Row],[quantity]]&gt;=4,8%,0%))))</f>
        <v>0.04</v>
      </c>
      <c r="N1100" s="6">
        <f>SalesData[[#This Row],[Total Sales]]*SalesData[[#This Row],[Discount %]]</f>
        <v>1200.54</v>
      </c>
      <c r="O1100" s="2">
        <f>SalesData[[#This Row],[Total Sales]]-SalesData[[#This Row],[Discount Amount]]</f>
        <v>28812.959999999999</v>
      </c>
      <c r="P1100" s="2">
        <f>SalesData[[#This Row],[price]]*60%</f>
        <v>9004.0499999999993</v>
      </c>
      <c r="Q1100" s="2">
        <f>SalesData[[#This Row],[Cost Price (Assumed)60%]]*SalesData[[#This Row],[quantity]]</f>
        <v>18008.099999999999</v>
      </c>
      <c r="R1100" s="2">
        <f>SalesData[[#This Row],[Net Sales]]-SalesData[[#This Row],[Total Cost]]</f>
        <v>10804.86</v>
      </c>
      <c r="S1100" s="8">
        <f>SalesData[[#This Row],[Profit]]/SalesData[[#This Row],[Net Sales]]</f>
        <v>0.37500000000000006</v>
      </c>
    </row>
    <row r="1101" spans="1:19" x14ac:dyDescent="0.25">
      <c r="A1101">
        <v>101099</v>
      </c>
      <c r="B1101" s="1">
        <v>45118</v>
      </c>
      <c r="C1101" s="2">
        <f>MONTH(SalesData[[#This Row],[order_date]])</f>
        <v>7</v>
      </c>
      <c r="D1101" s="2">
        <f>YEAR(SalesData[[#This Row],[order_date]])</f>
        <v>2023</v>
      </c>
      <c r="E1101" t="s">
        <v>1089</v>
      </c>
      <c r="F1101" t="s">
        <v>10</v>
      </c>
      <c r="G1101" t="s">
        <v>68</v>
      </c>
      <c r="H1101">
        <v>1</v>
      </c>
      <c r="I1101">
        <v>18299.18</v>
      </c>
      <c r="J1101" t="s">
        <v>61</v>
      </c>
      <c r="K1101" t="s">
        <v>36</v>
      </c>
      <c r="L1101">
        <f>SalesData[[#This Row],[quantity]]*SalesData[[#This Row],[price]]</f>
        <v>18299.18</v>
      </c>
      <c r="M1101" s="8">
        <f>IF(SalesData[[#This Row],[quantity]]&lt;=1,2%,IF(SalesData[[#This Row],[quantity]]&lt;=2,4%,IF(SalesData[[#This Row],[quantity]]&lt;=3,6%,IF(SalesData[[#This Row],[quantity]]&gt;=4,8%,0%))))</f>
        <v>0.02</v>
      </c>
      <c r="N1101" s="6">
        <f>SalesData[[#This Row],[Total Sales]]*SalesData[[#This Row],[Discount %]]</f>
        <v>365.98360000000002</v>
      </c>
      <c r="O1101" s="2">
        <f>SalesData[[#This Row],[Total Sales]]-SalesData[[#This Row],[Discount Amount]]</f>
        <v>17933.196400000001</v>
      </c>
      <c r="P1101" s="2">
        <f>SalesData[[#This Row],[price]]*60%</f>
        <v>10979.508</v>
      </c>
      <c r="Q1101" s="2">
        <f>SalesData[[#This Row],[Cost Price (Assumed)60%]]*SalesData[[#This Row],[quantity]]</f>
        <v>10979.508</v>
      </c>
      <c r="R1101" s="2">
        <f>SalesData[[#This Row],[Net Sales]]-SalesData[[#This Row],[Total Cost]]</f>
        <v>6953.6884000000009</v>
      </c>
      <c r="S1101" s="8">
        <f>SalesData[[#This Row],[Profit]]/SalesData[[#This Row],[Net Sales]]</f>
        <v>0.38775510204081637</v>
      </c>
    </row>
    <row r="1102" spans="1:19" x14ac:dyDescent="0.25">
      <c r="A1102">
        <v>101100</v>
      </c>
      <c r="B1102" s="1">
        <v>44985</v>
      </c>
      <c r="C1102" s="2">
        <f>MONTH(SalesData[[#This Row],[order_date]])</f>
        <v>2</v>
      </c>
      <c r="D1102" s="2">
        <f>YEAR(SalesData[[#This Row],[order_date]])</f>
        <v>2023</v>
      </c>
      <c r="E1102" t="s">
        <v>719</v>
      </c>
      <c r="F1102" t="s">
        <v>14</v>
      </c>
      <c r="G1102" t="s">
        <v>15</v>
      </c>
      <c r="H1102">
        <v>1</v>
      </c>
      <c r="I1102">
        <v>4209.93</v>
      </c>
      <c r="J1102" t="s">
        <v>12</v>
      </c>
      <c r="K1102" t="s">
        <v>12</v>
      </c>
      <c r="L1102">
        <f>SalesData[[#This Row],[quantity]]*SalesData[[#This Row],[price]]</f>
        <v>4209.93</v>
      </c>
      <c r="M1102" s="8">
        <f>IF(SalesData[[#This Row],[quantity]]&lt;=1,2%,IF(SalesData[[#This Row],[quantity]]&lt;=2,4%,IF(SalesData[[#This Row],[quantity]]&lt;=3,6%,IF(SalesData[[#This Row],[quantity]]&gt;=4,8%,0%))))</f>
        <v>0.02</v>
      </c>
      <c r="N1102" s="6">
        <f>SalesData[[#This Row],[Total Sales]]*SalesData[[#This Row],[Discount %]]</f>
        <v>84.198600000000013</v>
      </c>
      <c r="O1102" s="2">
        <f>SalesData[[#This Row],[Total Sales]]-SalesData[[#This Row],[Discount Amount]]</f>
        <v>4125.7314000000006</v>
      </c>
      <c r="P1102" s="2">
        <f>SalesData[[#This Row],[price]]*60%</f>
        <v>2525.9580000000001</v>
      </c>
      <c r="Q1102" s="2">
        <f>SalesData[[#This Row],[Cost Price (Assumed)60%]]*SalesData[[#This Row],[quantity]]</f>
        <v>2525.9580000000001</v>
      </c>
      <c r="R1102" s="2">
        <f>SalesData[[#This Row],[Net Sales]]-SalesData[[#This Row],[Total Cost]]</f>
        <v>1599.7734000000005</v>
      </c>
      <c r="S1102" s="8">
        <f>SalesData[[#This Row],[Profit]]/SalesData[[#This Row],[Net Sales]]</f>
        <v>0.38775510204081637</v>
      </c>
    </row>
    <row r="1103" spans="1:19" x14ac:dyDescent="0.25">
      <c r="A1103">
        <v>101101</v>
      </c>
      <c r="B1103" s="1">
        <v>45059</v>
      </c>
      <c r="C1103" s="2">
        <f>MONTH(SalesData[[#This Row],[order_date]])</f>
        <v>5</v>
      </c>
      <c r="D1103" s="2">
        <f>YEAR(SalesData[[#This Row],[order_date]])</f>
        <v>2023</v>
      </c>
      <c r="E1103" t="s">
        <v>1090</v>
      </c>
      <c r="F1103" t="s">
        <v>14</v>
      </c>
      <c r="G1103" t="s">
        <v>170</v>
      </c>
      <c r="H1103">
        <v>2</v>
      </c>
      <c r="I1103">
        <v>2316.33</v>
      </c>
      <c r="J1103" t="s">
        <v>57</v>
      </c>
      <c r="K1103" t="s">
        <v>58</v>
      </c>
      <c r="L1103">
        <f>SalesData[[#This Row],[quantity]]*SalesData[[#This Row],[price]]</f>
        <v>4632.66</v>
      </c>
      <c r="M1103" s="8">
        <f>IF(SalesData[[#This Row],[quantity]]&lt;=1,2%,IF(SalesData[[#This Row],[quantity]]&lt;=2,4%,IF(SalesData[[#This Row],[quantity]]&lt;=3,6%,IF(SalesData[[#This Row],[quantity]]&gt;=4,8%,0%))))</f>
        <v>0.04</v>
      </c>
      <c r="N1103" s="6">
        <f>SalesData[[#This Row],[Total Sales]]*SalesData[[#This Row],[Discount %]]</f>
        <v>185.3064</v>
      </c>
      <c r="O1103" s="2">
        <f>SalesData[[#This Row],[Total Sales]]-SalesData[[#This Row],[Discount Amount]]</f>
        <v>4447.3535999999995</v>
      </c>
      <c r="P1103" s="2">
        <f>SalesData[[#This Row],[price]]*60%</f>
        <v>1389.798</v>
      </c>
      <c r="Q1103" s="2">
        <f>SalesData[[#This Row],[Cost Price (Assumed)60%]]*SalesData[[#This Row],[quantity]]</f>
        <v>2779.596</v>
      </c>
      <c r="R1103" s="2">
        <f>SalesData[[#This Row],[Net Sales]]-SalesData[[#This Row],[Total Cost]]</f>
        <v>1667.7575999999995</v>
      </c>
      <c r="S1103" s="8">
        <f>SalesData[[#This Row],[Profit]]/SalesData[[#This Row],[Net Sales]]</f>
        <v>0.37499999999999994</v>
      </c>
    </row>
    <row r="1104" spans="1:19" x14ac:dyDescent="0.25">
      <c r="A1104">
        <v>101102</v>
      </c>
      <c r="B1104" s="1">
        <v>45137</v>
      </c>
      <c r="C1104" s="2">
        <f>MONTH(SalesData[[#This Row],[order_date]])</f>
        <v>7</v>
      </c>
      <c r="D1104" s="2">
        <f>YEAR(SalesData[[#This Row],[order_date]])</f>
        <v>2023</v>
      </c>
      <c r="E1104" t="s">
        <v>1091</v>
      </c>
      <c r="F1104" t="s">
        <v>14</v>
      </c>
      <c r="G1104" t="s">
        <v>170</v>
      </c>
      <c r="H1104">
        <v>1</v>
      </c>
      <c r="I1104">
        <v>2791.03</v>
      </c>
      <c r="J1104" t="s">
        <v>54</v>
      </c>
      <c r="K1104" t="s">
        <v>55</v>
      </c>
      <c r="L1104">
        <f>SalesData[[#This Row],[quantity]]*SalesData[[#This Row],[price]]</f>
        <v>2791.03</v>
      </c>
      <c r="M1104" s="8">
        <f>IF(SalesData[[#This Row],[quantity]]&lt;=1,2%,IF(SalesData[[#This Row],[quantity]]&lt;=2,4%,IF(SalesData[[#This Row],[quantity]]&lt;=3,6%,IF(SalesData[[#This Row],[quantity]]&gt;=4,8%,0%))))</f>
        <v>0.02</v>
      </c>
      <c r="N1104" s="6">
        <f>SalesData[[#This Row],[Total Sales]]*SalesData[[#This Row],[Discount %]]</f>
        <v>55.820600000000006</v>
      </c>
      <c r="O1104" s="2">
        <f>SalesData[[#This Row],[Total Sales]]-SalesData[[#This Row],[Discount Amount]]</f>
        <v>2735.2094000000002</v>
      </c>
      <c r="P1104" s="2">
        <f>SalesData[[#This Row],[price]]*60%</f>
        <v>1674.6180000000002</v>
      </c>
      <c r="Q1104" s="2">
        <f>SalesData[[#This Row],[Cost Price (Assumed)60%]]*SalesData[[#This Row],[quantity]]</f>
        <v>1674.6180000000002</v>
      </c>
      <c r="R1104" s="2">
        <f>SalesData[[#This Row],[Net Sales]]-SalesData[[#This Row],[Total Cost]]</f>
        <v>1060.5914</v>
      </c>
      <c r="S1104" s="8">
        <f>SalesData[[#This Row],[Profit]]/SalesData[[#This Row],[Net Sales]]</f>
        <v>0.38775510204081631</v>
      </c>
    </row>
    <row r="1105" spans="1:19" x14ac:dyDescent="0.25">
      <c r="A1105">
        <v>101103</v>
      </c>
      <c r="B1105" s="1">
        <v>45628</v>
      </c>
      <c r="C1105" s="2">
        <f>MONTH(SalesData[[#This Row],[order_date]])</f>
        <v>12</v>
      </c>
      <c r="D1105" s="2">
        <f>YEAR(SalesData[[#This Row],[order_date]])</f>
        <v>2024</v>
      </c>
      <c r="E1105" t="s">
        <v>1092</v>
      </c>
      <c r="F1105" t="s">
        <v>14</v>
      </c>
      <c r="G1105" t="s">
        <v>46</v>
      </c>
      <c r="H1105">
        <v>1</v>
      </c>
      <c r="I1105">
        <v>768.3</v>
      </c>
      <c r="J1105" t="s">
        <v>32</v>
      </c>
      <c r="K1105" t="s">
        <v>33</v>
      </c>
      <c r="L1105">
        <f>SalesData[[#This Row],[quantity]]*SalesData[[#This Row],[price]]</f>
        <v>768.3</v>
      </c>
      <c r="M1105" s="8">
        <f>IF(SalesData[[#This Row],[quantity]]&lt;=1,2%,IF(SalesData[[#This Row],[quantity]]&lt;=2,4%,IF(SalesData[[#This Row],[quantity]]&lt;=3,6%,IF(SalesData[[#This Row],[quantity]]&gt;=4,8%,0%))))</f>
        <v>0.02</v>
      </c>
      <c r="N1105" s="6">
        <f>SalesData[[#This Row],[Total Sales]]*SalesData[[#This Row],[Discount %]]</f>
        <v>15.366</v>
      </c>
      <c r="O1105" s="2">
        <f>SalesData[[#This Row],[Total Sales]]-SalesData[[#This Row],[Discount Amount]]</f>
        <v>752.93399999999997</v>
      </c>
      <c r="P1105" s="2">
        <f>SalesData[[#This Row],[price]]*60%</f>
        <v>460.97999999999996</v>
      </c>
      <c r="Q1105" s="2">
        <f>SalesData[[#This Row],[Cost Price (Assumed)60%]]*SalesData[[#This Row],[quantity]]</f>
        <v>460.97999999999996</v>
      </c>
      <c r="R1105" s="2">
        <f>SalesData[[#This Row],[Net Sales]]-SalesData[[#This Row],[Total Cost]]</f>
        <v>291.95400000000001</v>
      </c>
      <c r="S1105" s="8">
        <f>SalesData[[#This Row],[Profit]]/SalesData[[#This Row],[Net Sales]]</f>
        <v>0.38775510204081637</v>
      </c>
    </row>
    <row r="1106" spans="1:19" x14ac:dyDescent="0.25">
      <c r="A1106">
        <v>101104</v>
      </c>
      <c r="B1106" s="1">
        <v>45179</v>
      </c>
      <c r="C1106" s="2">
        <f>MONTH(SalesData[[#This Row],[order_date]])</f>
        <v>9</v>
      </c>
      <c r="D1106" s="2">
        <f>YEAR(SalesData[[#This Row],[order_date]])</f>
        <v>2023</v>
      </c>
      <c r="E1106" t="s">
        <v>1093</v>
      </c>
      <c r="F1106" t="s">
        <v>14</v>
      </c>
      <c r="G1106" t="s">
        <v>51</v>
      </c>
      <c r="H1106">
        <v>3</v>
      </c>
      <c r="I1106">
        <v>2462.98</v>
      </c>
      <c r="J1106" t="s">
        <v>94</v>
      </c>
      <c r="K1106" t="s">
        <v>95</v>
      </c>
      <c r="L1106">
        <f>SalesData[[#This Row],[quantity]]*SalesData[[#This Row],[price]]</f>
        <v>7388.9400000000005</v>
      </c>
      <c r="M1106" s="8">
        <f>IF(SalesData[[#This Row],[quantity]]&lt;=1,2%,IF(SalesData[[#This Row],[quantity]]&lt;=2,4%,IF(SalesData[[#This Row],[quantity]]&lt;=3,6%,IF(SalesData[[#This Row],[quantity]]&gt;=4,8%,0%))))</f>
        <v>0.06</v>
      </c>
      <c r="N1106" s="6">
        <f>SalesData[[#This Row],[Total Sales]]*SalesData[[#This Row],[Discount %]]</f>
        <v>443.33640000000003</v>
      </c>
      <c r="O1106" s="2">
        <f>SalesData[[#This Row],[Total Sales]]-SalesData[[#This Row],[Discount Amount]]</f>
        <v>6945.6036000000004</v>
      </c>
      <c r="P1106" s="2">
        <f>SalesData[[#This Row],[price]]*60%</f>
        <v>1477.788</v>
      </c>
      <c r="Q1106" s="2">
        <f>SalesData[[#This Row],[Cost Price (Assumed)60%]]*SalesData[[#This Row],[quantity]]</f>
        <v>4433.3639999999996</v>
      </c>
      <c r="R1106" s="2">
        <f>SalesData[[#This Row],[Net Sales]]-SalesData[[#This Row],[Total Cost]]</f>
        <v>2512.2396000000008</v>
      </c>
      <c r="S1106" s="8">
        <f>SalesData[[#This Row],[Profit]]/SalesData[[#This Row],[Net Sales]]</f>
        <v>0.36170212765957455</v>
      </c>
    </row>
    <row r="1107" spans="1:19" x14ac:dyDescent="0.25">
      <c r="A1107">
        <v>101105</v>
      </c>
      <c r="B1107" s="1">
        <v>45588</v>
      </c>
      <c r="C1107" s="2">
        <f>MONTH(SalesData[[#This Row],[order_date]])</f>
        <v>10</v>
      </c>
      <c r="D1107" s="2">
        <f>YEAR(SalesData[[#This Row],[order_date]])</f>
        <v>2024</v>
      </c>
      <c r="E1107" t="s">
        <v>1094</v>
      </c>
      <c r="F1107" t="s">
        <v>41</v>
      </c>
      <c r="G1107" t="s">
        <v>83</v>
      </c>
      <c r="H1107">
        <v>1</v>
      </c>
      <c r="I1107">
        <v>13798.4</v>
      </c>
      <c r="J1107" t="s">
        <v>32</v>
      </c>
      <c r="K1107" t="s">
        <v>33</v>
      </c>
      <c r="L1107">
        <f>SalesData[[#This Row],[quantity]]*SalesData[[#This Row],[price]]</f>
        <v>13798.4</v>
      </c>
      <c r="M1107" s="8">
        <f>IF(SalesData[[#This Row],[quantity]]&lt;=1,2%,IF(SalesData[[#This Row],[quantity]]&lt;=2,4%,IF(SalesData[[#This Row],[quantity]]&lt;=3,6%,IF(SalesData[[#This Row],[quantity]]&gt;=4,8%,0%))))</f>
        <v>0.02</v>
      </c>
      <c r="N1107" s="6">
        <f>SalesData[[#This Row],[Total Sales]]*SalesData[[#This Row],[Discount %]]</f>
        <v>275.96800000000002</v>
      </c>
      <c r="O1107" s="2">
        <f>SalesData[[#This Row],[Total Sales]]-SalesData[[#This Row],[Discount Amount]]</f>
        <v>13522.431999999999</v>
      </c>
      <c r="P1107" s="2">
        <f>SalesData[[#This Row],[price]]*60%</f>
        <v>8279.0399999999991</v>
      </c>
      <c r="Q1107" s="2">
        <f>SalesData[[#This Row],[Cost Price (Assumed)60%]]*SalesData[[#This Row],[quantity]]</f>
        <v>8279.0399999999991</v>
      </c>
      <c r="R1107" s="2">
        <f>SalesData[[#This Row],[Net Sales]]-SalesData[[#This Row],[Total Cost]]</f>
        <v>5243.3919999999998</v>
      </c>
      <c r="S1107" s="8">
        <f>SalesData[[#This Row],[Profit]]/SalesData[[#This Row],[Net Sales]]</f>
        <v>0.38775510204081637</v>
      </c>
    </row>
    <row r="1108" spans="1:19" x14ac:dyDescent="0.25">
      <c r="A1108">
        <v>101106</v>
      </c>
      <c r="B1108" s="1">
        <v>45106</v>
      </c>
      <c r="C1108" s="2">
        <f>MONTH(SalesData[[#This Row],[order_date]])</f>
        <v>6</v>
      </c>
      <c r="D1108" s="2">
        <f>YEAR(SalesData[[#This Row],[order_date]])</f>
        <v>2023</v>
      </c>
      <c r="E1108" t="s">
        <v>1095</v>
      </c>
      <c r="F1108" t="s">
        <v>14</v>
      </c>
      <c r="G1108" t="s">
        <v>46</v>
      </c>
      <c r="H1108">
        <v>3</v>
      </c>
      <c r="I1108">
        <v>3671.52</v>
      </c>
      <c r="J1108" t="s">
        <v>16</v>
      </c>
      <c r="K1108" t="s">
        <v>17</v>
      </c>
      <c r="L1108">
        <f>SalesData[[#This Row],[quantity]]*SalesData[[#This Row],[price]]</f>
        <v>11014.56</v>
      </c>
      <c r="M1108" s="8">
        <f>IF(SalesData[[#This Row],[quantity]]&lt;=1,2%,IF(SalesData[[#This Row],[quantity]]&lt;=2,4%,IF(SalesData[[#This Row],[quantity]]&lt;=3,6%,IF(SalesData[[#This Row],[quantity]]&gt;=4,8%,0%))))</f>
        <v>0.06</v>
      </c>
      <c r="N1108" s="6">
        <f>SalesData[[#This Row],[Total Sales]]*SalesData[[#This Row],[Discount %]]</f>
        <v>660.8735999999999</v>
      </c>
      <c r="O1108" s="2">
        <f>SalesData[[#This Row],[Total Sales]]-SalesData[[#This Row],[Discount Amount]]</f>
        <v>10353.686399999999</v>
      </c>
      <c r="P1108" s="2">
        <f>SalesData[[#This Row],[price]]*60%</f>
        <v>2202.9119999999998</v>
      </c>
      <c r="Q1108" s="2">
        <f>SalesData[[#This Row],[Cost Price (Assumed)60%]]*SalesData[[#This Row],[quantity]]</f>
        <v>6608.735999999999</v>
      </c>
      <c r="R1108" s="2">
        <f>SalesData[[#This Row],[Net Sales]]-SalesData[[#This Row],[Total Cost]]</f>
        <v>3744.9503999999997</v>
      </c>
      <c r="S1108" s="8">
        <f>SalesData[[#This Row],[Profit]]/SalesData[[#This Row],[Net Sales]]</f>
        <v>0.36170212765957449</v>
      </c>
    </row>
    <row r="1109" spans="1:19" x14ac:dyDescent="0.25">
      <c r="A1109">
        <v>101107</v>
      </c>
      <c r="B1109" s="1">
        <v>45509</v>
      </c>
      <c r="C1109" s="2">
        <f>MONTH(SalesData[[#This Row],[order_date]])</f>
        <v>8</v>
      </c>
      <c r="D1109" s="2">
        <f>YEAR(SalesData[[#This Row],[order_date]])</f>
        <v>2024</v>
      </c>
      <c r="E1109" t="s">
        <v>1096</v>
      </c>
      <c r="F1109" t="s">
        <v>10</v>
      </c>
      <c r="G1109" t="s">
        <v>73</v>
      </c>
      <c r="H1109">
        <v>1</v>
      </c>
      <c r="I1109">
        <v>56983.11</v>
      </c>
      <c r="J1109" t="s">
        <v>94</v>
      </c>
      <c r="K1109" t="s">
        <v>95</v>
      </c>
      <c r="L1109">
        <f>SalesData[[#This Row],[quantity]]*SalesData[[#This Row],[price]]</f>
        <v>56983.11</v>
      </c>
      <c r="M1109" s="8">
        <f>IF(SalesData[[#This Row],[quantity]]&lt;=1,2%,IF(SalesData[[#This Row],[quantity]]&lt;=2,4%,IF(SalesData[[#This Row],[quantity]]&lt;=3,6%,IF(SalesData[[#This Row],[quantity]]&gt;=4,8%,0%))))</f>
        <v>0.02</v>
      </c>
      <c r="N1109" s="6">
        <f>SalesData[[#This Row],[Total Sales]]*SalesData[[#This Row],[Discount %]]</f>
        <v>1139.6622</v>
      </c>
      <c r="O1109" s="2">
        <f>SalesData[[#This Row],[Total Sales]]-SalesData[[#This Row],[Discount Amount]]</f>
        <v>55843.447800000002</v>
      </c>
      <c r="P1109" s="2">
        <f>SalesData[[#This Row],[price]]*60%</f>
        <v>34189.866000000002</v>
      </c>
      <c r="Q1109" s="2">
        <f>SalesData[[#This Row],[Cost Price (Assumed)60%]]*SalesData[[#This Row],[quantity]]</f>
        <v>34189.866000000002</v>
      </c>
      <c r="R1109" s="2">
        <f>SalesData[[#This Row],[Net Sales]]-SalesData[[#This Row],[Total Cost]]</f>
        <v>21653.5818</v>
      </c>
      <c r="S1109" s="8">
        <f>SalesData[[#This Row],[Profit]]/SalesData[[#This Row],[Net Sales]]</f>
        <v>0.38775510204081631</v>
      </c>
    </row>
    <row r="1110" spans="1:19" x14ac:dyDescent="0.25">
      <c r="A1110">
        <v>101108</v>
      </c>
      <c r="B1110" s="1">
        <v>45609</v>
      </c>
      <c r="C1110" s="2">
        <f>MONTH(SalesData[[#This Row],[order_date]])</f>
        <v>11</v>
      </c>
      <c r="D1110" s="2">
        <f>YEAR(SalesData[[#This Row],[order_date]])</f>
        <v>2024</v>
      </c>
      <c r="E1110" t="s">
        <v>652</v>
      </c>
      <c r="F1110" t="s">
        <v>41</v>
      </c>
      <c r="G1110" t="s">
        <v>102</v>
      </c>
      <c r="H1110">
        <v>4</v>
      </c>
      <c r="I1110">
        <v>6843.23</v>
      </c>
      <c r="J1110" t="s">
        <v>107</v>
      </c>
      <c r="K1110" t="s">
        <v>108</v>
      </c>
      <c r="L1110">
        <f>SalesData[[#This Row],[quantity]]*SalesData[[#This Row],[price]]</f>
        <v>27372.92</v>
      </c>
      <c r="M1110" s="8">
        <f>IF(SalesData[[#This Row],[quantity]]&lt;=1,2%,IF(SalesData[[#This Row],[quantity]]&lt;=2,4%,IF(SalesData[[#This Row],[quantity]]&lt;=3,6%,IF(SalesData[[#This Row],[quantity]]&gt;=4,8%,0%))))</f>
        <v>0.08</v>
      </c>
      <c r="N1110" s="6">
        <f>SalesData[[#This Row],[Total Sales]]*SalesData[[#This Row],[Discount %]]</f>
        <v>2189.8335999999999</v>
      </c>
      <c r="O1110" s="2">
        <f>SalesData[[#This Row],[Total Sales]]-SalesData[[#This Row],[Discount Amount]]</f>
        <v>25183.0864</v>
      </c>
      <c r="P1110" s="2">
        <f>SalesData[[#This Row],[price]]*60%</f>
        <v>4105.9379999999992</v>
      </c>
      <c r="Q1110" s="2">
        <f>SalesData[[#This Row],[Cost Price (Assumed)60%]]*SalesData[[#This Row],[quantity]]</f>
        <v>16423.751999999997</v>
      </c>
      <c r="R1110" s="2">
        <f>SalesData[[#This Row],[Net Sales]]-SalesData[[#This Row],[Total Cost]]</f>
        <v>8759.3344000000034</v>
      </c>
      <c r="S1110" s="8">
        <f>SalesData[[#This Row],[Profit]]/SalesData[[#This Row],[Net Sales]]</f>
        <v>0.3478260869565219</v>
      </c>
    </row>
    <row r="1111" spans="1:19" x14ac:dyDescent="0.25">
      <c r="A1111">
        <v>101109</v>
      </c>
      <c r="B1111" s="1">
        <v>45005</v>
      </c>
      <c r="C1111" s="2">
        <f>MONTH(SalesData[[#This Row],[order_date]])</f>
        <v>3</v>
      </c>
      <c r="D1111" s="2">
        <f>YEAR(SalesData[[#This Row],[order_date]])</f>
        <v>2023</v>
      </c>
      <c r="E1111" t="s">
        <v>1097</v>
      </c>
      <c r="F1111" t="s">
        <v>38</v>
      </c>
      <c r="G1111" t="s">
        <v>60</v>
      </c>
      <c r="H1111">
        <v>2</v>
      </c>
      <c r="I1111">
        <v>1350.28</v>
      </c>
      <c r="J1111" t="s">
        <v>63</v>
      </c>
      <c r="K1111" t="s">
        <v>64</v>
      </c>
      <c r="L1111">
        <f>SalesData[[#This Row],[quantity]]*SalesData[[#This Row],[price]]</f>
        <v>2700.56</v>
      </c>
      <c r="M1111" s="8">
        <f>IF(SalesData[[#This Row],[quantity]]&lt;=1,2%,IF(SalesData[[#This Row],[quantity]]&lt;=2,4%,IF(SalesData[[#This Row],[quantity]]&lt;=3,6%,IF(SalesData[[#This Row],[quantity]]&gt;=4,8%,0%))))</f>
        <v>0.04</v>
      </c>
      <c r="N1111" s="6">
        <f>SalesData[[#This Row],[Total Sales]]*SalesData[[#This Row],[Discount %]]</f>
        <v>108.0224</v>
      </c>
      <c r="O1111" s="2">
        <f>SalesData[[#This Row],[Total Sales]]-SalesData[[#This Row],[Discount Amount]]</f>
        <v>2592.5376000000001</v>
      </c>
      <c r="P1111" s="2">
        <f>SalesData[[#This Row],[price]]*60%</f>
        <v>810.16800000000001</v>
      </c>
      <c r="Q1111" s="2">
        <f>SalesData[[#This Row],[Cost Price (Assumed)60%]]*SalesData[[#This Row],[quantity]]</f>
        <v>1620.336</v>
      </c>
      <c r="R1111" s="2">
        <f>SalesData[[#This Row],[Net Sales]]-SalesData[[#This Row],[Total Cost]]</f>
        <v>972.2016000000001</v>
      </c>
      <c r="S1111" s="8">
        <f>SalesData[[#This Row],[Profit]]/SalesData[[#This Row],[Net Sales]]</f>
        <v>0.375</v>
      </c>
    </row>
    <row r="1112" spans="1:19" x14ac:dyDescent="0.25">
      <c r="A1112">
        <v>101110</v>
      </c>
      <c r="B1112" s="1">
        <v>45445</v>
      </c>
      <c r="C1112" s="2">
        <f>MONTH(SalesData[[#This Row],[order_date]])</f>
        <v>6</v>
      </c>
      <c r="D1112" s="2">
        <f>YEAR(SalesData[[#This Row],[order_date]])</f>
        <v>2024</v>
      </c>
      <c r="E1112" t="s">
        <v>344</v>
      </c>
      <c r="F1112" t="s">
        <v>10</v>
      </c>
      <c r="G1112" t="s">
        <v>73</v>
      </c>
      <c r="H1112">
        <v>1</v>
      </c>
      <c r="I1112">
        <v>52748.81</v>
      </c>
      <c r="J1112" t="s">
        <v>107</v>
      </c>
      <c r="K1112" t="s">
        <v>108</v>
      </c>
      <c r="L1112">
        <f>SalesData[[#This Row],[quantity]]*SalesData[[#This Row],[price]]</f>
        <v>52748.81</v>
      </c>
      <c r="M1112" s="8">
        <f>IF(SalesData[[#This Row],[quantity]]&lt;=1,2%,IF(SalesData[[#This Row],[quantity]]&lt;=2,4%,IF(SalesData[[#This Row],[quantity]]&lt;=3,6%,IF(SalesData[[#This Row],[quantity]]&gt;=4,8%,0%))))</f>
        <v>0.02</v>
      </c>
      <c r="N1112" s="6">
        <f>SalesData[[#This Row],[Total Sales]]*SalesData[[#This Row],[Discount %]]</f>
        <v>1054.9762000000001</v>
      </c>
      <c r="O1112" s="2">
        <f>SalesData[[#This Row],[Total Sales]]-SalesData[[#This Row],[Discount Amount]]</f>
        <v>51693.8338</v>
      </c>
      <c r="P1112" s="2">
        <f>SalesData[[#This Row],[price]]*60%</f>
        <v>31649.285999999996</v>
      </c>
      <c r="Q1112" s="2">
        <f>SalesData[[#This Row],[Cost Price (Assumed)60%]]*SalesData[[#This Row],[quantity]]</f>
        <v>31649.285999999996</v>
      </c>
      <c r="R1112" s="2">
        <f>SalesData[[#This Row],[Net Sales]]-SalesData[[#This Row],[Total Cost]]</f>
        <v>20044.547800000004</v>
      </c>
      <c r="S1112" s="8">
        <f>SalesData[[#This Row],[Profit]]/SalesData[[#This Row],[Net Sales]]</f>
        <v>0.38775510204081642</v>
      </c>
    </row>
    <row r="1113" spans="1:19" x14ac:dyDescent="0.25">
      <c r="A1113">
        <v>101111</v>
      </c>
      <c r="B1113" s="1">
        <v>45335</v>
      </c>
      <c r="C1113" s="2">
        <f>MONTH(SalesData[[#This Row],[order_date]])</f>
        <v>2</v>
      </c>
      <c r="D1113" s="2">
        <f>YEAR(SalesData[[#This Row],[order_date]])</f>
        <v>2024</v>
      </c>
      <c r="E1113" t="s">
        <v>1098</v>
      </c>
      <c r="F1113" t="s">
        <v>41</v>
      </c>
      <c r="G1113" t="s">
        <v>83</v>
      </c>
      <c r="H1113">
        <v>1</v>
      </c>
      <c r="I1113">
        <v>4232.75</v>
      </c>
      <c r="J1113" t="s">
        <v>107</v>
      </c>
      <c r="K1113" t="s">
        <v>108</v>
      </c>
      <c r="L1113">
        <f>SalesData[[#This Row],[quantity]]*SalesData[[#This Row],[price]]</f>
        <v>4232.75</v>
      </c>
      <c r="M1113" s="8">
        <f>IF(SalesData[[#This Row],[quantity]]&lt;=1,2%,IF(SalesData[[#This Row],[quantity]]&lt;=2,4%,IF(SalesData[[#This Row],[quantity]]&lt;=3,6%,IF(SalesData[[#This Row],[quantity]]&gt;=4,8%,0%))))</f>
        <v>0.02</v>
      </c>
      <c r="N1113" s="6">
        <f>SalesData[[#This Row],[Total Sales]]*SalesData[[#This Row],[Discount %]]</f>
        <v>84.655000000000001</v>
      </c>
      <c r="O1113" s="2">
        <f>SalesData[[#This Row],[Total Sales]]-SalesData[[#This Row],[Discount Amount]]</f>
        <v>4148.0950000000003</v>
      </c>
      <c r="P1113" s="2">
        <f>SalesData[[#This Row],[price]]*60%</f>
        <v>2539.65</v>
      </c>
      <c r="Q1113" s="2">
        <f>SalesData[[#This Row],[Cost Price (Assumed)60%]]*SalesData[[#This Row],[quantity]]</f>
        <v>2539.65</v>
      </c>
      <c r="R1113" s="2">
        <f>SalesData[[#This Row],[Net Sales]]-SalesData[[#This Row],[Total Cost]]</f>
        <v>1608.4450000000002</v>
      </c>
      <c r="S1113" s="8">
        <f>SalesData[[#This Row],[Profit]]/SalesData[[#This Row],[Net Sales]]</f>
        <v>0.38775510204081637</v>
      </c>
    </row>
    <row r="1114" spans="1:19" x14ac:dyDescent="0.25">
      <c r="A1114">
        <v>101112</v>
      </c>
      <c r="B1114" s="1">
        <v>45613</v>
      </c>
      <c r="C1114" s="2">
        <f>MONTH(SalesData[[#This Row],[order_date]])</f>
        <v>11</v>
      </c>
      <c r="D1114" s="2">
        <f>YEAR(SalesData[[#This Row],[order_date]])</f>
        <v>2024</v>
      </c>
      <c r="E1114" t="s">
        <v>539</v>
      </c>
      <c r="F1114" t="s">
        <v>38</v>
      </c>
      <c r="G1114" t="s">
        <v>261</v>
      </c>
      <c r="H1114">
        <v>1</v>
      </c>
      <c r="I1114">
        <v>440.77</v>
      </c>
      <c r="J1114" t="s">
        <v>57</v>
      </c>
      <c r="K1114" t="s">
        <v>58</v>
      </c>
      <c r="L1114">
        <f>SalesData[[#This Row],[quantity]]*SalesData[[#This Row],[price]]</f>
        <v>440.77</v>
      </c>
      <c r="M1114" s="8">
        <f>IF(SalesData[[#This Row],[quantity]]&lt;=1,2%,IF(SalesData[[#This Row],[quantity]]&lt;=2,4%,IF(SalesData[[#This Row],[quantity]]&lt;=3,6%,IF(SalesData[[#This Row],[quantity]]&gt;=4,8%,0%))))</f>
        <v>0.02</v>
      </c>
      <c r="N1114" s="6">
        <f>SalesData[[#This Row],[Total Sales]]*SalesData[[#This Row],[Discount %]]</f>
        <v>8.8154000000000003</v>
      </c>
      <c r="O1114" s="2">
        <f>SalesData[[#This Row],[Total Sales]]-SalesData[[#This Row],[Discount Amount]]</f>
        <v>431.95459999999997</v>
      </c>
      <c r="P1114" s="2">
        <f>SalesData[[#This Row],[price]]*60%</f>
        <v>264.46199999999999</v>
      </c>
      <c r="Q1114" s="2">
        <f>SalesData[[#This Row],[Cost Price (Assumed)60%]]*SalesData[[#This Row],[quantity]]</f>
        <v>264.46199999999999</v>
      </c>
      <c r="R1114" s="2">
        <f>SalesData[[#This Row],[Net Sales]]-SalesData[[#This Row],[Total Cost]]</f>
        <v>167.49259999999998</v>
      </c>
      <c r="S1114" s="8">
        <f>SalesData[[#This Row],[Profit]]/SalesData[[#This Row],[Net Sales]]</f>
        <v>0.38775510204081631</v>
      </c>
    </row>
    <row r="1115" spans="1:19" x14ac:dyDescent="0.25">
      <c r="A1115">
        <v>101113</v>
      </c>
      <c r="B1115" s="1">
        <v>45409</v>
      </c>
      <c r="C1115" s="2">
        <f>MONTH(SalesData[[#This Row],[order_date]])</f>
        <v>4</v>
      </c>
      <c r="D1115" s="2">
        <f>YEAR(SalesData[[#This Row],[order_date]])</f>
        <v>2024</v>
      </c>
      <c r="E1115" t="s">
        <v>1099</v>
      </c>
      <c r="F1115" t="s">
        <v>38</v>
      </c>
      <c r="G1115" t="s">
        <v>70</v>
      </c>
      <c r="H1115">
        <v>1</v>
      </c>
      <c r="I1115">
        <v>149.15</v>
      </c>
      <c r="J1115" t="s">
        <v>12</v>
      </c>
      <c r="K1115" t="s">
        <v>12</v>
      </c>
      <c r="L1115">
        <f>SalesData[[#This Row],[quantity]]*SalesData[[#This Row],[price]]</f>
        <v>149.15</v>
      </c>
      <c r="M1115" s="8">
        <f>IF(SalesData[[#This Row],[quantity]]&lt;=1,2%,IF(SalesData[[#This Row],[quantity]]&lt;=2,4%,IF(SalesData[[#This Row],[quantity]]&lt;=3,6%,IF(SalesData[[#This Row],[quantity]]&gt;=4,8%,0%))))</f>
        <v>0.02</v>
      </c>
      <c r="N1115" s="6">
        <f>SalesData[[#This Row],[Total Sales]]*SalesData[[#This Row],[Discount %]]</f>
        <v>2.9830000000000001</v>
      </c>
      <c r="O1115" s="2">
        <f>SalesData[[#This Row],[Total Sales]]-SalesData[[#This Row],[Discount Amount]]</f>
        <v>146.167</v>
      </c>
      <c r="P1115" s="2">
        <f>SalesData[[#This Row],[price]]*60%</f>
        <v>89.49</v>
      </c>
      <c r="Q1115" s="2">
        <f>SalesData[[#This Row],[Cost Price (Assumed)60%]]*SalesData[[#This Row],[quantity]]</f>
        <v>89.49</v>
      </c>
      <c r="R1115" s="2">
        <f>SalesData[[#This Row],[Net Sales]]-SalesData[[#This Row],[Total Cost]]</f>
        <v>56.677000000000007</v>
      </c>
      <c r="S1115" s="8">
        <f>SalesData[[#This Row],[Profit]]/SalesData[[#This Row],[Net Sales]]</f>
        <v>0.38775510204081637</v>
      </c>
    </row>
    <row r="1116" spans="1:19" x14ac:dyDescent="0.25">
      <c r="A1116">
        <v>101114</v>
      </c>
      <c r="B1116" s="1">
        <v>45474</v>
      </c>
      <c r="C1116" s="2">
        <f>MONTH(SalesData[[#This Row],[order_date]])</f>
        <v>7</v>
      </c>
      <c r="D1116" s="2">
        <f>YEAR(SalesData[[#This Row],[order_date]])</f>
        <v>2024</v>
      </c>
      <c r="E1116" t="s">
        <v>1100</v>
      </c>
      <c r="F1116" t="s">
        <v>38</v>
      </c>
      <c r="G1116" t="s">
        <v>70</v>
      </c>
      <c r="H1116">
        <v>1</v>
      </c>
      <c r="I1116">
        <v>3240.74</v>
      </c>
      <c r="J1116" t="s">
        <v>61</v>
      </c>
      <c r="K1116" t="s">
        <v>36</v>
      </c>
      <c r="L1116">
        <f>SalesData[[#This Row],[quantity]]*SalesData[[#This Row],[price]]</f>
        <v>3240.74</v>
      </c>
      <c r="M1116" s="8">
        <f>IF(SalesData[[#This Row],[quantity]]&lt;=1,2%,IF(SalesData[[#This Row],[quantity]]&lt;=2,4%,IF(SalesData[[#This Row],[quantity]]&lt;=3,6%,IF(SalesData[[#This Row],[quantity]]&gt;=4,8%,0%))))</f>
        <v>0.02</v>
      </c>
      <c r="N1116" s="6">
        <f>SalesData[[#This Row],[Total Sales]]*SalesData[[#This Row],[Discount %]]</f>
        <v>64.814799999999991</v>
      </c>
      <c r="O1116" s="2">
        <f>SalesData[[#This Row],[Total Sales]]-SalesData[[#This Row],[Discount Amount]]</f>
        <v>3175.9251999999997</v>
      </c>
      <c r="P1116" s="2">
        <f>SalesData[[#This Row],[price]]*60%</f>
        <v>1944.4439999999997</v>
      </c>
      <c r="Q1116" s="2">
        <f>SalesData[[#This Row],[Cost Price (Assumed)60%]]*SalesData[[#This Row],[quantity]]</f>
        <v>1944.4439999999997</v>
      </c>
      <c r="R1116" s="2">
        <f>SalesData[[#This Row],[Net Sales]]-SalesData[[#This Row],[Total Cost]]</f>
        <v>1231.4811999999999</v>
      </c>
      <c r="S1116" s="8">
        <f>SalesData[[#This Row],[Profit]]/SalesData[[#This Row],[Net Sales]]</f>
        <v>0.38775510204081637</v>
      </c>
    </row>
    <row r="1117" spans="1:19" x14ac:dyDescent="0.25">
      <c r="A1117">
        <v>101115</v>
      </c>
      <c r="B1117" s="1">
        <v>45293</v>
      </c>
      <c r="C1117" s="2">
        <f>MONTH(SalesData[[#This Row],[order_date]])</f>
        <v>1</v>
      </c>
      <c r="D1117" s="2">
        <f>YEAR(SalesData[[#This Row],[order_date]])</f>
        <v>2024</v>
      </c>
      <c r="E1117" t="s">
        <v>1101</v>
      </c>
      <c r="F1117" t="s">
        <v>10</v>
      </c>
      <c r="G1117" t="s">
        <v>73</v>
      </c>
      <c r="H1117">
        <v>3</v>
      </c>
      <c r="I1117">
        <v>37302.589999999997</v>
      </c>
      <c r="J1117" t="s">
        <v>47</v>
      </c>
      <c r="K1117" t="s">
        <v>48</v>
      </c>
      <c r="L1117">
        <f>SalesData[[#This Row],[quantity]]*SalesData[[#This Row],[price]]</f>
        <v>111907.76999999999</v>
      </c>
      <c r="M1117" s="8">
        <f>IF(SalesData[[#This Row],[quantity]]&lt;=1,2%,IF(SalesData[[#This Row],[quantity]]&lt;=2,4%,IF(SalesData[[#This Row],[quantity]]&lt;=3,6%,IF(SalesData[[#This Row],[quantity]]&gt;=4,8%,0%))))</f>
        <v>0.06</v>
      </c>
      <c r="N1117" s="6">
        <f>SalesData[[#This Row],[Total Sales]]*SalesData[[#This Row],[Discount %]]</f>
        <v>6714.4661999999989</v>
      </c>
      <c r="O1117" s="2">
        <f>SalesData[[#This Row],[Total Sales]]-SalesData[[#This Row],[Discount Amount]]</f>
        <v>105193.30379999999</v>
      </c>
      <c r="P1117" s="2">
        <f>SalesData[[#This Row],[price]]*60%</f>
        <v>22381.553999999996</v>
      </c>
      <c r="Q1117" s="2">
        <f>SalesData[[#This Row],[Cost Price (Assumed)60%]]*SalesData[[#This Row],[quantity]]</f>
        <v>67144.661999999982</v>
      </c>
      <c r="R1117" s="2">
        <f>SalesData[[#This Row],[Net Sales]]-SalesData[[#This Row],[Total Cost]]</f>
        <v>38048.641800000012</v>
      </c>
      <c r="S1117" s="8">
        <f>SalesData[[#This Row],[Profit]]/SalesData[[#This Row],[Net Sales]]</f>
        <v>0.3617021276595746</v>
      </c>
    </row>
    <row r="1118" spans="1:19" x14ac:dyDescent="0.25">
      <c r="A1118">
        <v>101116</v>
      </c>
      <c r="B1118" s="1">
        <v>45577</v>
      </c>
      <c r="C1118" s="2">
        <f>MONTH(SalesData[[#This Row],[order_date]])</f>
        <v>10</v>
      </c>
      <c r="D1118" s="2">
        <f>YEAR(SalesData[[#This Row],[order_date]])</f>
        <v>2024</v>
      </c>
      <c r="E1118" t="s">
        <v>1102</v>
      </c>
      <c r="F1118" t="s">
        <v>38</v>
      </c>
      <c r="G1118" t="s">
        <v>39</v>
      </c>
      <c r="H1118">
        <v>1</v>
      </c>
      <c r="I1118">
        <v>1126.71</v>
      </c>
      <c r="J1118" t="s">
        <v>85</v>
      </c>
      <c r="K1118" t="s">
        <v>29</v>
      </c>
      <c r="L1118">
        <f>SalesData[[#This Row],[quantity]]*SalesData[[#This Row],[price]]</f>
        <v>1126.71</v>
      </c>
      <c r="M1118" s="8">
        <f>IF(SalesData[[#This Row],[quantity]]&lt;=1,2%,IF(SalesData[[#This Row],[quantity]]&lt;=2,4%,IF(SalesData[[#This Row],[quantity]]&lt;=3,6%,IF(SalesData[[#This Row],[quantity]]&gt;=4,8%,0%))))</f>
        <v>0.02</v>
      </c>
      <c r="N1118" s="6">
        <f>SalesData[[#This Row],[Total Sales]]*SalesData[[#This Row],[Discount %]]</f>
        <v>22.534200000000002</v>
      </c>
      <c r="O1118" s="2">
        <f>SalesData[[#This Row],[Total Sales]]-SalesData[[#This Row],[Discount Amount]]</f>
        <v>1104.1758</v>
      </c>
      <c r="P1118" s="2">
        <f>SalesData[[#This Row],[price]]*60%</f>
        <v>676.02599999999995</v>
      </c>
      <c r="Q1118" s="2">
        <f>SalesData[[#This Row],[Cost Price (Assumed)60%]]*SalesData[[#This Row],[quantity]]</f>
        <v>676.02599999999995</v>
      </c>
      <c r="R1118" s="2">
        <f>SalesData[[#This Row],[Net Sales]]-SalesData[[#This Row],[Total Cost]]</f>
        <v>428.14980000000003</v>
      </c>
      <c r="S1118" s="8">
        <f>SalesData[[#This Row],[Profit]]/SalesData[[#This Row],[Net Sales]]</f>
        <v>0.38775510204081637</v>
      </c>
    </row>
    <row r="1119" spans="1:19" x14ac:dyDescent="0.25">
      <c r="A1119">
        <v>101117</v>
      </c>
      <c r="B1119" s="1">
        <v>45313</v>
      </c>
      <c r="C1119" s="2">
        <f>MONTH(SalesData[[#This Row],[order_date]])</f>
        <v>1</v>
      </c>
      <c r="D1119" s="2">
        <f>YEAR(SalesData[[#This Row],[order_date]])</f>
        <v>2024</v>
      </c>
      <c r="E1119" t="s">
        <v>1103</v>
      </c>
      <c r="F1119" t="s">
        <v>38</v>
      </c>
      <c r="G1119" t="s">
        <v>70</v>
      </c>
      <c r="H1119">
        <v>1</v>
      </c>
      <c r="I1119">
        <v>903.13</v>
      </c>
      <c r="J1119" t="s">
        <v>85</v>
      </c>
      <c r="K1119" t="s">
        <v>29</v>
      </c>
      <c r="L1119">
        <f>SalesData[[#This Row],[quantity]]*SalesData[[#This Row],[price]]</f>
        <v>903.13</v>
      </c>
      <c r="M1119" s="8">
        <f>IF(SalesData[[#This Row],[quantity]]&lt;=1,2%,IF(SalesData[[#This Row],[quantity]]&lt;=2,4%,IF(SalesData[[#This Row],[quantity]]&lt;=3,6%,IF(SalesData[[#This Row],[quantity]]&gt;=4,8%,0%))))</f>
        <v>0.02</v>
      </c>
      <c r="N1119" s="6">
        <f>SalesData[[#This Row],[Total Sales]]*SalesData[[#This Row],[Discount %]]</f>
        <v>18.0626</v>
      </c>
      <c r="O1119" s="2">
        <f>SalesData[[#This Row],[Total Sales]]-SalesData[[#This Row],[Discount Amount]]</f>
        <v>885.06740000000002</v>
      </c>
      <c r="P1119" s="2">
        <f>SalesData[[#This Row],[price]]*60%</f>
        <v>541.87799999999993</v>
      </c>
      <c r="Q1119" s="2">
        <f>SalesData[[#This Row],[Cost Price (Assumed)60%]]*SalesData[[#This Row],[quantity]]</f>
        <v>541.87799999999993</v>
      </c>
      <c r="R1119" s="2">
        <f>SalesData[[#This Row],[Net Sales]]-SalesData[[#This Row],[Total Cost]]</f>
        <v>343.18940000000009</v>
      </c>
      <c r="S1119" s="8">
        <f>SalesData[[#This Row],[Profit]]/SalesData[[#This Row],[Net Sales]]</f>
        <v>0.38775510204081642</v>
      </c>
    </row>
    <row r="1120" spans="1:19" x14ac:dyDescent="0.25">
      <c r="A1120">
        <v>101118</v>
      </c>
      <c r="B1120" s="1">
        <v>44941</v>
      </c>
      <c r="C1120" s="2">
        <f>MONTH(SalesData[[#This Row],[order_date]])</f>
        <v>1</v>
      </c>
      <c r="D1120" s="2">
        <f>YEAR(SalesData[[#This Row],[order_date]])</f>
        <v>2023</v>
      </c>
      <c r="E1120" t="s">
        <v>1104</v>
      </c>
      <c r="F1120" t="s">
        <v>14</v>
      </c>
      <c r="G1120" t="s">
        <v>46</v>
      </c>
      <c r="H1120">
        <v>2</v>
      </c>
      <c r="I1120">
        <v>571.34</v>
      </c>
      <c r="J1120" t="s">
        <v>21</v>
      </c>
      <c r="K1120" t="s">
        <v>17</v>
      </c>
      <c r="L1120">
        <f>SalesData[[#This Row],[quantity]]*SalesData[[#This Row],[price]]</f>
        <v>1142.68</v>
      </c>
      <c r="M1120" s="8">
        <f>IF(SalesData[[#This Row],[quantity]]&lt;=1,2%,IF(SalesData[[#This Row],[quantity]]&lt;=2,4%,IF(SalesData[[#This Row],[quantity]]&lt;=3,6%,IF(SalesData[[#This Row],[quantity]]&gt;=4,8%,0%))))</f>
        <v>0.04</v>
      </c>
      <c r="N1120" s="6">
        <f>SalesData[[#This Row],[Total Sales]]*SalesData[[#This Row],[Discount %]]</f>
        <v>45.7072</v>
      </c>
      <c r="O1120" s="2">
        <f>SalesData[[#This Row],[Total Sales]]-SalesData[[#This Row],[Discount Amount]]</f>
        <v>1096.9728</v>
      </c>
      <c r="P1120" s="2">
        <f>SalesData[[#This Row],[price]]*60%</f>
        <v>342.80400000000003</v>
      </c>
      <c r="Q1120" s="2">
        <f>SalesData[[#This Row],[Cost Price (Assumed)60%]]*SalesData[[#This Row],[quantity]]</f>
        <v>685.60800000000006</v>
      </c>
      <c r="R1120" s="2">
        <f>SalesData[[#This Row],[Net Sales]]-SalesData[[#This Row],[Total Cost]]</f>
        <v>411.36479999999995</v>
      </c>
      <c r="S1120" s="8">
        <f>SalesData[[#This Row],[Profit]]/SalesData[[#This Row],[Net Sales]]</f>
        <v>0.37499999999999994</v>
      </c>
    </row>
    <row r="1121" spans="1:19" x14ac:dyDescent="0.25">
      <c r="A1121">
        <v>101119</v>
      </c>
      <c r="B1121" s="1">
        <v>45607</v>
      </c>
      <c r="C1121" s="2">
        <f>MONTH(SalesData[[#This Row],[order_date]])</f>
        <v>11</v>
      </c>
      <c r="D1121" s="2">
        <f>YEAR(SalesData[[#This Row],[order_date]])</f>
        <v>2024</v>
      </c>
      <c r="E1121" t="s">
        <v>1105</v>
      </c>
      <c r="F1121" t="s">
        <v>10</v>
      </c>
      <c r="G1121" t="s">
        <v>27</v>
      </c>
      <c r="H1121">
        <v>1</v>
      </c>
      <c r="I1121">
        <v>40072.410000000003</v>
      </c>
      <c r="J1121" t="s">
        <v>54</v>
      </c>
      <c r="K1121" t="s">
        <v>55</v>
      </c>
      <c r="L1121">
        <f>SalesData[[#This Row],[quantity]]*SalesData[[#This Row],[price]]</f>
        <v>40072.410000000003</v>
      </c>
      <c r="M1121" s="8">
        <f>IF(SalesData[[#This Row],[quantity]]&lt;=1,2%,IF(SalesData[[#This Row],[quantity]]&lt;=2,4%,IF(SalesData[[#This Row],[quantity]]&lt;=3,6%,IF(SalesData[[#This Row],[quantity]]&gt;=4,8%,0%))))</f>
        <v>0.02</v>
      </c>
      <c r="N1121" s="6">
        <f>SalesData[[#This Row],[Total Sales]]*SalesData[[#This Row],[Discount %]]</f>
        <v>801.44820000000004</v>
      </c>
      <c r="O1121" s="2">
        <f>SalesData[[#This Row],[Total Sales]]-SalesData[[#This Row],[Discount Amount]]</f>
        <v>39270.961800000005</v>
      </c>
      <c r="P1121" s="2">
        <f>SalesData[[#This Row],[price]]*60%</f>
        <v>24043.446</v>
      </c>
      <c r="Q1121" s="2">
        <f>SalesData[[#This Row],[Cost Price (Assumed)60%]]*SalesData[[#This Row],[quantity]]</f>
        <v>24043.446</v>
      </c>
      <c r="R1121" s="2">
        <f>SalesData[[#This Row],[Net Sales]]-SalesData[[#This Row],[Total Cost]]</f>
        <v>15227.515800000005</v>
      </c>
      <c r="S1121" s="8">
        <f>SalesData[[#This Row],[Profit]]/SalesData[[#This Row],[Net Sales]]</f>
        <v>0.38775510204081642</v>
      </c>
    </row>
    <row r="1122" spans="1:19" x14ac:dyDescent="0.25">
      <c r="A1122">
        <v>101120</v>
      </c>
      <c r="B1122" s="1">
        <v>45568</v>
      </c>
      <c r="C1122" s="2">
        <f>MONTH(SalesData[[#This Row],[order_date]])</f>
        <v>10</v>
      </c>
      <c r="D1122" s="2">
        <f>YEAR(SalesData[[#This Row],[order_date]])</f>
        <v>2024</v>
      </c>
      <c r="E1122" t="s">
        <v>1106</v>
      </c>
      <c r="F1122" t="s">
        <v>10</v>
      </c>
      <c r="G1122" t="s">
        <v>27</v>
      </c>
      <c r="H1122">
        <v>4</v>
      </c>
      <c r="I1122">
        <v>27943.919999999998</v>
      </c>
      <c r="J1122" t="s">
        <v>63</v>
      </c>
      <c r="K1122" t="s">
        <v>64</v>
      </c>
      <c r="L1122">
        <f>SalesData[[#This Row],[quantity]]*SalesData[[#This Row],[price]]</f>
        <v>111775.67999999999</v>
      </c>
      <c r="M1122" s="8">
        <f>IF(SalesData[[#This Row],[quantity]]&lt;=1,2%,IF(SalesData[[#This Row],[quantity]]&lt;=2,4%,IF(SalesData[[#This Row],[quantity]]&lt;=3,6%,IF(SalesData[[#This Row],[quantity]]&gt;=4,8%,0%))))</f>
        <v>0.08</v>
      </c>
      <c r="N1122" s="6">
        <f>SalesData[[#This Row],[Total Sales]]*SalesData[[#This Row],[Discount %]]</f>
        <v>8942.0543999999991</v>
      </c>
      <c r="O1122" s="2">
        <f>SalesData[[#This Row],[Total Sales]]-SalesData[[#This Row],[Discount Amount]]</f>
        <v>102833.6256</v>
      </c>
      <c r="P1122" s="2">
        <f>SalesData[[#This Row],[price]]*60%</f>
        <v>16766.351999999999</v>
      </c>
      <c r="Q1122" s="2">
        <f>SalesData[[#This Row],[Cost Price (Assumed)60%]]*SalesData[[#This Row],[quantity]]</f>
        <v>67065.407999999996</v>
      </c>
      <c r="R1122" s="2">
        <f>SalesData[[#This Row],[Net Sales]]-SalesData[[#This Row],[Total Cost]]</f>
        <v>35768.217600000004</v>
      </c>
      <c r="S1122" s="8">
        <f>SalesData[[#This Row],[Profit]]/SalesData[[#This Row],[Net Sales]]</f>
        <v>0.34782608695652178</v>
      </c>
    </row>
    <row r="1123" spans="1:19" x14ac:dyDescent="0.25">
      <c r="A1123">
        <v>101121</v>
      </c>
      <c r="B1123" s="1">
        <v>45035</v>
      </c>
      <c r="C1123" s="2">
        <f>MONTH(SalesData[[#This Row],[order_date]])</f>
        <v>4</v>
      </c>
      <c r="D1123" s="2">
        <f>YEAR(SalesData[[#This Row],[order_date]])</f>
        <v>2023</v>
      </c>
      <c r="E1123" t="s">
        <v>598</v>
      </c>
      <c r="F1123" t="s">
        <v>14</v>
      </c>
      <c r="G1123" t="s">
        <v>46</v>
      </c>
      <c r="H1123">
        <v>1</v>
      </c>
      <c r="I1123">
        <v>2849.44</v>
      </c>
      <c r="J1123" t="s">
        <v>61</v>
      </c>
      <c r="K1123" t="s">
        <v>36</v>
      </c>
      <c r="L1123">
        <f>SalesData[[#This Row],[quantity]]*SalesData[[#This Row],[price]]</f>
        <v>2849.44</v>
      </c>
      <c r="M1123" s="8">
        <f>IF(SalesData[[#This Row],[quantity]]&lt;=1,2%,IF(SalesData[[#This Row],[quantity]]&lt;=2,4%,IF(SalesData[[#This Row],[quantity]]&lt;=3,6%,IF(SalesData[[#This Row],[quantity]]&gt;=4,8%,0%))))</f>
        <v>0.02</v>
      </c>
      <c r="N1123" s="6">
        <f>SalesData[[#This Row],[Total Sales]]*SalesData[[#This Row],[Discount %]]</f>
        <v>56.988800000000005</v>
      </c>
      <c r="O1123" s="2">
        <f>SalesData[[#This Row],[Total Sales]]-SalesData[[#This Row],[Discount Amount]]</f>
        <v>2792.4512</v>
      </c>
      <c r="P1123" s="2">
        <f>SalesData[[#This Row],[price]]*60%</f>
        <v>1709.664</v>
      </c>
      <c r="Q1123" s="2">
        <f>SalesData[[#This Row],[Cost Price (Assumed)60%]]*SalesData[[#This Row],[quantity]]</f>
        <v>1709.664</v>
      </c>
      <c r="R1123" s="2">
        <f>SalesData[[#This Row],[Net Sales]]-SalesData[[#This Row],[Total Cost]]</f>
        <v>1082.7872</v>
      </c>
      <c r="S1123" s="8">
        <f>SalesData[[#This Row],[Profit]]/SalesData[[#This Row],[Net Sales]]</f>
        <v>0.38775510204081631</v>
      </c>
    </row>
    <row r="1124" spans="1:19" x14ac:dyDescent="0.25">
      <c r="A1124">
        <v>101122</v>
      </c>
      <c r="B1124" s="1">
        <v>45152</v>
      </c>
      <c r="C1124" s="2">
        <f>MONTH(SalesData[[#This Row],[order_date]])</f>
        <v>8</v>
      </c>
      <c r="D1124" s="2">
        <f>YEAR(SalesData[[#This Row],[order_date]])</f>
        <v>2023</v>
      </c>
      <c r="E1124" t="s">
        <v>1107</v>
      </c>
      <c r="F1124" t="s">
        <v>10</v>
      </c>
      <c r="G1124" t="s">
        <v>11</v>
      </c>
      <c r="H1124">
        <v>2</v>
      </c>
      <c r="I1124">
        <v>23299.7</v>
      </c>
      <c r="J1124" t="s">
        <v>28</v>
      </c>
      <c r="K1124" t="s">
        <v>29</v>
      </c>
      <c r="L1124">
        <f>SalesData[[#This Row],[quantity]]*SalesData[[#This Row],[price]]</f>
        <v>46599.4</v>
      </c>
      <c r="M1124" s="8">
        <f>IF(SalesData[[#This Row],[quantity]]&lt;=1,2%,IF(SalesData[[#This Row],[quantity]]&lt;=2,4%,IF(SalesData[[#This Row],[quantity]]&lt;=3,6%,IF(SalesData[[#This Row],[quantity]]&gt;=4,8%,0%))))</f>
        <v>0.04</v>
      </c>
      <c r="N1124" s="6">
        <f>SalesData[[#This Row],[Total Sales]]*SalesData[[#This Row],[Discount %]]</f>
        <v>1863.9760000000001</v>
      </c>
      <c r="O1124" s="2">
        <f>SalesData[[#This Row],[Total Sales]]-SalesData[[#This Row],[Discount Amount]]</f>
        <v>44735.423999999999</v>
      </c>
      <c r="P1124" s="2">
        <f>SalesData[[#This Row],[price]]*60%</f>
        <v>13979.82</v>
      </c>
      <c r="Q1124" s="2">
        <f>SalesData[[#This Row],[Cost Price (Assumed)60%]]*SalesData[[#This Row],[quantity]]</f>
        <v>27959.64</v>
      </c>
      <c r="R1124" s="2">
        <f>SalesData[[#This Row],[Net Sales]]-SalesData[[#This Row],[Total Cost]]</f>
        <v>16775.784</v>
      </c>
      <c r="S1124" s="8">
        <f>SalesData[[#This Row],[Profit]]/SalesData[[#This Row],[Net Sales]]</f>
        <v>0.375</v>
      </c>
    </row>
    <row r="1125" spans="1:19" x14ac:dyDescent="0.25">
      <c r="A1125">
        <v>101123</v>
      </c>
      <c r="B1125" s="1">
        <v>45235</v>
      </c>
      <c r="C1125" s="2">
        <f>MONTH(SalesData[[#This Row],[order_date]])</f>
        <v>11</v>
      </c>
      <c r="D1125" s="2">
        <f>YEAR(SalesData[[#This Row],[order_date]])</f>
        <v>2023</v>
      </c>
      <c r="E1125" t="s">
        <v>1108</v>
      </c>
      <c r="F1125" t="s">
        <v>38</v>
      </c>
      <c r="G1125" t="s">
        <v>261</v>
      </c>
      <c r="H1125">
        <v>5</v>
      </c>
      <c r="I1125">
        <v>501.45</v>
      </c>
      <c r="J1125" t="s">
        <v>94</v>
      </c>
      <c r="K1125" t="s">
        <v>95</v>
      </c>
      <c r="L1125">
        <f>SalesData[[#This Row],[quantity]]*SalesData[[#This Row],[price]]</f>
        <v>2507.25</v>
      </c>
      <c r="M1125" s="8">
        <f>IF(SalesData[[#This Row],[quantity]]&lt;=1,2%,IF(SalesData[[#This Row],[quantity]]&lt;=2,4%,IF(SalesData[[#This Row],[quantity]]&lt;=3,6%,IF(SalesData[[#This Row],[quantity]]&gt;=4,8%,0%))))</f>
        <v>0.08</v>
      </c>
      <c r="N1125" s="6">
        <f>SalesData[[#This Row],[Total Sales]]*SalesData[[#This Row],[Discount %]]</f>
        <v>200.58</v>
      </c>
      <c r="O1125" s="2">
        <f>SalesData[[#This Row],[Total Sales]]-SalesData[[#This Row],[Discount Amount]]</f>
        <v>2306.67</v>
      </c>
      <c r="P1125" s="2">
        <f>SalesData[[#This Row],[price]]*60%</f>
        <v>300.87</v>
      </c>
      <c r="Q1125" s="2">
        <f>SalesData[[#This Row],[Cost Price (Assumed)60%]]*SalesData[[#This Row],[quantity]]</f>
        <v>1504.35</v>
      </c>
      <c r="R1125" s="2">
        <f>SalesData[[#This Row],[Net Sales]]-SalesData[[#This Row],[Total Cost]]</f>
        <v>802.32000000000016</v>
      </c>
      <c r="S1125" s="8">
        <f>SalesData[[#This Row],[Profit]]/SalesData[[#This Row],[Net Sales]]</f>
        <v>0.34782608695652178</v>
      </c>
    </row>
    <row r="1126" spans="1:19" x14ac:dyDescent="0.25">
      <c r="A1126">
        <v>101124</v>
      </c>
      <c r="B1126" s="1">
        <v>45024</v>
      </c>
      <c r="C1126" s="2">
        <f>MONTH(SalesData[[#This Row],[order_date]])</f>
        <v>4</v>
      </c>
      <c r="D1126" s="2">
        <f>YEAR(SalesData[[#This Row],[order_date]])</f>
        <v>2023</v>
      </c>
      <c r="E1126" t="s">
        <v>1109</v>
      </c>
      <c r="F1126" t="s">
        <v>19</v>
      </c>
      <c r="G1126" t="s">
        <v>20</v>
      </c>
      <c r="H1126">
        <v>2</v>
      </c>
      <c r="I1126">
        <v>15440.87</v>
      </c>
      <c r="J1126" t="s">
        <v>57</v>
      </c>
      <c r="K1126" t="s">
        <v>58</v>
      </c>
      <c r="L1126">
        <f>SalesData[[#This Row],[quantity]]*SalesData[[#This Row],[price]]</f>
        <v>30881.74</v>
      </c>
      <c r="M1126" s="8">
        <f>IF(SalesData[[#This Row],[quantity]]&lt;=1,2%,IF(SalesData[[#This Row],[quantity]]&lt;=2,4%,IF(SalesData[[#This Row],[quantity]]&lt;=3,6%,IF(SalesData[[#This Row],[quantity]]&gt;=4,8%,0%))))</f>
        <v>0.04</v>
      </c>
      <c r="N1126" s="6">
        <f>SalesData[[#This Row],[Total Sales]]*SalesData[[#This Row],[Discount %]]</f>
        <v>1235.2696000000001</v>
      </c>
      <c r="O1126" s="2">
        <f>SalesData[[#This Row],[Total Sales]]-SalesData[[#This Row],[Discount Amount]]</f>
        <v>29646.470400000002</v>
      </c>
      <c r="P1126" s="2">
        <f>SalesData[[#This Row],[price]]*60%</f>
        <v>9264.5220000000008</v>
      </c>
      <c r="Q1126" s="2">
        <f>SalesData[[#This Row],[Cost Price (Assumed)60%]]*SalesData[[#This Row],[quantity]]</f>
        <v>18529.044000000002</v>
      </c>
      <c r="R1126" s="2">
        <f>SalesData[[#This Row],[Net Sales]]-SalesData[[#This Row],[Total Cost]]</f>
        <v>11117.4264</v>
      </c>
      <c r="S1126" s="8">
        <f>SalesData[[#This Row],[Profit]]/SalesData[[#This Row],[Net Sales]]</f>
        <v>0.375</v>
      </c>
    </row>
    <row r="1127" spans="1:19" x14ac:dyDescent="0.25">
      <c r="A1127">
        <v>101125</v>
      </c>
      <c r="B1127" s="1">
        <v>45577</v>
      </c>
      <c r="C1127" s="2">
        <f>MONTH(SalesData[[#This Row],[order_date]])</f>
        <v>10</v>
      </c>
      <c r="D1127" s="2">
        <f>YEAR(SalesData[[#This Row],[order_date]])</f>
        <v>2024</v>
      </c>
      <c r="E1127" t="s">
        <v>1110</v>
      </c>
      <c r="F1127" t="s">
        <v>38</v>
      </c>
      <c r="G1127" t="s">
        <v>53</v>
      </c>
      <c r="H1127">
        <v>5</v>
      </c>
      <c r="I1127">
        <v>2347.81</v>
      </c>
      <c r="J1127" t="s">
        <v>32</v>
      </c>
      <c r="K1127" t="s">
        <v>33</v>
      </c>
      <c r="L1127">
        <f>SalesData[[#This Row],[quantity]]*SalesData[[#This Row],[price]]</f>
        <v>11739.05</v>
      </c>
      <c r="M1127" s="8">
        <f>IF(SalesData[[#This Row],[quantity]]&lt;=1,2%,IF(SalesData[[#This Row],[quantity]]&lt;=2,4%,IF(SalesData[[#This Row],[quantity]]&lt;=3,6%,IF(SalesData[[#This Row],[quantity]]&gt;=4,8%,0%))))</f>
        <v>0.08</v>
      </c>
      <c r="N1127" s="6">
        <f>SalesData[[#This Row],[Total Sales]]*SalesData[[#This Row],[Discount %]]</f>
        <v>939.12399999999991</v>
      </c>
      <c r="O1127" s="2">
        <f>SalesData[[#This Row],[Total Sales]]-SalesData[[#This Row],[Discount Amount]]</f>
        <v>10799.925999999999</v>
      </c>
      <c r="P1127" s="2">
        <f>SalesData[[#This Row],[price]]*60%</f>
        <v>1408.6859999999999</v>
      </c>
      <c r="Q1127" s="2">
        <f>SalesData[[#This Row],[Cost Price (Assumed)60%]]*SalesData[[#This Row],[quantity]]</f>
        <v>7043.4299999999994</v>
      </c>
      <c r="R1127" s="2">
        <f>SalesData[[#This Row],[Net Sales]]-SalesData[[#This Row],[Total Cost]]</f>
        <v>3756.4960000000001</v>
      </c>
      <c r="S1127" s="8">
        <f>SalesData[[#This Row],[Profit]]/SalesData[[#This Row],[Net Sales]]</f>
        <v>0.34782608695652178</v>
      </c>
    </row>
    <row r="1128" spans="1:19" x14ac:dyDescent="0.25">
      <c r="A1128">
        <v>101126</v>
      </c>
      <c r="B1128" s="1">
        <v>45526</v>
      </c>
      <c r="C1128" s="2">
        <f>MONTH(SalesData[[#This Row],[order_date]])</f>
        <v>8</v>
      </c>
      <c r="D1128" s="2">
        <f>YEAR(SalesData[[#This Row],[order_date]])</f>
        <v>2024</v>
      </c>
      <c r="E1128" t="s">
        <v>1111</v>
      </c>
      <c r="F1128" t="s">
        <v>14</v>
      </c>
      <c r="G1128" t="s">
        <v>51</v>
      </c>
      <c r="H1128">
        <v>2</v>
      </c>
      <c r="I1128">
        <v>1349.14</v>
      </c>
      <c r="J1128" t="s">
        <v>63</v>
      </c>
      <c r="K1128" t="s">
        <v>64</v>
      </c>
      <c r="L1128">
        <f>SalesData[[#This Row],[quantity]]*SalesData[[#This Row],[price]]</f>
        <v>2698.28</v>
      </c>
      <c r="M1128" s="8">
        <f>IF(SalesData[[#This Row],[quantity]]&lt;=1,2%,IF(SalesData[[#This Row],[quantity]]&lt;=2,4%,IF(SalesData[[#This Row],[quantity]]&lt;=3,6%,IF(SalesData[[#This Row],[quantity]]&gt;=4,8%,0%))))</f>
        <v>0.04</v>
      </c>
      <c r="N1128" s="6">
        <f>SalesData[[#This Row],[Total Sales]]*SalesData[[#This Row],[Discount %]]</f>
        <v>107.9312</v>
      </c>
      <c r="O1128" s="2">
        <f>SalesData[[#This Row],[Total Sales]]-SalesData[[#This Row],[Discount Amount]]</f>
        <v>2590.3488000000002</v>
      </c>
      <c r="P1128" s="2">
        <f>SalesData[[#This Row],[price]]*60%</f>
        <v>809.48400000000004</v>
      </c>
      <c r="Q1128" s="2">
        <f>SalesData[[#This Row],[Cost Price (Assumed)60%]]*SalesData[[#This Row],[quantity]]</f>
        <v>1618.9680000000001</v>
      </c>
      <c r="R1128" s="2">
        <f>SalesData[[#This Row],[Net Sales]]-SalesData[[#This Row],[Total Cost]]</f>
        <v>971.38080000000014</v>
      </c>
      <c r="S1128" s="8">
        <f>SalesData[[#This Row],[Profit]]/SalesData[[#This Row],[Net Sales]]</f>
        <v>0.375</v>
      </c>
    </row>
    <row r="1129" spans="1:19" x14ac:dyDescent="0.25">
      <c r="A1129">
        <v>101127</v>
      </c>
      <c r="B1129" s="1">
        <v>44948</v>
      </c>
      <c r="C1129" s="2">
        <f>MONTH(SalesData[[#This Row],[order_date]])</f>
        <v>1</v>
      </c>
      <c r="D1129" s="2">
        <f>YEAR(SalesData[[#This Row],[order_date]])</f>
        <v>2023</v>
      </c>
      <c r="E1129" t="s">
        <v>1112</v>
      </c>
      <c r="F1129" t="s">
        <v>19</v>
      </c>
      <c r="G1129" t="s">
        <v>77</v>
      </c>
      <c r="H1129">
        <v>1</v>
      </c>
      <c r="I1129">
        <v>12006.53</v>
      </c>
      <c r="J1129" t="s">
        <v>85</v>
      </c>
      <c r="K1129" t="s">
        <v>29</v>
      </c>
      <c r="L1129">
        <f>SalesData[[#This Row],[quantity]]*SalesData[[#This Row],[price]]</f>
        <v>12006.53</v>
      </c>
      <c r="M1129" s="8">
        <f>IF(SalesData[[#This Row],[quantity]]&lt;=1,2%,IF(SalesData[[#This Row],[quantity]]&lt;=2,4%,IF(SalesData[[#This Row],[quantity]]&lt;=3,6%,IF(SalesData[[#This Row],[quantity]]&gt;=4,8%,0%))))</f>
        <v>0.02</v>
      </c>
      <c r="N1129" s="6">
        <f>SalesData[[#This Row],[Total Sales]]*SalesData[[#This Row],[Discount %]]</f>
        <v>240.13060000000002</v>
      </c>
      <c r="O1129" s="2">
        <f>SalesData[[#This Row],[Total Sales]]-SalesData[[#This Row],[Discount Amount]]</f>
        <v>11766.3994</v>
      </c>
      <c r="P1129" s="2">
        <f>SalesData[[#This Row],[price]]*60%</f>
        <v>7203.9180000000006</v>
      </c>
      <c r="Q1129" s="2">
        <f>SalesData[[#This Row],[Cost Price (Assumed)60%]]*SalesData[[#This Row],[quantity]]</f>
        <v>7203.9180000000006</v>
      </c>
      <c r="R1129" s="2">
        <f>SalesData[[#This Row],[Net Sales]]-SalesData[[#This Row],[Total Cost]]</f>
        <v>4562.4813999999997</v>
      </c>
      <c r="S1129" s="8">
        <f>SalesData[[#This Row],[Profit]]/SalesData[[#This Row],[Net Sales]]</f>
        <v>0.38775510204081631</v>
      </c>
    </row>
    <row r="1130" spans="1:19" x14ac:dyDescent="0.25">
      <c r="A1130">
        <v>101128</v>
      </c>
      <c r="B1130" s="1">
        <v>45067</v>
      </c>
      <c r="C1130" s="2">
        <f>MONTH(SalesData[[#This Row],[order_date]])</f>
        <v>5</v>
      </c>
      <c r="D1130" s="2">
        <f>YEAR(SalesData[[#This Row],[order_date]])</f>
        <v>2023</v>
      </c>
      <c r="E1130" t="s">
        <v>1113</v>
      </c>
      <c r="F1130" t="s">
        <v>14</v>
      </c>
      <c r="G1130" t="s">
        <v>31</v>
      </c>
      <c r="H1130">
        <v>1</v>
      </c>
      <c r="I1130">
        <v>2087.92</v>
      </c>
      <c r="J1130" t="s">
        <v>43</v>
      </c>
      <c r="K1130" t="s">
        <v>29</v>
      </c>
      <c r="L1130">
        <f>SalesData[[#This Row],[quantity]]*SalesData[[#This Row],[price]]</f>
        <v>2087.92</v>
      </c>
      <c r="M1130" s="8">
        <f>IF(SalesData[[#This Row],[quantity]]&lt;=1,2%,IF(SalesData[[#This Row],[quantity]]&lt;=2,4%,IF(SalesData[[#This Row],[quantity]]&lt;=3,6%,IF(SalesData[[#This Row],[quantity]]&gt;=4,8%,0%))))</f>
        <v>0.02</v>
      </c>
      <c r="N1130" s="6">
        <f>SalesData[[#This Row],[Total Sales]]*SalesData[[#This Row],[Discount %]]</f>
        <v>41.758400000000002</v>
      </c>
      <c r="O1130" s="2">
        <f>SalesData[[#This Row],[Total Sales]]-SalesData[[#This Row],[Discount Amount]]</f>
        <v>2046.1616000000001</v>
      </c>
      <c r="P1130" s="2">
        <f>SalesData[[#This Row],[price]]*60%</f>
        <v>1252.752</v>
      </c>
      <c r="Q1130" s="2">
        <f>SalesData[[#This Row],[Cost Price (Assumed)60%]]*SalesData[[#This Row],[quantity]]</f>
        <v>1252.752</v>
      </c>
      <c r="R1130" s="2">
        <f>SalesData[[#This Row],[Net Sales]]-SalesData[[#This Row],[Total Cost]]</f>
        <v>793.40960000000018</v>
      </c>
      <c r="S1130" s="8">
        <f>SalesData[[#This Row],[Profit]]/SalesData[[#This Row],[Net Sales]]</f>
        <v>0.38775510204081637</v>
      </c>
    </row>
    <row r="1131" spans="1:19" x14ac:dyDescent="0.25">
      <c r="A1131">
        <v>101129</v>
      </c>
      <c r="B1131" s="1">
        <v>45539</v>
      </c>
      <c r="C1131" s="2">
        <f>MONTH(SalesData[[#This Row],[order_date]])</f>
        <v>9</v>
      </c>
      <c r="D1131" s="2">
        <f>YEAR(SalesData[[#This Row],[order_date]])</f>
        <v>2024</v>
      </c>
      <c r="E1131" t="s">
        <v>1114</v>
      </c>
      <c r="F1131" t="s">
        <v>41</v>
      </c>
      <c r="G1131" t="s">
        <v>83</v>
      </c>
      <c r="H1131">
        <v>2</v>
      </c>
      <c r="I1131">
        <v>4789.2299999999996</v>
      </c>
      <c r="J1131" t="s">
        <v>54</v>
      </c>
      <c r="K1131" t="s">
        <v>55</v>
      </c>
      <c r="L1131">
        <f>SalesData[[#This Row],[quantity]]*SalesData[[#This Row],[price]]</f>
        <v>9578.4599999999991</v>
      </c>
      <c r="M1131" s="8">
        <f>IF(SalesData[[#This Row],[quantity]]&lt;=1,2%,IF(SalesData[[#This Row],[quantity]]&lt;=2,4%,IF(SalesData[[#This Row],[quantity]]&lt;=3,6%,IF(SalesData[[#This Row],[quantity]]&gt;=4,8%,0%))))</f>
        <v>0.04</v>
      </c>
      <c r="N1131" s="6">
        <f>SalesData[[#This Row],[Total Sales]]*SalesData[[#This Row],[Discount %]]</f>
        <v>383.13839999999999</v>
      </c>
      <c r="O1131" s="2">
        <f>SalesData[[#This Row],[Total Sales]]-SalesData[[#This Row],[Discount Amount]]</f>
        <v>9195.3215999999993</v>
      </c>
      <c r="P1131" s="2">
        <f>SalesData[[#This Row],[price]]*60%</f>
        <v>2873.5379999999996</v>
      </c>
      <c r="Q1131" s="2">
        <f>SalesData[[#This Row],[Cost Price (Assumed)60%]]*SalesData[[#This Row],[quantity]]</f>
        <v>5747.0759999999991</v>
      </c>
      <c r="R1131" s="2">
        <f>SalesData[[#This Row],[Net Sales]]-SalesData[[#This Row],[Total Cost]]</f>
        <v>3448.2456000000002</v>
      </c>
      <c r="S1131" s="8">
        <f>SalesData[[#This Row],[Profit]]/SalesData[[#This Row],[Net Sales]]</f>
        <v>0.37500000000000006</v>
      </c>
    </row>
    <row r="1132" spans="1:19" x14ac:dyDescent="0.25">
      <c r="A1132">
        <v>101130</v>
      </c>
      <c r="B1132" s="1">
        <v>45351</v>
      </c>
      <c r="C1132" s="2">
        <f>MONTH(SalesData[[#This Row],[order_date]])</f>
        <v>2</v>
      </c>
      <c r="D1132" s="2">
        <f>YEAR(SalesData[[#This Row],[order_date]])</f>
        <v>2024</v>
      </c>
      <c r="E1132" t="s">
        <v>1115</v>
      </c>
      <c r="F1132" t="s">
        <v>19</v>
      </c>
      <c r="G1132" t="s">
        <v>23</v>
      </c>
      <c r="H1132">
        <v>2</v>
      </c>
      <c r="I1132">
        <v>3921.53</v>
      </c>
      <c r="J1132" t="s">
        <v>63</v>
      </c>
      <c r="K1132" t="s">
        <v>64</v>
      </c>
      <c r="L1132">
        <f>SalesData[[#This Row],[quantity]]*SalesData[[#This Row],[price]]</f>
        <v>7843.06</v>
      </c>
      <c r="M1132" s="8">
        <f>IF(SalesData[[#This Row],[quantity]]&lt;=1,2%,IF(SalesData[[#This Row],[quantity]]&lt;=2,4%,IF(SalesData[[#This Row],[quantity]]&lt;=3,6%,IF(SalesData[[#This Row],[quantity]]&gt;=4,8%,0%))))</f>
        <v>0.04</v>
      </c>
      <c r="N1132" s="6">
        <f>SalesData[[#This Row],[Total Sales]]*SalesData[[#This Row],[Discount %]]</f>
        <v>313.72240000000005</v>
      </c>
      <c r="O1132" s="2">
        <f>SalesData[[#This Row],[Total Sales]]-SalesData[[#This Row],[Discount Amount]]</f>
        <v>7529.3376000000007</v>
      </c>
      <c r="P1132" s="2">
        <f>SalesData[[#This Row],[price]]*60%</f>
        <v>2352.9180000000001</v>
      </c>
      <c r="Q1132" s="2">
        <f>SalesData[[#This Row],[Cost Price (Assumed)60%]]*SalesData[[#This Row],[quantity]]</f>
        <v>4705.8360000000002</v>
      </c>
      <c r="R1132" s="2">
        <f>SalesData[[#This Row],[Net Sales]]-SalesData[[#This Row],[Total Cost]]</f>
        <v>2823.5016000000005</v>
      </c>
      <c r="S1132" s="8">
        <f>SalesData[[#This Row],[Profit]]/SalesData[[#This Row],[Net Sales]]</f>
        <v>0.37500000000000006</v>
      </c>
    </row>
    <row r="1133" spans="1:19" x14ac:dyDescent="0.25">
      <c r="A1133">
        <v>101131</v>
      </c>
      <c r="B1133" s="1">
        <v>45137</v>
      </c>
      <c r="C1133" s="2">
        <f>MONTH(SalesData[[#This Row],[order_date]])</f>
        <v>7</v>
      </c>
      <c r="D1133" s="2">
        <f>YEAR(SalesData[[#This Row],[order_date]])</f>
        <v>2023</v>
      </c>
      <c r="E1133" t="s">
        <v>1116</v>
      </c>
      <c r="F1133" t="s">
        <v>14</v>
      </c>
      <c r="G1133" t="s">
        <v>46</v>
      </c>
      <c r="H1133">
        <v>3</v>
      </c>
      <c r="I1133">
        <v>3246.27</v>
      </c>
      <c r="J1133" t="s">
        <v>54</v>
      </c>
      <c r="K1133" t="s">
        <v>55</v>
      </c>
      <c r="L1133">
        <f>SalesData[[#This Row],[quantity]]*SalesData[[#This Row],[price]]</f>
        <v>9738.81</v>
      </c>
      <c r="M1133" s="8">
        <f>IF(SalesData[[#This Row],[quantity]]&lt;=1,2%,IF(SalesData[[#This Row],[quantity]]&lt;=2,4%,IF(SalesData[[#This Row],[quantity]]&lt;=3,6%,IF(SalesData[[#This Row],[quantity]]&gt;=4,8%,0%))))</f>
        <v>0.06</v>
      </c>
      <c r="N1133" s="6">
        <f>SalesData[[#This Row],[Total Sales]]*SalesData[[#This Row],[Discount %]]</f>
        <v>584.32859999999994</v>
      </c>
      <c r="O1133" s="2">
        <f>SalesData[[#This Row],[Total Sales]]-SalesData[[#This Row],[Discount Amount]]</f>
        <v>9154.4813999999988</v>
      </c>
      <c r="P1133" s="2">
        <f>SalesData[[#This Row],[price]]*60%</f>
        <v>1947.7619999999999</v>
      </c>
      <c r="Q1133" s="2">
        <f>SalesData[[#This Row],[Cost Price (Assumed)60%]]*SalesData[[#This Row],[quantity]]</f>
        <v>5843.2860000000001</v>
      </c>
      <c r="R1133" s="2">
        <f>SalesData[[#This Row],[Net Sales]]-SalesData[[#This Row],[Total Cost]]</f>
        <v>3311.1953999999987</v>
      </c>
      <c r="S1133" s="8">
        <f>SalesData[[#This Row],[Profit]]/SalesData[[#This Row],[Net Sales]]</f>
        <v>0.36170212765957438</v>
      </c>
    </row>
    <row r="1134" spans="1:19" x14ac:dyDescent="0.25">
      <c r="A1134">
        <v>101132</v>
      </c>
      <c r="B1134" s="1">
        <v>45256</v>
      </c>
      <c r="C1134" s="2">
        <f>MONTH(SalesData[[#This Row],[order_date]])</f>
        <v>11</v>
      </c>
      <c r="D1134" s="2">
        <f>YEAR(SalesData[[#This Row],[order_date]])</f>
        <v>2023</v>
      </c>
      <c r="E1134" t="s">
        <v>1117</v>
      </c>
      <c r="F1134" t="s">
        <v>10</v>
      </c>
      <c r="G1134" t="s">
        <v>73</v>
      </c>
      <c r="H1134">
        <v>1</v>
      </c>
      <c r="I1134">
        <v>39965.1</v>
      </c>
      <c r="J1134" t="s">
        <v>35</v>
      </c>
      <c r="K1134" t="s">
        <v>36</v>
      </c>
      <c r="L1134">
        <f>SalesData[[#This Row],[quantity]]*SalesData[[#This Row],[price]]</f>
        <v>39965.1</v>
      </c>
      <c r="M1134" s="8">
        <f>IF(SalesData[[#This Row],[quantity]]&lt;=1,2%,IF(SalesData[[#This Row],[quantity]]&lt;=2,4%,IF(SalesData[[#This Row],[quantity]]&lt;=3,6%,IF(SalesData[[#This Row],[quantity]]&gt;=4,8%,0%))))</f>
        <v>0.02</v>
      </c>
      <c r="N1134" s="6">
        <f>SalesData[[#This Row],[Total Sales]]*SalesData[[#This Row],[Discount %]]</f>
        <v>799.30200000000002</v>
      </c>
      <c r="O1134" s="2">
        <f>SalesData[[#This Row],[Total Sales]]-SalesData[[#This Row],[Discount Amount]]</f>
        <v>39165.797999999995</v>
      </c>
      <c r="P1134" s="2">
        <f>SalesData[[#This Row],[price]]*60%</f>
        <v>23979.059999999998</v>
      </c>
      <c r="Q1134" s="2">
        <f>SalesData[[#This Row],[Cost Price (Assumed)60%]]*SalesData[[#This Row],[quantity]]</f>
        <v>23979.059999999998</v>
      </c>
      <c r="R1134" s="2">
        <f>SalesData[[#This Row],[Net Sales]]-SalesData[[#This Row],[Total Cost]]</f>
        <v>15186.737999999998</v>
      </c>
      <c r="S1134" s="8">
        <f>SalesData[[#This Row],[Profit]]/SalesData[[#This Row],[Net Sales]]</f>
        <v>0.38775510204081631</v>
      </c>
    </row>
    <row r="1135" spans="1:19" x14ac:dyDescent="0.25">
      <c r="A1135">
        <v>101133</v>
      </c>
      <c r="B1135" s="1">
        <v>45071</v>
      </c>
      <c r="C1135" s="2">
        <f>MONTH(SalesData[[#This Row],[order_date]])</f>
        <v>5</v>
      </c>
      <c r="D1135" s="2">
        <f>YEAR(SalesData[[#This Row],[order_date]])</f>
        <v>2023</v>
      </c>
      <c r="E1135" t="s">
        <v>1118</v>
      </c>
      <c r="F1135" t="s">
        <v>41</v>
      </c>
      <c r="G1135" t="s">
        <v>102</v>
      </c>
      <c r="H1135">
        <v>1</v>
      </c>
      <c r="I1135">
        <v>9906.0300000000007</v>
      </c>
      <c r="J1135" t="s">
        <v>63</v>
      </c>
      <c r="K1135" t="s">
        <v>64</v>
      </c>
      <c r="L1135">
        <f>SalesData[[#This Row],[quantity]]*SalesData[[#This Row],[price]]</f>
        <v>9906.0300000000007</v>
      </c>
      <c r="M1135" s="8">
        <f>IF(SalesData[[#This Row],[quantity]]&lt;=1,2%,IF(SalesData[[#This Row],[quantity]]&lt;=2,4%,IF(SalesData[[#This Row],[quantity]]&lt;=3,6%,IF(SalesData[[#This Row],[quantity]]&gt;=4,8%,0%))))</f>
        <v>0.02</v>
      </c>
      <c r="N1135" s="6">
        <f>SalesData[[#This Row],[Total Sales]]*SalesData[[#This Row],[Discount %]]</f>
        <v>198.12060000000002</v>
      </c>
      <c r="O1135" s="2">
        <f>SalesData[[#This Row],[Total Sales]]-SalesData[[#This Row],[Discount Amount]]</f>
        <v>9707.9094000000005</v>
      </c>
      <c r="P1135" s="2">
        <f>SalesData[[#This Row],[price]]*60%</f>
        <v>5943.6180000000004</v>
      </c>
      <c r="Q1135" s="2">
        <f>SalesData[[#This Row],[Cost Price (Assumed)60%]]*SalesData[[#This Row],[quantity]]</f>
        <v>5943.6180000000004</v>
      </c>
      <c r="R1135" s="2">
        <f>SalesData[[#This Row],[Net Sales]]-SalesData[[#This Row],[Total Cost]]</f>
        <v>3764.2914000000001</v>
      </c>
      <c r="S1135" s="8">
        <f>SalesData[[#This Row],[Profit]]/SalesData[[#This Row],[Net Sales]]</f>
        <v>0.38775510204081631</v>
      </c>
    </row>
    <row r="1136" spans="1:19" x14ac:dyDescent="0.25">
      <c r="A1136">
        <v>101134</v>
      </c>
      <c r="B1136" s="1">
        <v>45446</v>
      </c>
      <c r="C1136" s="2">
        <f>MONTH(SalesData[[#This Row],[order_date]])</f>
        <v>6</v>
      </c>
      <c r="D1136" s="2">
        <f>YEAR(SalesData[[#This Row],[order_date]])</f>
        <v>2024</v>
      </c>
      <c r="E1136" t="s">
        <v>1119</v>
      </c>
      <c r="F1136" t="s">
        <v>10</v>
      </c>
      <c r="G1136" t="s">
        <v>68</v>
      </c>
      <c r="H1136">
        <v>1</v>
      </c>
      <c r="I1136">
        <v>47037</v>
      </c>
      <c r="J1136" t="s">
        <v>32</v>
      </c>
      <c r="K1136" t="s">
        <v>33</v>
      </c>
      <c r="L1136">
        <f>SalesData[[#This Row],[quantity]]*SalesData[[#This Row],[price]]</f>
        <v>47037</v>
      </c>
      <c r="M1136" s="8">
        <f>IF(SalesData[[#This Row],[quantity]]&lt;=1,2%,IF(SalesData[[#This Row],[quantity]]&lt;=2,4%,IF(SalesData[[#This Row],[quantity]]&lt;=3,6%,IF(SalesData[[#This Row],[quantity]]&gt;=4,8%,0%))))</f>
        <v>0.02</v>
      </c>
      <c r="N1136" s="6">
        <f>SalesData[[#This Row],[Total Sales]]*SalesData[[#This Row],[Discount %]]</f>
        <v>940.74</v>
      </c>
      <c r="O1136" s="2">
        <f>SalesData[[#This Row],[Total Sales]]-SalesData[[#This Row],[Discount Amount]]</f>
        <v>46096.26</v>
      </c>
      <c r="P1136" s="2">
        <f>SalesData[[#This Row],[price]]*60%</f>
        <v>28222.2</v>
      </c>
      <c r="Q1136" s="2">
        <f>SalesData[[#This Row],[Cost Price (Assumed)60%]]*SalesData[[#This Row],[quantity]]</f>
        <v>28222.2</v>
      </c>
      <c r="R1136" s="2">
        <f>SalesData[[#This Row],[Net Sales]]-SalesData[[#This Row],[Total Cost]]</f>
        <v>17874.060000000001</v>
      </c>
      <c r="S1136" s="8">
        <f>SalesData[[#This Row],[Profit]]/SalesData[[#This Row],[Net Sales]]</f>
        <v>0.38775510204081631</v>
      </c>
    </row>
    <row r="1137" spans="1:19" x14ac:dyDescent="0.25">
      <c r="A1137">
        <v>101135</v>
      </c>
      <c r="B1137" s="1">
        <v>45181</v>
      </c>
      <c r="C1137" s="2">
        <f>MONTH(SalesData[[#This Row],[order_date]])</f>
        <v>9</v>
      </c>
      <c r="D1137" s="2">
        <f>YEAR(SalesData[[#This Row],[order_date]])</f>
        <v>2023</v>
      </c>
      <c r="E1137" t="s">
        <v>1120</v>
      </c>
      <c r="F1137" t="s">
        <v>14</v>
      </c>
      <c r="G1137" t="s">
        <v>51</v>
      </c>
      <c r="H1137">
        <v>1</v>
      </c>
      <c r="I1137">
        <v>3027.47</v>
      </c>
      <c r="J1137" t="s">
        <v>12</v>
      </c>
      <c r="K1137" t="s">
        <v>12</v>
      </c>
      <c r="L1137">
        <f>SalesData[[#This Row],[quantity]]*SalesData[[#This Row],[price]]</f>
        <v>3027.47</v>
      </c>
      <c r="M1137" s="8">
        <f>IF(SalesData[[#This Row],[quantity]]&lt;=1,2%,IF(SalesData[[#This Row],[quantity]]&lt;=2,4%,IF(SalesData[[#This Row],[quantity]]&lt;=3,6%,IF(SalesData[[#This Row],[quantity]]&gt;=4,8%,0%))))</f>
        <v>0.02</v>
      </c>
      <c r="N1137" s="6">
        <f>SalesData[[#This Row],[Total Sales]]*SalesData[[#This Row],[Discount %]]</f>
        <v>60.549399999999999</v>
      </c>
      <c r="O1137" s="2">
        <f>SalesData[[#This Row],[Total Sales]]-SalesData[[#This Row],[Discount Amount]]</f>
        <v>2966.9205999999999</v>
      </c>
      <c r="P1137" s="2">
        <f>SalesData[[#This Row],[price]]*60%</f>
        <v>1816.4819999999997</v>
      </c>
      <c r="Q1137" s="2">
        <f>SalesData[[#This Row],[Cost Price (Assumed)60%]]*SalesData[[#This Row],[quantity]]</f>
        <v>1816.4819999999997</v>
      </c>
      <c r="R1137" s="2">
        <f>SalesData[[#This Row],[Net Sales]]-SalesData[[#This Row],[Total Cost]]</f>
        <v>1150.4386000000002</v>
      </c>
      <c r="S1137" s="8">
        <f>SalesData[[#This Row],[Profit]]/SalesData[[#This Row],[Net Sales]]</f>
        <v>0.38775510204081642</v>
      </c>
    </row>
    <row r="1138" spans="1:19" x14ac:dyDescent="0.25">
      <c r="A1138">
        <v>101136</v>
      </c>
      <c r="B1138" s="1">
        <v>45295</v>
      </c>
      <c r="C1138" s="2">
        <f>MONTH(SalesData[[#This Row],[order_date]])</f>
        <v>1</v>
      </c>
      <c r="D1138" s="2">
        <f>YEAR(SalesData[[#This Row],[order_date]])</f>
        <v>2024</v>
      </c>
      <c r="E1138" t="s">
        <v>1121</v>
      </c>
      <c r="F1138" t="s">
        <v>14</v>
      </c>
      <c r="G1138" t="s">
        <v>46</v>
      </c>
      <c r="H1138">
        <v>1</v>
      </c>
      <c r="I1138">
        <v>2301.0700000000002</v>
      </c>
      <c r="J1138" t="s">
        <v>21</v>
      </c>
      <c r="K1138" t="s">
        <v>17</v>
      </c>
      <c r="L1138">
        <f>SalesData[[#This Row],[quantity]]*SalesData[[#This Row],[price]]</f>
        <v>2301.0700000000002</v>
      </c>
      <c r="M1138" s="8">
        <f>IF(SalesData[[#This Row],[quantity]]&lt;=1,2%,IF(SalesData[[#This Row],[quantity]]&lt;=2,4%,IF(SalesData[[#This Row],[quantity]]&lt;=3,6%,IF(SalesData[[#This Row],[quantity]]&gt;=4,8%,0%))))</f>
        <v>0.02</v>
      </c>
      <c r="N1138" s="6">
        <f>SalesData[[#This Row],[Total Sales]]*SalesData[[#This Row],[Discount %]]</f>
        <v>46.021400000000007</v>
      </c>
      <c r="O1138" s="2">
        <f>SalesData[[#This Row],[Total Sales]]-SalesData[[#This Row],[Discount Amount]]</f>
        <v>2255.0486000000001</v>
      </c>
      <c r="P1138" s="2">
        <f>SalesData[[#This Row],[price]]*60%</f>
        <v>1380.6420000000001</v>
      </c>
      <c r="Q1138" s="2">
        <f>SalesData[[#This Row],[Cost Price (Assumed)60%]]*SalesData[[#This Row],[quantity]]</f>
        <v>1380.6420000000001</v>
      </c>
      <c r="R1138" s="2">
        <f>SalesData[[#This Row],[Net Sales]]-SalesData[[#This Row],[Total Cost]]</f>
        <v>874.40660000000003</v>
      </c>
      <c r="S1138" s="8">
        <f>SalesData[[#This Row],[Profit]]/SalesData[[#This Row],[Net Sales]]</f>
        <v>0.38775510204081631</v>
      </c>
    </row>
    <row r="1139" spans="1:19" x14ac:dyDescent="0.25">
      <c r="A1139">
        <v>101137</v>
      </c>
      <c r="B1139" s="1">
        <v>45086</v>
      </c>
      <c r="C1139" s="2">
        <f>MONTH(SalesData[[#This Row],[order_date]])</f>
        <v>6</v>
      </c>
      <c r="D1139" s="2">
        <f>YEAR(SalesData[[#This Row],[order_date]])</f>
        <v>2023</v>
      </c>
      <c r="E1139" t="s">
        <v>1122</v>
      </c>
      <c r="F1139" t="s">
        <v>38</v>
      </c>
      <c r="G1139" t="s">
        <v>261</v>
      </c>
      <c r="H1139">
        <v>1</v>
      </c>
      <c r="I1139">
        <v>1755.05</v>
      </c>
      <c r="J1139" t="s">
        <v>32</v>
      </c>
      <c r="K1139" t="s">
        <v>33</v>
      </c>
      <c r="L1139">
        <f>SalesData[[#This Row],[quantity]]*SalesData[[#This Row],[price]]</f>
        <v>1755.05</v>
      </c>
      <c r="M1139" s="8">
        <f>IF(SalesData[[#This Row],[quantity]]&lt;=1,2%,IF(SalesData[[#This Row],[quantity]]&lt;=2,4%,IF(SalesData[[#This Row],[quantity]]&lt;=3,6%,IF(SalesData[[#This Row],[quantity]]&gt;=4,8%,0%))))</f>
        <v>0.02</v>
      </c>
      <c r="N1139" s="6">
        <f>SalesData[[#This Row],[Total Sales]]*SalesData[[#This Row],[Discount %]]</f>
        <v>35.100999999999999</v>
      </c>
      <c r="O1139" s="2">
        <f>SalesData[[#This Row],[Total Sales]]-SalesData[[#This Row],[Discount Amount]]</f>
        <v>1719.9490000000001</v>
      </c>
      <c r="P1139" s="2">
        <f>SalesData[[#This Row],[price]]*60%</f>
        <v>1053.03</v>
      </c>
      <c r="Q1139" s="2">
        <f>SalesData[[#This Row],[Cost Price (Assumed)60%]]*SalesData[[#This Row],[quantity]]</f>
        <v>1053.03</v>
      </c>
      <c r="R1139" s="2">
        <f>SalesData[[#This Row],[Net Sales]]-SalesData[[#This Row],[Total Cost]]</f>
        <v>666.9190000000001</v>
      </c>
      <c r="S1139" s="8">
        <f>SalesData[[#This Row],[Profit]]/SalesData[[#This Row],[Net Sales]]</f>
        <v>0.38775510204081637</v>
      </c>
    </row>
    <row r="1140" spans="1:19" x14ac:dyDescent="0.25">
      <c r="A1140">
        <v>101138</v>
      </c>
      <c r="B1140" s="1">
        <v>45477</v>
      </c>
      <c r="C1140" s="2">
        <f>MONTH(SalesData[[#This Row],[order_date]])</f>
        <v>7</v>
      </c>
      <c r="D1140" s="2">
        <f>YEAR(SalesData[[#This Row],[order_date]])</f>
        <v>2024</v>
      </c>
      <c r="E1140" t="s">
        <v>1123</v>
      </c>
      <c r="F1140" t="s">
        <v>10</v>
      </c>
      <c r="G1140" t="s">
        <v>27</v>
      </c>
      <c r="H1140">
        <v>1</v>
      </c>
      <c r="I1140">
        <v>32797.160000000003</v>
      </c>
      <c r="J1140" t="s">
        <v>54</v>
      </c>
      <c r="K1140" t="s">
        <v>55</v>
      </c>
      <c r="L1140">
        <f>SalesData[[#This Row],[quantity]]*SalesData[[#This Row],[price]]</f>
        <v>32797.160000000003</v>
      </c>
      <c r="M1140" s="8">
        <f>IF(SalesData[[#This Row],[quantity]]&lt;=1,2%,IF(SalesData[[#This Row],[quantity]]&lt;=2,4%,IF(SalesData[[#This Row],[quantity]]&lt;=3,6%,IF(SalesData[[#This Row],[quantity]]&gt;=4,8%,0%))))</f>
        <v>0.02</v>
      </c>
      <c r="N1140" s="6">
        <f>SalesData[[#This Row],[Total Sales]]*SalesData[[#This Row],[Discount %]]</f>
        <v>655.94320000000005</v>
      </c>
      <c r="O1140" s="2">
        <f>SalesData[[#This Row],[Total Sales]]-SalesData[[#This Row],[Discount Amount]]</f>
        <v>32141.216800000002</v>
      </c>
      <c r="P1140" s="2">
        <f>SalesData[[#This Row],[price]]*60%</f>
        <v>19678.296000000002</v>
      </c>
      <c r="Q1140" s="2">
        <f>SalesData[[#This Row],[Cost Price (Assumed)60%]]*SalesData[[#This Row],[quantity]]</f>
        <v>19678.296000000002</v>
      </c>
      <c r="R1140" s="2">
        <f>SalesData[[#This Row],[Net Sales]]-SalesData[[#This Row],[Total Cost]]</f>
        <v>12462.9208</v>
      </c>
      <c r="S1140" s="8">
        <f>SalesData[[#This Row],[Profit]]/SalesData[[#This Row],[Net Sales]]</f>
        <v>0.38775510204081631</v>
      </c>
    </row>
    <row r="1141" spans="1:19" x14ac:dyDescent="0.25">
      <c r="A1141">
        <v>101139</v>
      </c>
      <c r="B1141" s="1">
        <v>45547</v>
      </c>
      <c r="C1141" s="2">
        <f>MONTH(SalesData[[#This Row],[order_date]])</f>
        <v>9</v>
      </c>
      <c r="D1141" s="2">
        <f>YEAR(SalesData[[#This Row],[order_date]])</f>
        <v>2024</v>
      </c>
      <c r="E1141" t="s">
        <v>1124</v>
      </c>
      <c r="F1141" t="s">
        <v>14</v>
      </c>
      <c r="G1141" t="s">
        <v>31</v>
      </c>
      <c r="H1141">
        <v>1</v>
      </c>
      <c r="I1141">
        <v>2197.5100000000002</v>
      </c>
      <c r="J1141" t="s">
        <v>85</v>
      </c>
      <c r="K1141" t="s">
        <v>29</v>
      </c>
      <c r="L1141">
        <f>SalesData[[#This Row],[quantity]]*SalesData[[#This Row],[price]]</f>
        <v>2197.5100000000002</v>
      </c>
      <c r="M1141" s="8">
        <f>IF(SalesData[[#This Row],[quantity]]&lt;=1,2%,IF(SalesData[[#This Row],[quantity]]&lt;=2,4%,IF(SalesData[[#This Row],[quantity]]&lt;=3,6%,IF(SalesData[[#This Row],[quantity]]&gt;=4,8%,0%))))</f>
        <v>0.02</v>
      </c>
      <c r="N1141" s="6">
        <f>SalesData[[#This Row],[Total Sales]]*SalesData[[#This Row],[Discount %]]</f>
        <v>43.950200000000002</v>
      </c>
      <c r="O1141" s="2">
        <f>SalesData[[#This Row],[Total Sales]]-SalesData[[#This Row],[Discount Amount]]</f>
        <v>2153.5598</v>
      </c>
      <c r="P1141" s="2">
        <f>SalesData[[#This Row],[price]]*60%</f>
        <v>1318.5060000000001</v>
      </c>
      <c r="Q1141" s="2">
        <f>SalesData[[#This Row],[Cost Price (Assumed)60%]]*SalesData[[#This Row],[quantity]]</f>
        <v>1318.5060000000001</v>
      </c>
      <c r="R1141" s="2">
        <f>SalesData[[#This Row],[Net Sales]]-SalesData[[#This Row],[Total Cost]]</f>
        <v>835.05379999999991</v>
      </c>
      <c r="S1141" s="8">
        <f>SalesData[[#This Row],[Profit]]/SalesData[[#This Row],[Net Sales]]</f>
        <v>0.38775510204081631</v>
      </c>
    </row>
    <row r="1142" spans="1:19" x14ac:dyDescent="0.25">
      <c r="A1142">
        <v>101140</v>
      </c>
      <c r="B1142" s="1">
        <v>44940</v>
      </c>
      <c r="C1142" s="2">
        <f>MONTH(SalesData[[#This Row],[order_date]])</f>
        <v>1</v>
      </c>
      <c r="D1142" s="2">
        <f>YEAR(SalesData[[#This Row],[order_date]])</f>
        <v>2023</v>
      </c>
      <c r="E1142" t="s">
        <v>588</v>
      </c>
      <c r="F1142" t="s">
        <v>41</v>
      </c>
      <c r="G1142" t="s">
        <v>92</v>
      </c>
      <c r="H1142">
        <v>1</v>
      </c>
      <c r="I1142">
        <v>15743.53</v>
      </c>
      <c r="J1142" t="s">
        <v>28</v>
      </c>
      <c r="K1142" t="s">
        <v>29</v>
      </c>
      <c r="L1142">
        <f>SalesData[[#This Row],[quantity]]*SalesData[[#This Row],[price]]</f>
        <v>15743.53</v>
      </c>
      <c r="M1142" s="8">
        <f>IF(SalesData[[#This Row],[quantity]]&lt;=1,2%,IF(SalesData[[#This Row],[quantity]]&lt;=2,4%,IF(SalesData[[#This Row],[quantity]]&lt;=3,6%,IF(SalesData[[#This Row],[quantity]]&gt;=4,8%,0%))))</f>
        <v>0.02</v>
      </c>
      <c r="N1142" s="6">
        <f>SalesData[[#This Row],[Total Sales]]*SalesData[[#This Row],[Discount %]]</f>
        <v>314.87060000000002</v>
      </c>
      <c r="O1142" s="2">
        <f>SalesData[[#This Row],[Total Sales]]-SalesData[[#This Row],[Discount Amount]]</f>
        <v>15428.6594</v>
      </c>
      <c r="P1142" s="2">
        <f>SalesData[[#This Row],[price]]*60%</f>
        <v>9446.1180000000004</v>
      </c>
      <c r="Q1142" s="2">
        <f>SalesData[[#This Row],[Cost Price (Assumed)60%]]*SalesData[[#This Row],[quantity]]</f>
        <v>9446.1180000000004</v>
      </c>
      <c r="R1142" s="2">
        <f>SalesData[[#This Row],[Net Sales]]-SalesData[[#This Row],[Total Cost]]</f>
        <v>5982.5414000000001</v>
      </c>
      <c r="S1142" s="8">
        <f>SalesData[[#This Row],[Profit]]/SalesData[[#This Row],[Net Sales]]</f>
        <v>0.38775510204081631</v>
      </c>
    </row>
    <row r="1143" spans="1:19" x14ac:dyDescent="0.25">
      <c r="A1143">
        <v>101141</v>
      </c>
      <c r="B1143" s="1">
        <v>45428</v>
      </c>
      <c r="C1143" s="2">
        <f>MONTH(SalesData[[#This Row],[order_date]])</f>
        <v>5</v>
      </c>
      <c r="D1143" s="2">
        <f>YEAR(SalesData[[#This Row],[order_date]])</f>
        <v>2024</v>
      </c>
      <c r="E1143" t="s">
        <v>1125</v>
      </c>
      <c r="F1143" t="s">
        <v>14</v>
      </c>
      <c r="G1143" t="s">
        <v>51</v>
      </c>
      <c r="H1143">
        <v>1</v>
      </c>
      <c r="I1143">
        <v>5104.01</v>
      </c>
      <c r="J1143" t="s">
        <v>28</v>
      </c>
      <c r="K1143" t="s">
        <v>29</v>
      </c>
      <c r="L1143">
        <f>SalesData[[#This Row],[quantity]]*SalesData[[#This Row],[price]]</f>
        <v>5104.01</v>
      </c>
      <c r="M1143" s="8">
        <f>IF(SalesData[[#This Row],[quantity]]&lt;=1,2%,IF(SalesData[[#This Row],[quantity]]&lt;=2,4%,IF(SalesData[[#This Row],[quantity]]&lt;=3,6%,IF(SalesData[[#This Row],[quantity]]&gt;=4,8%,0%))))</f>
        <v>0.02</v>
      </c>
      <c r="N1143" s="6">
        <f>SalesData[[#This Row],[Total Sales]]*SalesData[[#This Row],[Discount %]]</f>
        <v>102.0802</v>
      </c>
      <c r="O1143" s="2">
        <f>SalesData[[#This Row],[Total Sales]]-SalesData[[#This Row],[Discount Amount]]</f>
        <v>5001.9297999999999</v>
      </c>
      <c r="P1143" s="2">
        <f>SalesData[[#This Row],[price]]*60%</f>
        <v>3062.4059999999999</v>
      </c>
      <c r="Q1143" s="2">
        <f>SalesData[[#This Row],[Cost Price (Assumed)60%]]*SalesData[[#This Row],[quantity]]</f>
        <v>3062.4059999999999</v>
      </c>
      <c r="R1143" s="2">
        <f>SalesData[[#This Row],[Net Sales]]-SalesData[[#This Row],[Total Cost]]</f>
        <v>1939.5237999999999</v>
      </c>
      <c r="S1143" s="8">
        <f>SalesData[[#This Row],[Profit]]/SalesData[[#This Row],[Net Sales]]</f>
        <v>0.38775510204081631</v>
      </c>
    </row>
    <row r="1144" spans="1:19" x14ac:dyDescent="0.25">
      <c r="A1144">
        <v>101142</v>
      </c>
      <c r="B1144" s="1">
        <v>45506</v>
      </c>
      <c r="C1144" s="2">
        <f>MONTH(SalesData[[#This Row],[order_date]])</f>
        <v>8</v>
      </c>
      <c r="D1144" s="2">
        <f>YEAR(SalesData[[#This Row],[order_date]])</f>
        <v>2024</v>
      </c>
      <c r="E1144" t="s">
        <v>1126</v>
      </c>
      <c r="F1144" t="s">
        <v>10</v>
      </c>
      <c r="G1144" t="s">
        <v>68</v>
      </c>
      <c r="H1144">
        <v>4</v>
      </c>
      <c r="I1144">
        <v>58432.63</v>
      </c>
      <c r="J1144" t="s">
        <v>54</v>
      </c>
      <c r="K1144" t="s">
        <v>55</v>
      </c>
      <c r="L1144">
        <f>SalesData[[#This Row],[quantity]]*SalesData[[#This Row],[price]]</f>
        <v>233730.52</v>
      </c>
      <c r="M1144" s="8">
        <f>IF(SalesData[[#This Row],[quantity]]&lt;=1,2%,IF(SalesData[[#This Row],[quantity]]&lt;=2,4%,IF(SalesData[[#This Row],[quantity]]&lt;=3,6%,IF(SalesData[[#This Row],[quantity]]&gt;=4,8%,0%))))</f>
        <v>0.08</v>
      </c>
      <c r="N1144" s="6">
        <f>SalesData[[#This Row],[Total Sales]]*SalesData[[#This Row],[Discount %]]</f>
        <v>18698.441599999998</v>
      </c>
      <c r="O1144" s="2">
        <f>SalesData[[#This Row],[Total Sales]]-SalesData[[#This Row],[Discount Amount]]</f>
        <v>215032.0784</v>
      </c>
      <c r="P1144" s="2">
        <f>SalesData[[#This Row],[price]]*60%</f>
        <v>35059.577999999994</v>
      </c>
      <c r="Q1144" s="2">
        <f>SalesData[[#This Row],[Cost Price (Assumed)60%]]*SalesData[[#This Row],[quantity]]</f>
        <v>140238.31199999998</v>
      </c>
      <c r="R1144" s="2">
        <f>SalesData[[#This Row],[Net Sales]]-SalesData[[#This Row],[Total Cost]]</f>
        <v>74793.766400000022</v>
      </c>
      <c r="S1144" s="8">
        <f>SalesData[[#This Row],[Profit]]/SalesData[[#This Row],[Net Sales]]</f>
        <v>0.34782608695652184</v>
      </c>
    </row>
    <row r="1145" spans="1:19" x14ac:dyDescent="0.25">
      <c r="A1145">
        <v>101143</v>
      </c>
      <c r="B1145" s="1">
        <v>45653</v>
      </c>
      <c r="C1145" s="2">
        <f>MONTH(SalesData[[#This Row],[order_date]])</f>
        <v>12</v>
      </c>
      <c r="D1145" s="2">
        <f>YEAR(SalesData[[#This Row],[order_date]])</f>
        <v>2024</v>
      </c>
      <c r="E1145" t="s">
        <v>1127</v>
      </c>
      <c r="F1145" t="s">
        <v>14</v>
      </c>
      <c r="G1145" t="s">
        <v>31</v>
      </c>
      <c r="H1145">
        <v>2</v>
      </c>
      <c r="I1145">
        <v>3748.59</v>
      </c>
      <c r="J1145" t="s">
        <v>63</v>
      </c>
      <c r="K1145" t="s">
        <v>64</v>
      </c>
      <c r="L1145">
        <f>SalesData[[#This Row],[quantity]]*SalesData[[#This Row],[price]]</f>
        <v>7497.18</v>
      </c>
      <c r="M1145" s="8">
        <f>IF(SalesData[[#This Row],[quantity]]&lt;=1,2%,IF(SalesData[[#This Row],[quantity]]&lt;=2,4%,IF(SalesData[[#This Row],[quantity]]&lt;=3,6%,IF(SalesData[[#This Row],[quantity]]&gt;=4,8%,0%))))</f>
        <v>0.04</v>
      </c>
      <c r="N1145" s="6">
        <f>SalesData[[#This Row],[Total Sales]]*SalesData[[#This Row],[Discount %]]</f>
        <v>299.88720000000001</v>
      </c>
      <c r="O1145" s="2">
        <f>SalesData[[#This Row],[Total Sales]]-SalesData[[#This Row],[Discount Amount]]</f>
        <v>7197.2928000000002</v>
      </c>
      <c r="P1145" s="2">
        <f>SalesData[[#This Row],[price]]*60%</f>
        <v>2249.154</v>
      </c>
      <c r="Q1145" s="2">
        <f>SalesData[[#This Row],[Cost Price (Assumed)60%]]*SalesData[[#This Row],[quantity]]</f>
        <v>4498.308</v>
      </c>
      <c r="R1145" s="2">
        <f>SalesData[[#This Row],[Net Sales]]-SalesData[[#This Row],[Total Cost]]</f>
        <v>2698.9848000000002</v>
      </c>
      <c r="S1145" s="8">
        <f>SalesData[[#This Row],[Profit]]/SalesData[[#This Row],[Net Sales]]</f>
        <v>0.375</v>
      </c>
    </row>
    <row r="1146" spans="1:19" x14ac:dyDescent="0.25">
      <c r="A1146">
        <v>101144</v>
      </c>
      <c r="B1146" s="1">
        <v>45416</v>
      </c>
      <c r="C1146" s="2">
        <f>MONTH(SalesData[[#This Row],[order_date]])</f>
        <v>5</v>
      </c>
      <c r="D1146" s="2">
        <f>YEAR(SalesData[[#This Row],[order_date]])</f>
        <v>2024</v>
      </c>
      <c r="E1146" t="s">
        <v>493</v>
      </c>
      <c r="F1146" t="s">
        <v>10</v>
      </c>
      <c r="G1146" t="s">
        <v>11</v>
      </c>
      <c r="H1146">
        <v>2</v>
      </c>
      <c r="I1146">
        <v>50668.97</v>
      </c>
      <c r="J1146" t="s">
        <v>94</v>
      </c>
      <c r="K1146" t="s">
        <v>95</v>
      </c>
      <c r="L1146">
        <f>SalesData[[#This Row],[quantity]]*SalesData[[#This Row],[price]]</f>
        <v>101337.94</v>
      </c>
      <c r="M1146" s="8">
        <f>IF(SalesData[[#This Row],[quantity]]&lt;=1,2%,IF(SalesData[[#This Row],[quantity]]&lt;=2,4%,IF(SalesData[[#This Row],[quantity]]&lt;=3,6%,IF(SalesData[[#This Row],[quantity]]&gt;=4,8%,0%))))</f>
        <v>0.04</v>
      </c>
      <c r="N1146" s="6">
        <f>SalesData[[#This Row],[Total Sales]]*SalesData[[#This Row],[Discount %]]</f>
        <v>4053.5176000000001</v>
      </c>
      <c r="O1146" s="2">
        <f>SalesData[[#This Row],[Total Sales]]-SalesData[[#This Row],[Discount Amount]]</f>
        <v>97284.422399999996</v>
      </c>
      <c r="P1146" s="2">
        <f>SalesData[[#This Row],[price]]*60%</f>
        <v>30401.381999999998</v>
      </c>
      <c r="Q1146" s="2">
        <f>SalesData[[#This Row],[Cost Price (Assumed)60%]]*SalesData[[#This Row],[quantity]]</f>
        <v>60802.763999999996</v>
      </c>
      <c r="R1146" s="2">
        <f>SalesData[[#This Row],[Net Sales]]-SalesData[[#This Row],[Total Cost]]</f>
        <v>36481.6584</v>
      </c>
      <c r="S1146" s="8">
        <f>SalesData[[#This Row],[Profit]]/SalesData[[#This Row],[Net Sales]]</f>
        <v>0.375</v>
      </c>
    </row>
    <row r="1147" spans="1:19" x14ac:dyDescent="0.25">
      <c r="A1147">
        <v>101145</v>
      </c>
      <c r="B1147" s="1">
        <v>45546</v>
      </c>
      <c r="C1147" s="2">
        <f>MONTH(SalesData[[#This Row],[order_date]])</f>
        <v>9</v>
      </c>
      <c r="D1147" s="2">
        <f>YEAR(SalesData[[#This Row],[order_date]])</f>
        <v>2024</v>
      </c>
      <c r="E1147" t="s">
        <v>1128</v>
      </c>
      <c r="F1147" t="s">
        <v>14</v>
      </c>
      <c r="G1147" t="s">
        <v>46</v>
      </c>
      <c r="H1147">
        <v>1</v>
      </c>
      <c r="I1147">
        <v>3508.03</v>
      </c>
      <c r="J1147" t="s">
        <v>85</v>
      </c>
      <c r="K1147" t="s">
        <v>29</v>
      </c>
      <c r="L1147">
        <f>SalesData[[#This Row],[quantity]]*SalesData[[#This Row],[price]]</f>
        <v>3508.03</v>
      </c>
      <c r="M1147" s="8">
        <f>IF(SalesData[[#This Row],[quantity]]&lt;=1,2%,IF(SalesData[[#This Row],[quantity]]&lt;=2,4%,IF(SalesData[[#This Row],[quantity]]&lt;=3,6%,IF(SalesData[[#This Row],[quantity]]&gt;=4,8%,0%))))</f>
        <v>0.02</v>
      </c>
      <c r="N1147" s="6">
        <f>SalesData[[#This Row],[Total Sales]]*SalesData[[#This Row],[Discount %]]</f>
        <v>70.160600000000002</v>
      </c>
      <c r="O1147" s="2">
        <f>SalesData[[#This Row],[Total Sales]]-SalesData[[#This Row],[Discount Amount]]</f>
        <v>3437.8694</v>
      </c>
      <c r="P1147" s="2">
        <f>SalesData[[#This Row],[price]]*60%</f>
        <v>2104.8180000000002</v>
      </c>
      <c r="Q1147" s="2">
        <f>SalesData[[#This Row],[Cost Price (Assumed)60%]]*SalesData[[#This Row],[quantity]]</f>
        <v>2104.8180000000002</v>
      </c>
      <c r="R1147" s="2">
        <f>SalesData[[#This Row],[Net Sales]]-SalesData[[#This Row],[Total Cost]]</f>
        <v>1333.0513999999998</v>
      </c>
      <c r="S1147" s="8">
        <f>SalesData[[#This Row],[Profit]]/SalesData[[#This Row],[Net Sales]]</f>
        <v>0.38775510204081626</v>
      </c>
    </row>
    <row r="1148" spans="1:19" x14ac:dyDescent="0.25">
      <c r="A1148">
        <v>101146</v>
      </c>
      <c r="B1148" s="1">
        <v>45046</v>
      </c>
      <c r="C1148" s="2">
        <f>MONTH(SalesData[[#This Row],[order_date]])</f>
        <v>4</v>
      </c>
      <c r="D1148" s="2">
        <f>YEAR(SalesData[[#This Row],[order_date]])</f>
        <v>2023</v>
      </c>
      <c r="E1148" t="s">
        <v>1129</v>
      </c>
      <c r="F1148" t="s">
        <v>38</v>
      </c>
      <c r="G1148" t="s">
        <v>261</v>
      </c>
      <c r="H1148">
        <v>1</v>
      </c>
      <c r="I1148">
        <v>2671.95</v>
      </c>
      <c r="J1148" t="s">
        <v>43</v>
      </c>
      <c r="K1148" t="s">
        <v>29</v>
      </c>
      <c r="L1148">
        <f>SalesData[[#This Row],[quantity]]*SalesData[[#This Row],[price]]</f>
        <v>2671.95</v>
      </c>
      <c r="M1148" s="8">
        <f>IF(SalesData[[#This Row],[quantity]]&lt;=1,2%,IF(SalesData[[#This Row],[quantity]]&lt;=2,4%,IF(SalesData[[#This Row],[quantity]]&lt;=3,6%,IF(SalesData[[#This Row],[quantity]]&gt;=4,8%,0%))))</f>
        <v>0.02</v>
      </c>
      <c r="N1148" s="6">
        <f>SalesData[[#This Row],[Total Sales]]*SalesData[[#This Row],[Discount %]]</f>
        <v>53.439</v>
      </c>
      <c r="O1148" s="2">
        <f>SalesData[[#This Row],[Total Sales]]-SalesData[[#This Row],[Discount Amount]]</f>
        <v>2618.511</v>
      </c>
      <c r="P1148" s="2">
        <f>SalesData[[#This Row],[price]]*60%</f>
        <v>1603.1699999999998</v>
      </c>
      <c r="Q1148" s="2">
        <f>SalesData[[#This Row],[Cost Price (Assumed)60%]]*SalesData[[#This Row],[quantity]]</f>
        <v>1603.1699999999998</v>
      </c>
      <c r="R1148" s="2">
        <f>SalesData[[#This Row],[Net Sales]]-SalesData[[#This Row],[Total Cost]]</f>
        <v>1015.3410000000001</v>
      </c>
      <c r="S1148" s="8">
        <f>SalesData[[#This Row],[Profit]]/SalesData[[#This Row],[Net Sales]]</f>
        <v>0.38775510204081637</v>
      </c>
    </row>
    <row r="1149" spans="1:19" x14ac:dyDescent="0.25">
      <c r="A1149">
        <v>101147</v>
      </c>
      <c r="B1149" s="1">
        <v>45120</v>
      </c>
      <c r="C1149" s="2">
        <f>MONTH(SalesData[[#This Row],[order_date]])</f>
        <v>7</v>
      </c>
      <c r="D1149" s="2">
        <f>YEAR(SalesData[[#This Row],[order_date]])</f>
        <v>2023</v>
      </c>
      <c r="E1149" t="s">
        <v>1130</v>
      </c>
      <c r="F1149" t="s">
        <v>41</v>
      </c>
      <c r="G1149" t="s">
        <v>102</v>
      </c>
      <c r="H1149">
        <v>3</v>
      </c>
      <c r="I1149">
        <v>3777.91</v>
      </c>
      <c r="J1149" t="s">
        <v>35</v>
      </c>
      <c r="K1149" t="s">
        <v>36</v>
      </c>
      <c r="L1149">
        <f>SalesData[[#This Row],[quantity]]*SalesData[[#This Row],[price]]</f>
        <v>11333.73</v>
      </c>
      <c r="M1149" s="8">
        <f>IF(SalesData[[#This Row],[quantity]]&lt;=1,2%,IF(SalesData[[#This Row],[quantity]]&lt;=2,4%,IF(SalesData[[#This Row],[quantity]]&lt;=3,6%,IF(SalesData[[#This Row],[quantity]]&gt;=4,8%,0%))))</f>
        <v>0.06</v>
      </c>
      <c r="N1149" s="6">
        <f>SalesData[[#This Row],[Total Sales]]*SalesData[[#This Row],[Discount %]]</f>
        <v>680.02379999999994</v>
      </c>
      <c r="O1149" s="2">
        <f>SalesData[[#This Row],[Total Sales]]-SalesData[[#This Row],[Discount Amount]]</f>
        <v>10653.706200000001</v>
      </c>
      <c r="P1149" s="2">
        <f>SalesData[[#This Row],[price]]*60%</f>
        <v>2266.7459999999996</v>
      </c>
      <c r="Q1149" s="2">
        <f>SalesData[[#This Row],[Cost Price (Assumed)60%]]*SalesData[[#This Row],[quantity]]</f>
        <v>6800.2379999999994</v>
      </c>
      <c r="R1149" s="2">
        <f>SalesData[[#This Row],[Net Sales]]-SalesData[[#This Row],[Total Cost]]</f>
        <v>3853.4682000000012</v>
      </c>
      <c r="S1149" s="8">
        <f>SalesData[[#This Row],[Profit]]/SalesData[[#This Row],[Net Sales]]</f>
        <v>0.36170212765957455</v>
      </c>
    </row>
    <row r="1150" spans="1:19" x14ac:dyDescent="0.25">
      <c r="A1150">
        <v>101148</v>
      </c>
      <c r="B1150" s="1">
        <v>45318</v>
      </c>
      <c r="C1150" s="2">
        <f>MONTH(SalesData[[#This Row],[order_date]])</f>
        <v>1</v>
      </c>
      <c r="D1150" s="2">
        <f>YEAR(SalesData[[#This Row],[order_date]])</f>
        <v>2024</v>
      </c>
      <c r="E1150" t="s">
        <v>76</v>
      </c>
      <c r="F1150" t="s">
        <v>19</v>
      </c>
      <c r="G1150" t="s">
        <v>20</v>
      </c>
      <c r="H1150">
        <v>2</v>
      </c>
      <c r="I1150">
        <v>15425.49</v>
      </c>
      <c r="J1150" t="s">
        <v>35</v>
      </c>
      <c r="K1150" t="s">
        <v>36</v>
      </c>
      <c r="L1150">
        <f>SalesData[[#This Row],[quantity]]*SalesData[[#This Row],[price]]</f>
        <v>30850.98</v>
      </c>
      <c r="M1150" s="8">
        <f>IF(SalesData[[#This Row],[quantity]]&lt;=1,2%,IF(SalesData[[#This Row],[quantity]]&lt;=2,4%,IF(SalesData[[#This Row],[quantity]]&lt;=3,6%,IF(SalesData[[#This Row],[quantity]]&gt;=4,8%,0%))))</f>
        <v>0.04</v>
      </c>
      <c r="N1150" s="6">
        <f>SalesData[[#This Row],[Total Sales]]*SalesData[[#This Row],[Discount %]]</f>
        <v>1234.0391999999999</v>
      </c>
      <c r="O1150" s="2">
        <f>SalesData[[#This Row],[Total Sales]]-SalesData[[#This Row],[Discount Amount]]</f>
        <v>29616.9408</v>
      </c>
      <c r="P1150" s="2">
        <f>SalesData[[#This Row],[price]]*60%</f>
        <v>9255.2939999999999</v>
      </c>
      <c r="Q1150" s="2">
        <f>SalesData[[#This Row],[Cost Price (Assumed)60%]]*SalesData[[#This Row],[quantity]]</f>
        <v>18510.588</v>
      </c>
      <c r="R1150" s="2">
        <f>SalesData[[#This Row],[Net Sales]]-SalesData[[#This Row],[Total Cost]]</f>
        <v>11106.352800000001</v>
      </c>
      <c r="S1150" s="8">
        <f>SalesData[[#This Row],[Profit]]/SalesData[[#This Row],[Net Sales]]</f>
        <v>0.375</v>
      </c>
    </row>
    <row r="1151" spans="1:19" x14ac:dyDescent="0.25">
      <c r="A1151">
        <v>101149</v>
      </c>
      <c r="B1151" s="1">
        <v>45513</v>
      </c>
      <c r="C1151" s="2">
        <f>MONTH(SalesData[[#This Row],[order_date]])</f>
        <v>8</v>
      </c>
      <c r="D1151" s="2">
        <f>YEAR(SalesData[[#This Row],[order_date]])</f>
        <v>2024</v>
      </c>
      <c r="E1151" t="s">
        <v>1131</v>
      </c>
      <c r="F1151" t="s">
        <v>38</v>
      </c>
      <c r="G1151" t="s">
        <v>53</v>
      </c>
      <c r="H1151">
        <v>3</v>
      </c>
      <c r="I1151">
        <v>1048.1199999999999</v>
      </c>
      <c r="J1151" t="s">
        <v>16</v>
      </c>
      <c r="K1151" t="s">
        <v>17</v>
      </c>
      <c r="L1151">
        <f>SalesData[[#This Row],[quantity]]*SalesData[[#This Row],[price]]</f>
        <v>3144.3599999999997</v>
      </c>
      <c r="M1151" s="8">
        <f>IF(SalesData[[#This Row],[quantity]]&lt;=1,2%,IF(SalesData[[#This Row],[quantity]]&lt;=2,4%,IF(SalesData[[#This Row],[quantity]]&lt;=3,6%,IF(SalesData[[#This Row],[quantity]]&gt;=4,8%,0%))))</f>
        <v>0.06</v>
      </c>
      <c r="N1151" s="6">
        <f>SalesData[[#This Row],[Total Sales]]*SalesData[[#This Row],[Discount %]]</f>
        <v>188.66159999999996</v>
      </c>
      <c r="O1151" s="2">
        <f>SalesData[[#This Row],[Total Sales]]-SalesData[[#This Row],[Discount Amount]]</f>
        <v>2955.6983999999998</v>
      </c>
      <c r="P1151" s="2">
        <f>SalesData[[#This Row],[price]]*60%</f>
        <v>628.87199999999996</v>
      </c>
      <c r="Q1151" s="2">
        <f>SalesData[[#This Row],[Cost Price (Assumed)60%]]*SalesData[[#This Row],[quantity]]</f>
        <v>1886.616</v>
      </c>
      <c r="R1151" s="2">
        <f>SalesData[[#This Row],[Net Sales]]-SalesData[[#This Row],[Total Cost]]</f>
        <v>1069.0823999999998</v>
      </c>
      <c r="S1151" s="8">
        <f>SalesData[[#This Row],[Profit]]/SalesData[[#This Row],[Net Sales]]</f>
        <v>0.36170212765957444</v>
      </c>
    </row>
    <row r="1152" spans="1:19" x14ac:dyDescent="0.25">
      <c r="A1152">
        <v>101150</v>
      </c>
      <c r="B1152" s="1">
        <v>45242</v>
      </c>
      <c r="C1152" s="2">
        <f>MONTH(SalesData[[#This Row],[order_date]])</f>
        <v>11</v>
      </c>
      <c r="D1152" s="2">
        <f>YEAR(SalesData[[#This Row],[order_date]])</f>
        <v>2023</v>
      </c>
      <c r="E1152" t="s">
        <v>1132</v>
      </c>
      <c r="F1152" t="s">
        <v>10</v>
      </c>
      <c r="G1152" t="s">
        <v>27</v>
      </c>
      <c r="H1152">
        <v>3</v>
      </c>
      <c r="I1152">
        <v>1400.6</v>
      </c>
      <c r="J1152" t="s">
        <v>54</v>
      </c>
      <c r="K1152" t="s">
        <v>55</v>
      </c>
      <c r="L1152">
        <f>SalesData[[#This Row],[quantity]]*SalesData[[#This Row],[price]]</f>
        <v>4201.7999999999993</v>
      </c>
      <c r="M1152" s="8">
        <f>IF(SalesData[[#This Row],[quantity]]&lt;=1,2%,IF(SalesData[[#This Row],[quantity]]&lt;=2,4%,IF(SalesData[[#This Row],[quantity]]&lt;=3,6%,IF(SalesData[[#This Row],[quantity]]&gt;=4,8%,0%))))</f>
        <v>0.06</v>
      </c>
      <c r="N1152" s="6">
        <f>SalesData[[#This Row],[Total Sales]]*SalesData[[#This Row],[Discount %]]</f>
        <v>252.10799999999995</v>
      </c>
      <c r="O1152" s="2">
        <f>SalesData[[#This Row],[Total Sales]]-SalesData[[#This Row],[Discount Amount]]</f>
        <v>3949.6919999999991</v>
      </c>
      <c r="P1152" s="2">
        <f>SalesData[[#This Row],[price]]*60%</f>
        <v>840.3599999999999</v>
      </c>
      <c r="Q1152" s="2">
        <f>SalesData[[#This Row],[Cost Price (Assumed)60%]]*SalesData[[#This Row],[quantity]]</f>
        <v>2521.08</v>
      </c>
      <c r="R1152" s="2">
        <f>SalesData[[#This Row],[Net Sales]]-SalesData[[#This Row],[Total Cost]]</f>
        <v>1428.6119999999992</v>
      </c>
      <c r="S1152" s="8">
        <f>SalesData[[#This Row],[Profit]]/SalesData[[#This Row],[Net Sales]]</f>
        <v>0.36170212765957432</v>
      </c>
    </row>
    <row r="1153" spans="1:19" x14ac:dyDescent="0.25">
      <c r="A1153">
        <v>101151</v>
      </c>
      <c r="B1153" s="1">
        <v>45353</v>
      </c>
      <c r="C1153" s="2">
        <f>MONTH(SalesData[[#This Row],[order_date]])</f>
        <v>3</v>
      </c>
      <c r="D1153" s="2">
        <f>YEAR(SalesData[[#This Row],[order_date]])</f>
        <v>2024</v>
      </c>
      <c r="E1153" t="s">
        <v>1133</v>
      </c>
      <c r="F1153" t="s">
        <v>19</v>
      </c>
      <c r="G1153" t="s">
        <v>20</v>
      </c>
      <c r="H1153">
        <v>1</v>
      </c>
      <c r="I1153">
        <v>6161.81</v>
      </c>
      <c r="J1153" t="s">
        <v>61</v>
      </c>
      <c r="K1153" t="s">
        <v>36</v>
      </c>
      <c r="L1153">
        <f>SalesData[[#This Row],[quantity]]*SalesData[[#This Row],[price]]</f>
        <v>6161.81</v>
      </c>
      <c r="M1153" s="8">
        <f>IF(SalesData[[#This Row],[quantity]]&lt;=1,2%,IF(SalesData[[#This Row],[quantity]]&lt;=2,4%,IF(SalesData[[#This Row],[quantity]]&lt;=3,6%,IF(SalesData[[#This Row],[quantity]]&gt;=4,8%,0%))))</f>
        <v>0.02</v>
      </c>
      <c r="N1153" s="6">
        <f>SalesData[[#This Row],[Total Sales]]*SalesData[[#This Row],[Discount %]]</f>
        <v>123.23620000000001</v>
      </c>
      <c r="O1153" s="2">
        <f>SalesData[[#This Row],[Total Sales]]-SalesData[[#This Row],[Discount Amount]]</f>
        <v>6038.5738000000001</v>
      </c>
      <c r="P1153" s="2">
        <f>SalesData[[#This Row],[price]]*60%</f>
        <v>3697.0860000000002</v>
      </c>
      <c r="Q1153" s="2">
        <f>SalesData[[#This Row],[Cost Price (Assumed)60%]]*SalesData[[#This Row],[quantity]]</f>
        <v>3697.0860000000002</v>
      </c>
      <c r="R1153" s="2">
        <f>SalesData[[#This Row],[Net Sales]]-SalesData[[#This Row],[Total Cost]]</f>
        <v>2341.4877999999999</v>
      </c>
      <c r="S1153" s="8">
        <f>SalesData[[#This Row],[Profit]]/SalesData[[#This Row],[Net Sales]]</f>
        <v>0.38775510204081631</v>
      </c>
    </row>
    <row r="1154" spans="1:19" x14ac:dyDescent="0.25">
      <c r="A1154">
        <v>101152</v>
      </c>
      <c r="B1154" s="1">
        <v>45113</v>
      </c>
      <c r="C1154" s="2">
        <f>MONTH(SalesData[[#This Row],[order_date]])</f>
        <v>7</v>
      </c>
      <c r="D1154" s="2">
        <f>YEAR(SalesData[[#This Row],[order_date]])</f>
        <v>2023</v>
      </c>
      <c r="E1154" t="s">
        <v>1134</v>
      </c>
      <c r="F1154" t="s">
        <v>14</v>
      </c>
      <c r="G1154" t="s">
        <v>15</v>
      </c>
      <c r="H1154">
        <v>1</v>
      </c>
      <c r="I1154">
        <v>3720.56</v>
      </c>
      <c r="J1154" t="s">
        <v>16</v>
      </c>
      <c r="K1154" t="s">
        <v>17</v>
      </c>
      <c r="L1154">
        <f>SalesData[[#This Row],[quantity]]*SalesData[[#This Row],[price]]</f>
        <v>3720.56</v>
      </c>
      <c r="M1154" s="8">
        <f>IF(SalesData[[#This Row],[quantity]]&lt;=1,2%,IF(SalesData[[#This Row],[quantity]]&lt;=2,4%,IF(SalesData[[#This Row],[quantity]]&lt;=3,6%,IF(SalesData[[#This Row],[quantity]]&gt;=4,8%,0%))))</f>
        <v>0.02</v>
      </c>
      <c r="N1154" s="6">
        <f>SalesData[[#This Row],[Total Sales]]*SalesData[[#This Row],[Discount %]]</f>
        <v>74.411199999999994</v>
      </c>
      <c r="O1154" s="2">
        <f>SalesData[[#This Row],[Total Sales]]-SalesData[[#This Row],[Discount Amount]]</f>
        <v>3646.1487999999999</v>
      </c>
      <c r="P1154" s="2">
        <f>SalesData[[#This Row],[price]]*60%</f>
        <v>2232.3359999999998</v>
      </c>
      <c r="Q1154" s="2">
        <f>SalesData[[#This Row],[Cost Price (Assumed)60%]]*SalesData[[#This Row],[quantity]]</f>
        <v>2232.3359999999998</v>
      </c>
      <c r="R1154" s="2">
        <f>SalesData[[#This Row],[Net Sales]]-SalesData[[#This Row],[Total Cost]]</f>
        <v>1413.8128000000002</v>
      </c>
      <c r="S1154" s="8">
        <f>SalesData[[#This Row],[Profit]]/SalesData[[#This Row],[Net Sales]]</f>
        <v>0.38775510204081637</v>
      </c>
    </row>
    <row r="1155" spans="1:19" x14ac:dyDescent="0.25">
      <c r="A1155">
        <v>101153</v>
      </c>
      <c r="B1155" s="1">
        <v>45114</v>
      </c>
      <c r="C1155" s="2">
        <f>MONTH(SalesData[[#This Row],[order_date]])</f>
        <v>7</v>
      </c>
      <c r="D1155" s="2">
        <f>YEAR(SalesData[[#This Row],[order_date]])</f>
        <v>2023</v>
      </c>
      <c r="E1155" t="s">
        <v>1135</v>
      </c>
      <c r="F1155" t="s">
        <v>38</v>
      </c>
      <c r="G1155" t="s">
        <v>70</v>
      </c>
      <c r="H1155">
        <v>1</v>
      </c>
      <c r="I1155">
        <v>3518.88</v>
      </c>
      <c r="J1155" t="s">
        <v>47</v>
      </c>
      <c r="K1155" t="s">
        <v>48</v>
      </c>
      <c r="L1155">
        <f>SalesData[[#This Row],[quantity]]*SalesData[[#This Row],[price]]</f>
        <v>3518.88</v>
      </c>
      <c r="M1155" s="8">
        <f>IF(SalesData[[#This Row],[quantity]]&lt;=1,2%,IF(SalesData[[#This Row],[quantity]]&lt;=2,4%,IF(SalesData[[#This Row],[quantity]]&lt;=3,6%,IF(SalesData[[#This Row],[quantity]]&gt;=4,8%,0%))))</f>
        <v>0.02</v>
      </c>
      <c r="N1155" s="6">
        <f>SalesData[[#This Row],[Total Sales]]*SalesData[[#This Row],[Discount %]]</f>
        <v>70.377600000000001</v>
      </c>
      <c r="O1155" s="2">
        <f>SalesData[[#This Row],[Total Sales]]-SalesData[[#This Row],[Discount Amount]]</f>
        <v>3448.5024000000003</v>
      </c>
      <c r="P1155" s="2">
        <f>SalesData[[#This Row],[price]]*60%</f>
        <v>2111.328</v>
      </c>
      <c r="Q1155" s="2">
        <f>SalesData[[#This Row],[Cost Price (Assumed)60%]]*SalesData[[#This Row],[quantity]]</f>
        <v>2111.328</v>
      </c>
      <c r="R1155" s="2">
        <f>SalesData[[#This Row],[Net Sales]]-SalesData[[#This Row],[Total Cost]]</f>
        <v>1337.1744000000003</v>
      </c>
      <c r="S1155" s="8">
        <f>SalesData[[#This Row],[Profit]]/SalesData[[#This Row],[Net Sales]]</f>
        <v>0.38775510204081637</v>
      </c>
    </row>
    <row r="1156" spans="1:19" x14ac:dyDescent="0.25">
      <c r="A1156">
        <v>101154</v>
      </c>
      <c r="B1156" s="1">
        <v>45578</v>
      </c>
      <c r="C1156" s="2">
        <f>MONTH(SalesData[[#This Row],[order_date]])</f>
        <v>10</v>
      </c>
      <c r="D1156" s="2">
        <f>YEAR(SalesData[[#This Row],[order_date]])</f>
        <v>2024</v>
      </c>
      <c r="E1156" t="s">
        <v>1136</v>
      </c>
      <c r="F1156" t="s">
        <v>10</v>
      </c>
      <c r="G1156" t="s">
        <v>11</v>
      </c>
      <c r="H1156">
        <v>1</v>
      </c>
      <c r="I1156">
        <v>8728.16</v>
      </c>
      <c r="J1156" t="s">
        <v>32</v>
      </c>
      <c r="K1156" t="s">
        <v>33</v>
      </c>
      <c r="L1156">
        <f>SalesData[[#This Row],[quantity]]*SalesData[[#This Row],[price]]</f>
        <v>8728.16</v>
      </c>
      <c r="M1156" s="8">
        <f>IF(SalesData[[#This Row],[quantity]]&lt;=1,2%,IF(SalesData[[#This Row],[quantity]]&lt;=2,4%,IF(SalesData[[#This Row],[quantity]]&lt;=3,6%,IF(SalesData[[#This Row],[quantity]]&gt;=4,8%,0%))))</f>
        <v>0.02</v>
      </c>
      <c r="N1156" s="6">
        <f>SalesData[[#This Row],[Total Sales]]*SalesData[[#This Row],[Discount %]]</f>
        <v>174.56319999999999</v>
      </c>
      <c r="O1156" s="2">
        <f>SalesData[[#This Row],[Total Sales]]-SalesData[[#This Row],[Discount Amount]]</f>
        <v>8553.5967999999993</v>
      </c>
      <c r="P1156" s="2">
        <f>SalesData[[#This Row],[price]]*60%</f>
        <v>5236.8959999999997</v>
      </c>
      <c r="Q1156" s="2">
        <f>SalesData[[#This Row],[Cost Price (Assumed)60%]]*SalesData[[#This Row],[quantity]]</f>
        <v>5236.8959999999997</v>
      </c>
      <c r="R1156" s="2">
        <f>SalesData[[#This Row],[Net Sales]]-SalesData[[#This Row],[Total Cost]]</f>
        <v>3316.7007999999996</v>
      </c>
      <c r="S1156" s="8">
        <f>SalesData[[#This Row],[Profit]]/SalesData[[#This Row],[Net Sales]]</f>
        <v>0.38775510204081631</v>
      </c>
    </row>
    <row r="1157" spans="1:19" x14ac:dyDescent="0.25">
      <c r="A1157">
        <v>101155</v>
      </c>
      <c r="B1157" s="1">
        <v>45167</v>
      </c>
      <c r="C1157" s="2">
        <f>MONTH(SalesData[[#This Row],[order_date]])</f>
        <v>8</v>
      </c>
      <c r="D1157" s="2">
        <f>YEAR(SalesData[[#This Row],[order_date]])</f>
        <v>2023</v>
      </c>
      <c r="E1157" t="s">
        <v>1137</v>
      </c>
      <c r="F1157" t="s">
        <v>14</v>
      </c>
      <c r="G1157" t="s">
        <v>15</v>
      </c>
      <c r="H1157">
        <v>1</v>
      </c>
      <c r="I1157">
        <v>1677.78</v>
      </c>
      <c r="J1157" t="s">
        <v>12</v>
      </c>
      <c r="K1157" t="s">
        <v>12</v>
      </c>
      <c r="L1157">
        <f>SalesData[[#This Row],[quantity]]*SalesData[[#This Row],[price]]</f>
        <v>1677.78</v>
      </c>
      <c r="M1157" s="8">
        <f>IF(SalesData[[#This Row],[quantity]]&lt;=1,2%,IF(SalesData[[#This Row],[quantity]]&lt;=2,4%,IF(SalesData[[#This Row],[quantity]]&lt;=3,6%,IF(SalesData[[#This Row],[quantity]]&gt;=4,8%,0%))))</f>
        <v>0.02</v>
      </c>
      <c r="N1157" s="6">
        <f>SalesData[[#This Row],[Total Sales]]*SalesData[[#This Row],[Discount %]]</f>
        <v>33.555599999999998</v>
      </c>
      <c r="O1157" s="2">
        <f>SalesData[[#This Row],[Total Sales]]-SalesData[[#This Row],[Discount Amount]]</f>
        <v>1644.2244000000001</v>
      </c>
      <c r="P1157" s="2">
        <f>SalesData[[#This Row],[price]]*60%</f>
        <v>1006.6679999999999</v>
      </c>
      <c r="Q1157" s="2">
        <f>SalesData[[#This Row],[Cost Price (Assumed)60%]]*SalesData[[#This Row],[quantity]]</f>
        <v>1006.6679999999999</v>
      </c>
      <c r="R1157" s="2">
        <f>SalesData[[#This Row],[Net Sales]]-SalesData[[#This Row],[Total Cost]]</f>
        <v>637.55640000000017</v>
      </c>
      <c r="S1157" s="8">
        <f>SalesData[[#This Row],[Profit]]/SalesData[[#This Row],[Net Sales]]</f>
        <v>0.38775510204081642</v>
      </c>
    </row>
    <row r="1158" spans="1:19" x14ac:dyDescent="0.25">
      <c r="A1158">
        <v>101156</v>
      </c>
      <c r="B1158" s="1">
        <v>45143</v>
      </c>
      <c r="C1158" s="2">
        <f>MONTH(SalesData[[#This Row],[order_date]])</f>
        <v>8</v>
      </c>
      <c r="D1158" s="2">
        <f>YEAR(SalesData[[#This Row],[order_date]])</f>
        <v>2023</v>
      </c>
      <c r="E1158" t="s">
        <v>1138</v>
      </c>
      <c r="F1158" t="s">
        <v>14</v>
      </c>
      <c r="G1158" t="s">
        <v>15</v>
      </c>
      <c r="H1158">
        <v>1</v>
      </c>
      <c r="I1158">
        <v>3068.98</v>
      </c>
      <c r="J1158" t="s">
        <v>43</v>
      </c>
      <c r="K1158" t="s">
        <v>29</v>
      </c>
      <c r="L1158">
        <f>SalesData[[#This Row],[quantity]]*SalesData[[#This Row],[price]]</f>
        <v>3068.98</v>
      </c>
      <c r="M1158" s="8">
        <f>IF(SalesData[[#This Row],[quantity]]&lt;=1,2%,IF(SalesData[[#This Row],[quantity]]&lt;=2,4%,IF(SalesData[[#This Row],[quantity]]&lt;=3,6%,IF(SalesData[[#This Row],[quantity]]&gt;=4,8%,0%))))</f>
        <v>0.02</v>
      </c>
      <c r="N1158" s="6">
        <f>SalesData[[#This Row],[Total Sales]]*SalesData[[#This Row],[Discount %]]</f>
        <v>61.379600000000003</v>
      </c>
      <c r="O1158" s="2">
        <f>SalesData[[#This Row],[Total Sales]]-SalesData[[#This Row],[Discount Amount]]</f>
        <v>3007.6003999999998</v>
      </c>
      <c r="P1158" s="2">
        <f>SalesData[[#This Row],[price]]*60%</f>
        <v>1841.3879999999999</v>
      </c>
      <c r="Q1158" s="2">
        <f>SalesData[[#This Row],[Cost Price (Assumed)60%]]*SalesData[[#This Row],[quantity]]</f>
        <v>1841.3879999999999</v>
      </c>
      <c r="R1158" s="2">
        <f>SalesData[[#This Row],[Net Sales]]-SalesData[[#This Row],[Total Cost]]</f>
        <v>1166.2123999999999</v>
      </c>
      <c r="S1158" s="8">
        <f>SalesData[[#This Row],[Profit]]/SalesData[[#This Row],[Net Sales]]</f>
        <v>0.38775510204081631</v>
      </c>
    </row>
    <row r="1159" spans="1:19" x14ac:dyDescent="0.25">
      <c r="A1159">
        <v>101157</v>
      </c>
      <c r="B1159" s="1">
        <v>45424</v>
      </c>
      <c r="C1159" s="2">
        <f>MONTH(SalesData[[#This Row],[order_date]])</f>
        <v>5</v>
      </c>
      <c r="D1159" s="2">
        <f>YEAR(SalesData[[#This Row],[order_date]])</f>
        <v>2024</v>
      </c>
      <c r="E1159" t="s">
        <v>1139</v>
      </c>
      <c r="F1159" t="s">
        <v>14</v>
      </c>
      <c r="G1159" t="s">
        <v>31</v>
      </c>
      <c r="H1159">
        <v>2</v>
      </c>
      <c r="I1159">
        <v>1913.43</v>
      </c>
      <c r="J1159" t="s">
        <v>107</v>
      </c>
      <c r="K1159" t="s">
        <v>108</v>
      </c>
      <c r="L1159">
        <f>SalesData[[#This Row],[quantity]]*SalesData[[#This Row],[price]]</f>
        <v>3826.86</v>
      </c>
      <c r="M1159" s="8">
        <f>IF(SalesData[[#This Row],[quantity]]&lt;=1,2%,IF(SalesData[[#This Row],[quantity]]&lt;=2,4%,IF(SalesData[[#This Row],[quantity]]&lt;=3,6%,IF(SalesData[[#This Row],[quantity]]&gt;=4,8%,0%))))</f>
        <v>0.04</v>
      </c>
      <c r="N1159" s="6">
        <f>SalesData[[#This Row],[Total Sales]]*SalesData[[#This Row],[Discount %]]</f>
        <v>153.0744</v>
      </c>
      <c r="O1159" s="2">
        <f>SalesData[[#This Row],[Total Sales]]-SalesData[[#This Row],[Discount Amount]]</f>
        <v>3673.7856000000002</v>
      </c>
      <c r="P1159" s="2">
        <f>SalesData[[#This Row],[price]]*60%</f>
        <v>1148.058</v>
      </c>
      <c r="Q1159" s="2">
        <f>SalesData[[#This Row],[Cost Price (Assumed)60%]]*SalesData[[#This Row],[quantity]]</f>
        <v>2296.116</v>
      </c>
      <c r="R1159" s="2">
        <f>SalesData[[#This Row],[Net Sales]]-SalesData[[#This Row],[Total Cost]]</f>
        <v>1377.6696000000002</v>
      </c>
      <c r="S1159" s="8">
        <f>SalesData[[#This Row],[Profit]]/SalesData[[#This Row],[Net Sales]]</f>
        <v>0.37500000000000006</v>
      </c>
    </row>
    <row r="1160" spans="1:19" x14ac:dyDescent="0.25">
      <c r="A1160">
        <v>101158</v>
      </c>
      <c r="B1160" s="1">
        <v>45172</v>
      </c>
      <c r="C1160" s="2">
        <f>MONTH(SalesData[[#This Row],[order_date]])</f>
        <v>9</v>
      </c>
      <c r="D1160" s="2">
        <f>YEAR(SalesData[[#This Row],[order_date]])</f>
        <v>2023</v>
      </c>
      <c r="E1160" t="s">
        <v>1140</v>
      </c>
      <c r="F1160" t="s">
        <v>41</v>
      </c>
      <c r="G1160" t="s">
        <v>83</v>
      </c>
      <c r="H1160">
        <v>1</v>
      </c>
      <c r="I1160">
        <v>1091.19</v>
      </c>
      <c r="J1160" t="s">
        <v>21</v>
      </c>
      <c r="K1160" t="s">
        <v>17</v>
      </c>
      <c r="L1160">
        <f>SalesData[[#This Row],[quantity]]*SalesData[[#This Row],[price]]</f>
        <v>1091.19</v>
      </c>
      <c r="M1160" s="8">
        <f>IF(SalesData[[#This Row],[quantity]]&lt;=1,2%,IF(SalesData[[#This Row],[quantity]]&lt;=2,4%,IF(SalesData[[#This Row],[quantity]]&lt;=3,6%,IF(SalesData[[#This Row],[quantity]]&gt;=4,8%,0%))))</f>
        <v>0.02</v>
      </c>
      <c r="N1160" s="6">
        <f>SalesData[[#This Row],[Total Sales]]*SalesData[[#This Row],[Discount %]]</f>
        <v>21.823800000000002</v>
      </c>
      <c r="O1160" s="2">
        <f>SalesData[[#This Row],[Total Sales]]-SalesData[[#This Row],[Discount Amount]]</f>
        <v>1069.3662000000002</v>
      </c>
      <c r="P1160" s="2">
        <f>SalesData[[#This Row],[price]]*60%</f>
        <v>654.71400000000006</v>
      </c>
      <c r="Q1160" s="2">
        <f>SalesData[[#This Row],[Cost Price (Assumed)60%]]*SalesData[[#This Row],[quantity]]</f>
        <v>654.71400000000006</v>
      </c>
      <c r="R1160" s="2">
        <f>SalesData[[#This Row],[Net Sales]]-SalesData[[#This Row],[Total Cost]]</f>
        <v>414.65220000000011</v>
      </c>
      <c r="S1160" s="8">
        <f>SalesData[[#This Row],[Profit]]/SalesData[[#This Row],[Net Sales]]</f>
        <v>0.38775510204081637</v>
      </c>
    </row>
    <row r="1161" spans="1:19" x14ac:dyDescent="0.25">
      <c r="A1161">
        <v>101159</v>
      </c>
      <c r="B1161" s="1">
        <v>45029</v>
      </c>
      <c r="C1161" s="2">
        <f>MONTH(SalesData[[#This Row],[order_date]])</f>
        <v>4</v>
      </c>
      <c r="D1161" s="2">
        <f>YEAR(SalesData[[#This Row],[order_date]])</f>
        <v>2023</v>
      </c>
      <c r="E1161" t="s">
        <v>1141</v>
      </c>
      <c r="F1161" t="s">
        <v>10</v>
      </c>
      <c r="G1161" t="s">
        <v>68</v>
      </c>
      <c r="H1161">
        <v>2</v>
      </c>
      <c r="I1161">
        <v>55573.52</v>
      </c>
      <c r="J1161" t="s">
        <v>47</v>
      </c>
      <c r="K1161" t="s">
        <v>48</v>
      </c>
      <c r="L1161">
        <f>SalesData[[#This Row],[quantity]]*SalesData[[#This Row],[price]]</f>
        <v>111147.04</v>
      </c>
      <c r="M1161" s="8">
        <f>IF(SalesData[[#This Row],[quantity]]&lt;=1,2%,IF(SalesData[[#This Row],[quantity]]&lt;=2,4%,IF(SalesData[[#This Row],[quantity]]&lt;=3,6%,IF(SalesData[[#This Row],[quantity]]&gt;=4,8%,0%))))</f>
        <v>0.04</v>
      </c>
      <c r="N1161" s="6">
        <f>SalesData[[#This Row],[Total Sales]]*SalesData[[#This Row],[Discount %]]</f>
        <v>4445.8815999999997</v>
      </c>
      <c r="O1161" s="2">
        <f>SalesData[[#This Row],[Total Sales]]-SalesData[[#This Row],[Discount Amount]]</f>
        <v>106701.1584</v>
      </c>
      <c r="P1161" s="2">
        <f>SalesData[[#This Row],[price]]*60%</f>
        <v>33344.111999999994</v>
      </c>
      <c r="Q1161" s="2">
        <f>SalesData[[#This Row],[Cost Price (Assumed)60%]]*SalesData[[#This Row],[quantity]]</f>
        <v>66688.223999999987</v>
      </c>
      <c r="R1161" s="2">
        <f>SalesData[[#This Row],[Net Sales]]-SalesData[[#This Row],[Total Cost]]</f>
        <v>40012.934400000013</v>
      </c>
      <c r="S1161" s="8">
        <f>SalesData[[#This Row],[Profit]]/SalesData[[#This Row],[Net Sales]]</f>
        <v>0.37500000000000011</v>
      </c>
    </row>
    <row r="1162" spans="1:19" x14ac:dyDescent="0.25">
      <c r="A1162">
        <v>101160</v>
      </c>
      <c r="B1162" s="1">
        <v>45470</v>
      </c>
      <c r="C1162" s="2">
        <f>MONTH(SalesData[[#This Row],[order_date]])</f>
        <v>6</v>
      </c>
      <c r="D1162" s="2">
        <f>YEAR(SalesData[[#This Row],[order_date]])</f>
        <v>2024</v>
      </c>
      <c r="E1162" t="s">
        <v>1142</v>
      </c>
      <c r="F1162" t="s">
        <v>10</v>
      </c>
      <c r="G1162" t="s">
        <v>27</v>
      </c>
      <c r="H1162">
        <v>1</v>
      </c>
      <c r="I1162">
        <v>45947.44</v>
      </c>
      <c r="J1162" t="s">
        <v>54</v>
      </c>
      <c r="K1162" t="s">
        <v>55</v>
      </c>
      <c r="L1162">
        <f>SalesData[[#This Row],[quantity]]*SalesData[[#This Row],[price]]</f>
        <v>45947.44</v>
      </c>
      <c r="M1162" s="8">
        <f>IF(SalesData[[#This Row],[quantity]]&lt;=1,2%,IF(SalesData[[#This Row],[quantity]]&lt;=2,4%,IF(SalesData[[#This Row],[quantity]]&lt;=3,6%,IF(SalesData[[#This Row],[quantity]]&gt;=4,8%,0%))))</f>
        <v>0.02</v>
      </c>
      <c r="N1162" s="6">
        <f>SalesData[[#This Row],[Total Sales]]*SalesData[[#This Row],[Discount %]]</f>
        <v>918.94880000000012</v>
      </c>
      <c r="O1162" s="2">
        <f>SalesData[[#This Row],[Total Sales]]-SalesData[[#This Row],[Discount Amount]]</f>
        <v>45028.491200000004</v>
      </c>
      <c r="P1162" s="2">
        <f>SalesData[[#This Row],[price]]*60%</f>
        <v>27568.464</v>
      </c>
      <c r="Q1162" s="2">
        <f>SalesData[[#This Row],[Cost Price (Assumed)60%]]*SalesData[[#This Row],[quantity]]</f>
        <v>27568.464</v>
      </c>
      <c r="R1162" s="2">
        <f>SalesData[[#This Row],[Net Sales]]-SalesData[[#This Row],[Total Cost]]</f>
        <v>17460.027200000004</v>
      </c>
      <c r="S1162" s="8">
        <f>SalesData[[#This Row],[Profit]]/SalesData[[#This Row],[Net Sales]]</f>
        <v>0.38775510204081637</v>
      </c>
    </row>
    <row r="1163" spans="1:19" x14ac:dyDescent="0.25">
      <c r="A1163">
        <v>101161</v>
      </c>
      <c r="B1163" s="1">
        <v>45350</v>
      </c>
      <c r="C1163" s="2">
        <f>MONTH(SalesData[[#This Row],[order_date]])</f>
        <v>2</v>
      </c>
      <c r="D1163" s="2">
        <f>YEAR(SalesData[[#This Row],[order_date]])</f>
        <v>2024</v>
      </c>
      <c r="E1163" t="s">
        <v>303</v>
      </c>
      <c r="F1163" t="s">
        <v>19</v>
      </c>
      <c r="G1163" t="s">
        <v>77</v>
      </c>
      <c r="H1163">
        <v>5</v>
      </c>
      <c r="I1163">
        <v>15723.1</v>
      </c>
      <c r="J1163" t="s">
        <v>35</v>
      </c>
      <c r="K1163" t="s">
        <v>36</v>
      </c>
      <c r="L1163">
        <f>SalesData[[#This Row],[quantity]]*SalesData[[#This Row],[price]]</f>
        <v>78615.5</v>
      </c>
      <c r="M1163" s="8">
        <f>IF(SalesData[[#This Row],[quantity]]&lt;=1,2%,IF(SalesData[[#This Row],[quantity]]&lt;=2,4%,IF(SalesData[[#This Row],[quantity]]&lt;=3,6%,IF(SalesData[[#This Row],[quantity]]&gt;=4,8%,0%))))</f>
        <v>0.08</v>
      </c>
      <c r="N1163" s="6">
        <f>SalesData[[#This Row],[Total Sales]]*SalesData[[#This Row],[Discount %]]</f>
        <v>6289.24</v>
      </c>
      <c r="O1163" s="2">
        <f>SalesData[[#This Row],[Total Sales]]-SalesData[[#This Row],[Discount Amount]]</f>
        <v>72326.259999999995</v>
      </c>
      <c r="P1163" s="2">
        <f>SalesData[[#This Row],[price]]*60%</f>
        <v>9433.86</v>
      </c>
      <c r="Q1163" s="2">
        <f>SalesData[[#This Row],[Cost Price (Assumed)60%]]*SalesData[[#This Row],[quantity]]</f>
        <v>47169.3</v>
      </c>
      <c r="R1163" s="2">
        <f>SalesData[[#This Row],[Net Sales]]-SalesData[[#This Row],[Total Cost]]</f>
        <v>25156.959999999992</v>
      </c>
      <c r="S1163" s="8">
        <f>SalesData[[#This Row],[Profit]]/SalesData[[#This Row],[Net Sales]]</f>
        <v>0.34782608695652167</v>
      </c>
    </row>
    <row r="1164" spans="1:19" x14ac:dyDescent="0.25">
      <c r="A1164">
        <v>101162</v>
      </c>
      <c r="B1164" s="1">
        <v>45295</v>
      </c>
      <c r="C1164" s="2">
        <f>MONTH(SalesData[[#This Row],[order_date]])</f>
        <v>1</v>
      </c>
      <c r="D1164" s="2">
        <f>YEAR(SalesData[[#This Row],[order_date]])</f>
        <v>2024</v>
      </c>
      <c r="E1164" t="s">
        <v>1143</v>
      </c>
      <c r="F1164" t="s">
        <v>41</v>
      </c>
      <c r="G1164" t="s">
        <v>92</v>
      </c>
      <c r="H1164">
        <v>2</v>
      </c>
      <c r="I1164">
        <v>3715</v>
      </c>
      <c r="J1164" t="s">
        <v>107</v>
      </c>
      <c r="K1164" t="s">
        <v>108</v>
      </c>
      <c r="L1164">
        <f>SalesData[[#This Row],[quantity]]*SalesData[[#This Row],[price]]</f>
        <v>7430</v>
      </c>
      <c r="M1164" s="8">
        <f>IF(SalesData[[#This Row],[quantity]]&lt;=1,2%,IF(SalesData[[#This Row],[quantity]]&lt;=2,4%,IF(SalesData[[#This Row],[quantity]]&lt;=3,6%,IF(SalesData[[#This Row],[quantity]]&gt;=4,8%,0%))))</f>
        <v>0.04</v>
      </c>
      <c r="N1164" s="6">
        <f>SalesData[[#This Row],[Total Sales]]*SalesData[[#This Row],[Discount %]]</f>
        <v>297.2</v>
      </c>
      <c r="O1164" s="2">
        <f>SalesData[[#This Row],[Total Sales]]-SalesData[[#This Row],[Discount Amount]]</f>
        <v>7132.8</v>
      </c>
      <c r="P1164" s="2">
        <f>SalesData[[#This Row],[price]]*60%</f>
        <v>2229</v>
      </c>
      <c r="Q1164" s="2">
        <f>SalesData[[#This Row],[Cost Price (Assumed)60%]]*SalesData[[#This Row],[quantity]]</f>
        <v>4458</v>
      </c>
      <c r="R1164" s="2">
        <f>SalesData[[#This Row],[Net Sales]]-SalesData[[#This Row],[Total Cost]]</f>
        <v>2674.8</v>
      </c>
      <c r="S1164" s="8">
        <f>SalesData[[#This Row],[Profit]]/SalesData[[#This Row],[Net Sales]]</f>
        <v>0.375</v>
      </c>
    </row>
    <row r="1165" spans="1:19" x14ac:dyDescent="0.25">
      <c r="A1165">
        <v>101163</v>
      </c>
      <c r="B1165" s="1">
        <v>45365</v>
      </c>
      <c r="C1165" s="2">
        <f>MONTH(SalesData[[#This Row],[order_date]])</f>
        <v>3</v>
      </c>
      <c r="D1165" s="2">
        <f>YEAR(SalesData[[#This Row],[order_date]])</f>
        <v>2024</v>
      </c>
      <c r="E1165" t="s">
        <v>1144</v>
      </c>
      <c r="F1165" t="s">
        <v>41</v>
      </c>
      <c r="G1165" t="s">
        <v>83</v>
      </c>
      <c r="H1165">
        <v>5</v>
      </c>
      <c r="I1165">
        <v>14466.31</v>
      </c>
      <c r="J1165" t="s">
        <v>94</v>
      </c>
      <c r="K1165" t="s">
        <v>95</v>
      </c>
      <c r="L1165">
        <f>SalesData[[#This Row],[quantity]]*SalesData[[#This Row],[price]]</f>
        <v>72331.55</v>
      </c>
      <c r="M1165" s="8">
        <f>IF(SalesData[[#This Row],[quantity]]&lt;=1,2%,IF(SalesData[[#This Row],[quantity]]&lt;=2,4%,IF(SalesData[[#This Row],[quantity]]&lt;=3,6%,IF(SalesData[[#This Row],[quantity]]&gt;=4,8%,0%))))</f>
        <v>0.08</v>
      </c>
      <c r="N1165" s="6">
        <f>SalesData[[#This Row],[Total Sales]]*SalesData[[#This Row],[Discount %]]</f>
        <v>5786.5240000000003</v>
      </c>
      <c r="O1165" s="2">
        <f>SalesData[[#This Row],[Total Sales]]-SalesData[[#This Row],[Discount Amount]]</f>
        <v>66545.025999999998</v>
      </c>
      <c r="P1165" s="2">
        <f>SalesData[[#This Row],[price]]*60%</f>
        <v>8679.7860000000001</v>
      </c>
      <c r="Q1165" s="2">
        <f>SalesData[[#This Row],[Cost Price (Assumed)60%]]*SalesData[[#This Row],[quantity]]</f>
        <v>43398.93</v>
      </c>
      <c r="R1165" s="2">
        <f>SalesData[[#This Row],[Net Sales]]-SalesData[[#This Row],[Total Cost]]</f>
        <v>23146.095999999998</v>
      </c>
      <c r="S1165" s="8">
        <f>SalesData[[#This Row],[Profit]]/SalesData[[#This Row],[Net Sales]]</f>
        <v>0.34782608695652173</v>
      </c>
    </row>
    <row r="1166" spans="1:19" x14ac:dyDescent="0.25">
      <c r="A1166">
        <v>101164</v>
      </c>
      <c r="B1166" s="1">
        <v>45548</v>
      </c>
      <c r="C1166" s="2">
        <f>MONTH(SalesData[[#This Row],[order_date]])</f>
        <v>9</v>
      </c>
      <c r="D1166" s="2">
        <f>YEAR(SalesData[[#This Row],[order_date]])</f>
        <v>2024</v>
      </c>
      <c r="E1166" t="s">
        <v>529</v>
      </c>
      <c r="F1166" t="s">
        <v>10</v>
      </c>
      <c r="G1166" t="s">
        <v>27</v>
      </c>
      <c r="H1166">
        <v>3</v>
      </c>
      <c r="I1166">
        <v>66779.62</v>
      </c>
      <c r="J1166" t="s">
        <v>85</v>
      </c>
      <c r="K1166" t="s">
        <v>29</v>
      </c>
      <c r="L1166">
        <f>SalesData[[#This Row],[quantity]]*SalesData[[#This Row],[price]]</f>
        <v>200338.86</v>
      </c>
      <c r="M1166" s="8">
        <f>IF(SalesData[[#This Row],[quantity]]&lt;=1,2%,IF(SalesData[[#This Row],[quantity]]&lt;=2,4%,IF(SalesData[[#This Row],[quantity]]&lt;=3,6%,IF(SalesData[[#This Row],[quantity]]&gt;=4,8%,0%))))</f>
        <v>0.06</v>
      </c>
      <c r="N1166" s="6">
        <f>SalesData[[#This Row],[Total Sales]]*SalesData[[#This Row],[Discount %]]</f>
        <v>12020.3316</v>
      </c>
      <c r="O1166" s="2">
        <f>SalesData[[#This Row],[Total Sales]]-SalesData[[#This Row],[Discount Amount]]</f>
        <v>188318.52839999998</v>
      </c>
      <c r="P1166" s="2">
        <f>SalesData[[#This Row],[price]]*60%</f>
        <v>40067.771999999997</v>
      </c>
      <c r="Q1166" s="2">
        <f>SalesData[[#This Row],[Cost Price (Assumed)60%]]*SalesData[[#This Row],[quantity]]</f>
        <v>120203.31599999999</v>
      </c>
      <c r="R1166" s="2">
        <f>SalesData[[#This Row],[Net Sales]]-SalesData[[#This Row],[Total Cost]]</f>
        <v>68115.212399999989</v>
      </c>
      <c r="S1166" s="8">
        <f>SalesData[[#This Row],[Profit]]/SalesData[[#This Row],[Net Sales]]</f>
        <v>0.36170212765957444</v>
      </c>
    </row>
    <row r="1167" spans="1:19" x14ac:dyDescent="0.25">
      <c r="A1167">
        <v>101165</v>
      </c>
      <c r="B1167" s="1">
        <v>45057</v>
      </c>
      <c r="C1167" s="2">
        <f>MONTH(SalesData[[#This Row],[order_date]])</f>
        <v>5</v>
      </c>
      <c r="D1167" s="2">
        <f>YEAR(SalesData[[#This Row],[order_date]])</f>
        <v>2023</v>
      </c>
      <c r="E1167" t="s">
        <v>1145</v>
      </c>
      <c r="F1167" t="s">
        <v>14</v>
      </c>
      <c r="G1167" t="s">
        <v>15</v>
      </c>
      <c r="H1167">
        <v>1</v>
      </c>
      <c r="I1167">
        <v>3479.86</v>
      </c>
      <c r="J1167" t="s">
        <v>57</v>
      </c>
      <c r="K1167" t="s">
        <v>58</v>
      </c>
      <c r="L1167">
        <f>SalesData[[#This Row],[quantity]]*SalesData[[#This Row],[price]]</f>
        <v>3479.86</v>
      </c>
      <c r="M1167" s="8">
        <f>IF(SalesData[[#This Row],[quantity]]&lt;=1,2%,IF(SalesData[[#This Row],[quantity]]&lt;=2,4%,IF(SalesData[[#This Row],[quantity]]&lt;=3,6%,IF(SalesData[[#This Row],[quantity]]&gt;=4,8%,0%))))</f>
        <v>0.02</v>
      </c>
      <c r="N1167" s="6">
        <f>SalesData[[#This Row],[Total Sales]]*SalesData[[#This Row],[Discount %]]</f>
        <v>69.597200000000001</v>
      </c>
      <c r="O1167" s="2">
        <f>SalesData[[#This Row],[Total Sales]]-SalesData[[#This Row],[Discount Amount]]</f>
        <v>3410.2628</v>
      </c>
      <c r="P1167" s="2">
        <f>SalesData[[#This Row],[price]]*60%</f>
        <v>2087.9160000000002</v>
      </c>
      <c r="Q1167" s="2">
        <f>SalesData[[#This Row],[Cost Price (Assumed)60%]]*SalesData[[#This Row],[quantity]]</f>
        <v>2087.9160000000002</v>
      </c>
      <c r="R1167" s="2">
        <f>SalesData[[#This Row],[Net Sales]]-SalesData[[#This Row],[Total Cost]]</f>
        <v>1322.3467999999998</v>
      </c>
      <c r="S1167" s="8">
        <f>SalesData[[#This Row],[Profit]]/SalesData[[#This Row],[Net Sales]]</f>
        <v>0.38775510204081626</v>
      </c>
    </row>
    <row r="1168" spans="1:19" x14ac:dyDescent="0.25">
      <c r="A1168">
        <v>101166</v>
      </c>
      <c r="B1168" s="1">
        <v>45383</v>
      </c>
      <c r="C1168" s="2">
        <f>MONTH(SalesData[[#This Row],[order_date]])</f>
        <v>4</v>
      </c>
      <c r="D1168" s="2">
        <f>YEAR(SalesData[[#This Row],[order_date]])</f>
        <v>2024</v>
      </c>
      <c r="E1168" t="s">
        <v>1146</v>
      </c>
      <c r="F1168" t="s">
        <v>41</v>
      </c>
      <c r="G1168" t="s">
        <v>83</v>
      </c>
      <c r="H1168">
        <v>2</v>
      </c>
      <c r="I1168">
        <v>3508.04</v>
      </c>
      <c r="J1168" t="s">
        <v>12</v>
      </c>
      <c r="K1168" t="s">
        <v>12</v>
      </c>
      <c r="L1168">
        <f>SalesData[[#This Row],[quantity]]*SalesData[[#This Row],[price]]</f>
        <v>7016.08</v>
      </c>
      <c r="M1168" s="8">
        <f>IF(SalesData[[#This Row],[quantity]]&lt;=1,2%,IF(SalesData[[#This Row],[quantity]]&lt;=2,4%,IF(SalesData[[#This Row],[quantity]]&lt;=3,6%,IF(SalesData[[#This Row],[quantity]]&gt;=4,8%,0%))))</f>
        <v>0.04</v>
      </c>
      <c r="N1168" s="6">
        <f>SalesData[[#This Row],[Total Sales]]*SalesData[[#This Row],[Discount %]]</f>
        <v>280.64319999999998</v>
      </c>
      <c r="O1168" s="2">
        <f>SalesData[[#This Row],[Total Sales]]-SalesData[[#This Row],[Discount Amount]]</f>
        <v>6735.4367999999995</v>
      </c>
      <c r="P1168" s="2">
        <f>SalesData[[#This Row],[price]]*60%</f>
        <v>2104.8240000000001</v>
      </c>
      <c r="Q1168" s="2">
        <f>SalesData[[#This Row],[Cost Price (Assumed)60%]]*SalesData[[#This Row],[quantity]]</f>
        <v>4209.6480000000001</v>
      </c>
      <c r="R1168" s="2">
        <f>SalesData[[#This Row],[Net Sales]]-SalesData[[#This Row],[Total Cost]]</f>
        <v>2525.7887999999994</v>
      </c>
      <c r="S1168" s="8">
        <f>SalesData[[#This Row],[Profit]]/SalesData[[#This Row],[Net Sales]]</f>
        <v>0.37499999999999994</v>
      </c>
    </row>
    <row r="1169" spans="1:19" x14ac:dyDescent="0.25">
      <c r="A1169">
        <v>101167</v>
      </c>
      <c r="B1169" s="1">
        <v>45372</v>
      </c>
      <c r="C1169" s="2">
        <f>MONTH(SalesData[[#This Row],[order_date]])</f>
        <v>3</v>
      </c>
      <c r="D1169" s="2">
        <f>YEAR(SalesData[[#This Row],[order_date]])</f>
        <v>2024</v>
      </c>
      <c r="E1169" t="s">
        <v>1147</v>
      </c>
      <c r="F1169" t="s">
        <v>41</v>
      </c>
      <c r="G1169" t="s">
        <v>66</v>
      </c>
      <c r="H1169">
        <v>1</v>
      </c>
      <c r="I1169">
        <v>15640.49</v>
      </c>
      <c r="J1169" t="s">
        <v>63</v>
      </c>
      <c r="K1169" t="s">
        <v>64</v>
      </c>
      <c r="L1169">
        <f>SalesData[[#This Row],[quantity]]*SalesData[[#This Row],[price]]</f>
        <v>15640.49</v>
      </c>
      <c r="M1169" s="8">
        <f>IF(SalesData[[#This Row],[quantity]]&lt;=1,2%,IF(SalesData[[#This Row],[quantity]]&lt;=2,4%,IF(SalesData[[#This Row],[quantity]]&lt;=3,6%,IF(SalesData[[#This Row],[quantity]]&gt;=4,8%,0%))))</f>
        <v>0.02</v>
      </c>
      <c r="N1169" s="6">
        <f>SalesData[[#This Row],[Total Sales]]*SalesData[[#This Row],[Discount %]]</f>
        <v>312.8098</v>
      </c>
      <c r="O1169" s="2">
        <f>SalesData[[#This Row],[Total Sales]]-SalesData[[#This Row],[Discount Amount]]</f>
        <v>15327.680199999999</v>
      </c>
      <c r="P1169" s="2">
        <f>SalesData[[#This Row],[price]]*60%</f>
        <v>9384.2939999999999</v>
      </c>
      <c r="Q1169" s="2">
        <f>SalesData[[#This Row],[Cost Price (Assumed)60%]]*SalesData[[#This Row],[quantity]]</f>
        <v>9384.2939999999999</v>
      </c>
      <c r="R1169" s="2">
        <f>SalesData[[#This Row],[Net Sales]]-SalesData[[#This Row],[Total Cost]]</f>
        <v>5943.386199999999</v>
      </c>
      <c r="S1169" s="8">
        <f>SalesData[[#This Row],[Profit]]/SalesData[[#This Row],[Net Sales]]</f>
        <v>0.38775510204081631</v>
      </c>
    </row>
    <row r="1170" spans="1:19" x14ac:dyDescent="0.25">
      <c r="A1170">
        <v>101168</v>
      </c>
      <c r="B1170" s="1">
        <v>45190</v>
      </c>
      <c r="C1170" s="2">
        <f>MONTH(SalesData[[#This Row],[order_date]])</f>
        <v>9</v>
      </c>
      <c r="D1170" s="2">
        <f>YEAR(SalesData[[#This Row],[order_date]])</f>
        <v>2023</v>
      </c>
      <c r="E1170" t="s">
        <v>1148</v>
      </c>
      <c r="F1170" t="s">
        <v>19</v>
      </c>
      <c r="G1170" t="s">
        <v>77</v>
      </c>
      <c r="H1170">
        <v>2</v>
      </c>
      <c r="I1170">
        <v>14418.64</v>
      </c>
      <c r="J1170" t="s">
        <v>12</v>
      </c>
      <c r="K1170" t="s">
        <v>12</v>
      </c>
      <c r="L1170">
        <f>SalesData[[#This Row],[quantity]]*SalesData[[#This Row],[price]]</f>
        <v>28837.279999999999</v>
      </c>
      <c r="M1170" s="8">
        <f>IF(SalesData[[#This Row],[quantity]]&lt;=1,2%,IF(SalesData[[#This Row],[quantity]]&lt;=2,4%,IF(SalesData[[#This Row],[quantity]]&lt;=3,6%,IF(SalesData[[#This Row],[quantity]]&gt;=4,8%,0%))))</f>
        <v>0.04</v>
      </c>
      <c r="N1170" s="6">
        <f>SalesData[[#This Row],[Total Sales]]*SalesData[[#This Row],[Discount %]]</f>
        <v>1153.4911999999999</v>
      </c>
      <c r="O1170" s="2">
        <f>SalesData[[#This Row],[Total Sales]]-SalesData[[#This Row],[Discount Amount]]</f>
        <v>27683.788799999998</v>
      </c>
      <c r="P1170" s="2">
        <f>SalesData[[#This Row],[price]]*60%</f>
        <v>8651.1839999999993</v>
      </c>
      <c r="Q1170" s="2">
        <f>SalesData[[#This Row],[Cost Price (Assumed)60%]]*SalesData[[#This Row],[quantity]]</f>
        <v>17302.367999999999</v>
      </c>
      <c r="R1170" s="2">
        <f>SalesData[[#This Row],[Net Sales]]-SalesData[[#This Row],[Total Cost]]</f>
        <v>10381.4208</v>
      </c>
      <c r="S1170" s="8">
        <f>SalesData[[#This Row],[Profit]]/SalesData[[#This Row],[Net Sales]]</f>
        <v>0.375</v>
      </c>
    </row>
    <row r="1171" spans="1:19" x14ac:dyDescent="0.25">
      <c r="A1171">
        <v>101169</v>
      </c>
      <c r="B1171" s="1">
        <v>45635</v>
      </c>
      <c r="C1171" s="2">
        <f>MONTH(SalesData[[#This Row],[order_date]])</f>
        <v>12</v>
      </c>
      <c r="D1171" s="2">
        <f>YEAR(SalesData[[#This Row],[order_date]])</f>
        <v>2024</v>
      </c>
      <c r="E1171" t="s">
        <v>1149</v>
      </c>
      <c r="F1171" t="s">
        <v>14</v>
      </c>
      <c r="G1171" t="s">
        <v>46</v>
      </c>
      <c r="H1171">
        <v>4</v>
      </c>
      <c r="I1171">
        <v>3994.53</v>
      </c>
      <c r="J1171" t="s">
        <v>28</v>
      </c>
      <c r="K1171" t="s">
        <v>29</v>
      </c>
      <c r="L1171">
        <f>SalesData[[#This Row],[quantity]]*SalesData[[#This Row],[price]]</f>
        <v>15978.12</v>
      </c>
      <c r="M1171" s="8">
        <f>IF(SalesData[[#This Row],[quantity]]&lt;=1,2%,IF(SalesData[[#This Row],[quantity]]&lt;=2,4%,IF(SalesData[[#This Row],[quantity]]&lt;=3,6%,IF(SalesData[[#This Row],[quantity]]&gt;=4,8%,0%))))</f>
        <v>0.08</v>
      </c>
      <c r="N1171" s="6">
        <f>SalesData[[#This Row],[Total Sales]]*SalesData[[#This Row],[Discount %]]</f>
        <v>1278.2496000000001</v>
      </c>
      <c r="O1171" s="2">
        <f>SalesData[[#This Row],[Total Sales]]-SalesData[[#This Row],[Discount Amount]]</f>
        <v>14699.8704</v>
      </c>
      <c r="P1171" s="2">
        <f>SalesData[[#This Row],[price]]*60%</f>
        <v>2396.7179999999998</v>
      </c>
      <c r="Q1171" s="2">
        <f>SalesData[[#This Row],[Cost Price (Assumed)60%]]*SalesData[[#This Row],[quantity]]</f>
        <v>9586.8719999999994</v>
      </c>
      <c r="R1171" s="2">
        <f>SalesData[[#This Row],[Net Sales]]-SalesData[[#This Row],[Total Cost]]</f>
        <v>5112.9984000000004</v>
      </c>
      <c r="S1171" s="8">
        <f>SalesData[[#This Row],[Profit]]/SalesData[[#This Row],[Net Sales]]</f>
        <v>0.34782608695652178</v>
      </c>
    </row>
    <row r="1172" spans="1:19" x14ac:dyDescent="0.25">
      <c r="A1172">
        <v>101170</v>
      </c>
      <c r="B1172" s="1">
        <v>45317</v>
      </c>
      <c r="C1172" s="2">
        <f>MONTH(SalesData[[#This Row],[order_date]])</f>
        <v>1</v>
      </c>
      <c r="D1172" s="2">
        <f>YEAR(SalesData[[#This Row],[order_date]])</f>
        <v>2024</v>
      </c>
      <c r="E1172" t="s">
        <v>1150</v>
      </c>
      <c r="F1172" t="s">
        <v>19</v>
      </c>
      <c r="G1172" t="s">
        <v>123</v>
      </c>
      <c r="H1172">
        <v>5</v>
      </c>
      <c r="I1172">
        <v>6184.63</v>
      </c>
      <c r="J1172" t="s">
        <v>12</v>
      </c>
      <c r="K1172" t="s">
        <v>12</v>
      </c>
      <c r="L1172">
        <f>SalesData[[#This Row],[quantity]]*SalesData[[#This Row],[price]]</f>
        <v>30923.15</v>
      </c>
      <c r="M1172" s="8">
        <f>IF(SalesData[[#This Row],[quantity]]&lt;=1,2%,IF(SalesData[[#This Row],[quantity]]&lt;=2,4%,IF(SalesData[[#This Row],[quantity]]&lt;=3,6%,IF(SalesData[[#This Row],[quantity]]&gt;=4,8%,0%))))</f>
        <v>0.08</v>
      </c>
      <c r="N1172" s="6">
        <f>SalesData[[#This Row],[Total Sales]]*SalesData[[#This Row],[Discount %]]</f>
        <v>2473.8520000000003</v>
      </c>
      <c r="O1172" s="2">
        <f>SalesData[[#This Row],[Total Sales]]-SalesData[[#This Row],[Discount Amount]]</f>
        <v>28449.298000000003</v>
      </c>
      <c r="P1172" s="2">
        <f>SalesData[[#This Row],[price]]*60%</f>
        <v>3710.7779999999998</v>
      </c>
      <c r="Q1172" s="2">
        <f>SalesData[[#This Row],[Cost Price (Assumed)60%]]*SalesData[[#This Row],[quantity]]</f>
        <v>18553.89</v>
      </c>
      <c r="R1172" s="2">
        <f>SalesData[[#This Row],[Net Sales]]-SalesData[[#This Row],[Total Cost]]</f>
        <v>9895.4080000000031</v>
      </c>
      <c r="S1172" s="8">
        <f>SalesData[[#This Row],[Profit]]/SalesData[[#This Row],[Net Sales]]</f>
        <v>0.34782608695652184</v>
      </c>
    </row>
    <row r="1173" spans="1:19" x14ac:dyDescent="0.25">
      <c r="A1173">
        <v>101171</v>
      </c>
      <c r="B1173" s="1">
        <v>45224</v>
      </c>
      <c r="C1173" s="2">
        <f>MONTH(SalesData[[#This Row],[order_date]])</f>
        <v>10</v>
      </c>
      <c r="D1173" s="2">
        <f>YEAR(SalesData[[#This Row],[order_date]])</f>
        <v>2023</v>
      </c>
      <c r="E1173" t="s">
        <v>1151</v>
      </c>
      <c r="F1173" t="s">
        <v>10</v>
      </c>
      <c r="G1173" t="s">
        <v>73</v>
      </c>
      <c r="H1173">
        <v>1</v>
      </c>
      <c r="I1173">
        <v>38130.35</v>
      </c>
      <c r="J1173" t="s">
        <v>32</v>
      </c>
      <c r="K1173" t="s">
        <v>33</v>
      </c>
      <c r="L1173">
        <f>SalesData[[#This Row],[quantity]]*SalesData[[#This Row],[price]]</f>
        <v>38130.35</v>
      </c>
      <c r="M1173" s="8">
        <f>IF(SalesData[[#This Row],[quantity]]&lt;=1,2%,IF(SalesData[[#This Row],[quantity]]&lt;=2,4%,IF(SalesData[[#This Row],[quantity]]&lt;=3,6%,IF(SalesData[[#This Row],[quantity]]&gt;=4,8%,0%))))</f>
        <v>0.02</v>
      </c>
      <c r="N1173" s="6">
        <f>SalesData[[#This Row],[Total Sales]]*SalesData[[#This Row],[Discount %]]</f>
        <v>762.60699999999997</v>
      </c>
      <c r="O1173" s="2">
        <f>SalesData[[#This Row],[Total Sales]]-SalesData[[#This Row],[Discount Amount]]</f>
        <v>37367.743000000002</v>
      </c>
      <c r="P1173" s="2">
        <f>SalesData[[#This Row],[price]]*60%</f>
        <v>22878.21</v>
      </c>
      <c r="Q1173" s="2">
        <f>SalesData[[#This Row],[Cost Price (Assumed)60%]]*SalesData[[#This Row],[quantity]]</f>
        <v>22878.21</v>
      </c>
      <c r="R1173" s="2">
        <f>SalesData[[#This Row],[Net Sales]]-SalesData[[#This Row],[Total Cost]]</f>
        <v>14489.533000000003</v>
      </c>
      <c r="S1173" s="8">
        <f>SalesData[[#This Row],[Profit]]/SalesData[[#This Row],[Net Sales]]</f>
        <v>0.38775510204081637</v>
      </c>
    </row>
    <row r="1174" spans="1:19" x14ac:dyDescent="0.25">
      <c r="A1174">
        <v>101172</v>
      </c>
      <c r="B1174" s="1">
        <v>45303</v>
      </c>
      <c r="C1174" s="2">
        <f>MONTH(SalesData[[#This Row],[order_date]])</f>
        <v>1</v>
      </c>
      <c r="D1174" s="2">
        <f>YEAR(SalesData[[#This Row],[order_date]])</f>
        <v>2024</v>
      </c>
      <c r="E1174" t="s">
        <v>1152</v>
      </c>
      <c r="F1174" t="s">
        <v>10</v>
      </c>
      <c r="G1174" t="s">
        <v>11</v>
      </c>
      <c r="H1174">
        <v>4</v>
      </c>
      <c r="I1174">
        <v>34886.629999999997</v>
      </c>
      <c r="J1174" t="s">
        <v>32</v>
      </c>
      <c r="K1174" t="s">
        <v>33</v>
      </c>
      <c r="L1174">
        <f>SalesData[[#This Row],[quantity]]*SalesData[[#This Row],[price]]</f>
        <v>139546.51999999999</v>
      </c>
      <c r="M1174" s="8">
        <f>IF(SalesData[[#This Row],[quantity]]&lt;=1,2%,IF(SalesData[[#This Row],[quantity]]&lt;=2,4%,IF(SalesData[[#This Row],[quantity]]&lt;=3,6%,IF(SalesData[[#This Row],[quantity]]&gt;=4,8%,0%))))</f>
        <v>0.08</v>
      </c>
      <c r="N1174" s="6">
        <f>SalesData[[#This Row],[Total Sales]]*SalesData[[#This Row],[Discount %]]</f>
        <v>11163.721599999999</v>
      </c>
      <c r="O1174" s="2">
        <f>SalesData[[#This Row],[Total Sales]]-SalesData[[#This Row],[Discount Amount]]</f>
        <v>128382.79839999999</v>
      </c>
      <c r="P1174" s="2">
        <f>SalesData[[#This Row],[price]]*60%</f>
        <v>20931.977999999999</v>
      </c>
      <c r="Q1174" s="2">
        <f>SalesData[[#This Row],[Cost Price (Assumed)60%]]*SalesData[[#This Row],[quantity]]</f>
        <v>83727.911999999997</v>
      </c>
      <c r="R1174" s="2">
        <f>SalesData[[#This Row],[Net Sales]]-SalesData[[#This Row],[Total Cost]]</f>
        <v>44654.886399999988</v>
      </c>
      <c r="S1174" s="8">
        <f>SalesData[[#This Row],[Profit]]/SalesData[[#This Row],[Net Sales]]</f>
        <v>0.34782608695652167</v>
      </c>
    </row>
    <row r="1175" spans="1:19" x14ac:dyDescent="0.25">
      <c r="A1175">
        <v>101173</v>
      </c>
      <c r="B1175" s="1">
        <v>45475</v>
      </c>
      <c r="C1175" s="2">
        <f>MONTH(SalesData[[#This Row],[order_date]])</f>
        <v>7</v>
      </c>
      <c r="D1175" s="2">
        <f>YEAR(SalesData[[#This Row],[order_date]])</f>
        <v>2024</v>
      </c>
      <c r="E1175" t="s">
        <v>1153</v>
      </c>
      <c r="F1175" t="s">
        <v>10</v>
      </c>
      <c r="G1175" t="s">
        <v>68</v>
      </c>
      <c r="H1175">
        <v>5</v>
      </c>
      <c r="I1175">
        <v>22448.19</v>
      </c>
      <c r="J1175" t="s">
        <v>54</v>
      </c>
      <c r="K1175" t="s">
        <v>55</v>
      </c>
      <c r="L1175">
        <f>SalesData[[#This Row],[quantity]]*SalesData[[#This Row],[price]]</f>
        <v>112240.95</v>
      </c>
      <c r="M1175" s="8">
        <f>IF(SalesData[[#This Row],[quantity]]&lt;=1,2%,IF(SalesData[[#This Row],[quantity]]&lt;=2,4%,IF(SalesData[[#This Row],[quantity]]&lt;=3,6%,IF(SalesData[[#This Row],[quantity]]&gt;=4,8%,0%))))</f>
        <v>0.08</v>
      </c>
      <c r="N1175" s="6">
        <f>SalesData[[#This Row],[Total Sales]]*SalesData[[#This Row],[Discount %]]</f>
        <v>8979.2759999999998</v>
      </c>
      <c r="O1175" s="2">
        <f>SalesData[[#This Row],[Total Sales]]-SalesData[[#This Row],[Discount Amount]]</f>
        <v>103261.674</v>
      </c>
      <c r="P1175" s="2">
        <f>SalesData[[#This Row],[price]]*60%</f>
        <v>13468.913999999999</v>
      </c>
      <c r="Q1175" s="2">
        <f>SalesData[[#This Row],[Cost Price (Assumed)60%]]*SalesData[[#This Row],[quantity]]</f>
        <v>67344.569999999992</v>
      </c>
      <c r="R1175" s="2">
        <f>SalesData[[#This Row],[Net Sales]]-SalesData[[#This Row],[Total Cost]]</f>
        <v>35917.104000000007</v>
      </c>
      <c r="S1175" s="8">
        <f>SalesData[[#This Row],[Profit]]/SalesData[[#This Row],[Net Sales]]</f>
        <v>0.34782608695652178</v>
      </c>
    </row>
    <row r="1176" spans="1:19" x14ac:dyDescent="0.25">
      <c r="A1176">
        <v>101174</v>
      </c>
      <c r="B1176" s="1">
        <v>45606</v>
      </c>
      <c r="C1176" s="2">
        <f>MONTH(SalesData[[#This Row],[order_date]])</f>
        <v>11</v>
      </c>
      <c r="D1176" s="2">
        <f>YEAR(SalesData[[#This Row],[order_date]])</f>
        <v>2024</v>
      </c>
      <c r="E1176" t="s">
        <v>1154</v>
      </c>
      <c r="F1176" t="s">
        <v>19</v>
      </c>
      <c r="G1176" t="s">
        <v>115</v>
      </c>
      <c r="H1176">
        <v>1</v>
      </c>
      <c r="I1176">
        <v>479.95</v>
      </c>
      <c r="J1176" t="s">
        <v>57</v>
      </c>
      <c r="K1176" t="s">
        <v>58</v>
      </c>
      <c r="L1176">
        <f>SalesData[[#This Row],[quantity]]*SalesData[[#This Row],[price]]</f>
        <v>479.95</v>
      </c>
      <c r="M1176" s="8">
        <f>IF(SalesData[[#This Row],[quantity]]&lt;=1,2%,IF(SalesData[[#This Row],[quantity]]&lt;=2,4%,IF(SalesData[[#This Row],[quantity]]&lt;=3,6%,IF(SalesData[[#This Row],[quantity]]&gt;=4,8%,0%))))</f>
        <v>0.02</v>
      </c>
      <c r="N1176" s="6">
        <f>SalesData[[#This Row],[Total Sales]]*SalesData[[#This Row],[Discount %]]</f>
        <v>9.5990000000000002</v>
      </c>
      <c r="O1176" s="2">
        <f>SalesData[[#This Row],[Total Sales]]-SalesData[[#This Row],[Discount Amount]]</f>
        <v>470.351</v>
      </c>
      <c r="P1176" s="2">
        <f>SalesData[[#This Row],[price]]*60%</f>
        <v>287.96999999999997</v>
      </c>
      <c r="Q1176" s="2">
        <f>SalesData[[#This Row],[Cost Price (Assumed)60%]]*SalesData[[#This Row],[quantity]]</f>
        <v>287.96999999999997</v>
      </c>
      <c r="R1176" s="2">
        <f>SalesData[[#This Row],[Net Sales]]-SalesData[[#This Row],[Total Cost]]</f>
        <v>182.38100000000003</v>
      </c>
      <c r="S1176" s="8">
        <f>SalesData[[#This Row],[Profit]]/SalesData[[#This Row],[Net Sales]]</f>
        <v>0.38775510204081637</v>
      </c>
    </row>
    <row r="1177" spans="1:19" x14ac:dyDescent="0.25">
      <c r="A1177">
        <v>101175</v>
      </c>
      <c r="B1177" s="1">
        <v>45230</v>
      </c>
      <c r="C1177" s="2">
        <f>MONTH(SalesData[[#This Row],[order_date]])</f>
        <v>10</v>
      </c>
      <c r="D1177" s="2">
        <f>YEAR(SalesData[[#This Row],[order_date]])</f>
        <v>2023</v>
      </c>
      <c r="E1177" t="s">
        <v>1155</v>
      </c>
      <c r="F1177" t="s">
        <v>38</v>
      </c>
      <c r="G1177" t="s">
        <v>261</v>
      </c>
      <c r="H1177">
        <v>2</v>
      </c>
      <c r="I1177">
        <v>630.16</v>
      </c>
      <c r="J1177" t="s">
        <v>32</v>
      </c>
      <c r="K1177" t="s">
        <v>33</v>
      </c>
      <c r="L1177">
        <f>SalesData[[#This Row],[quantity]]*SalesData[[#This Row],[price]]</f>
        <v>1260.32</v>
      </c>
      <c r="M1177" s="8">
        <f>IF(SalesData[[#This Row],[quantity]]&lt;=1,2%,IF(SalesData[[#This Row],[quantity]]&lt;=2,4%,IF(SalesData[[#This Row],[quantity]]&lt;=3,6%,IF(SalesData[[#This Row],[quantity]]&gt;=4,8%,0%))))</f>
        <v>0.04</v>
      </c>
      <c r="N1177" s="6">
        <f>SalesData[[#This Row],[Total Sales]]*SalesData[[#This Row],[Discount %]]</f>
        <v>50.412799999999997</v>
      </c>
      <c r="O1177" s="2">
        <f>SalesData[[#This Row],[Total Sales]]-SalesData[[#This Row],[Discount Amount]]</f>
        <v>1209.9071999999999</v>
      </c>
      <c r="P1177" s="2">
        <f>SalesData[[#This Row],[price]]*60%</f>
        <v>378.09599999999995</v>
      </c>
      <c r="Q1177" s="2">
        <f>SalesData[[#This Row],[Cost Price (Assumed)60%]]*SalesData[[#This Row],[quantity]]</f>
        <v>756.19199999999989</v>
      </c>
      <c r="R1177" s="2">
        <f>SalesData[[#This Row],[Net Sales]]-SalesData[[#This Row],[Total Cost]]</f>
        <v>453.71519999999998</v>
      </c>
      <c r="S1177" s="8">
        <f>SalesData[[#This Row],[Profit]]/SalesData[[#This Row],[Net Sales]]</f>
        <v>0.375</v>
      </c>
    </row>
    <row r="1178" spans="1:19" x14ac:dyDescent="0.25">
      <c r="A1178">
        <v>101176</v>
      </c>
      <c r="B1178" s="1">
        <v>45254</v>
      </c>
      <c r="C1178" s="2">
        <f>MONTH(SalesData[[#This Row],[order_date]])</f>
        <v>11</v>
      </c>
      <c r="D1178" s="2">
        <f>YEAR(SalesData[[#This Row],[order_date]])</f>
        <v>2023</v>
      </c>
      <c r="E1178" t="s">
        <v>1156</v>
      </c>
      <c r="F1178" t="s">
        <v>14</v>
      </c>
      <c r="G1178" t="s">
        <v>15</v>
      </c>
      <c r="H1178">
        <v>1</v>
      </c>
      <c r="I1178">
        <v>4362.5200000000004</v>
      </c>
      <c r="J1178" t="s">
        <v>61</v>
      </c>
      <c r="K1178" t="s">
        <v>36</v>
      </c>
      <c r="L1178">
        <f>SalesData[[#This Row],[quantity]]*SalesData[[#This Row],[price]]</f>
        <v>4362.5200000000004</v>
      </c>
      <c r="M1178" s="8">
        <f>IF(SalesData[[#This Row],[quantity]]&lt;=1,2%,IF(SalesData[[#This Row],[quantity]]&lt;=2,4%,IF(SalesData[[#This Row],[quantity]]&lt;=3,6%,IF(SalesData[[#This Row],[quantity]]&gt;=4,8%,0%))))</f>
        <v>0.02</v>
      </c>
      <c r="N1178" s="6">
        <f>SalesData[[#This Row],[Total Sales]]*SalesData[[#This Row],[Discount %]]</f>
        <v>87.250400000000013</v>
      </c>
      <c r="O1178" s="2">
        <f>SalesData[[#This Row],[Total Sales]]-SalesData[[#This Row],[Discount Amount]]</f>
        <v>4275.2696000000005</v>
      </c>
      <c r="P1178" s="2">
        <f>SalesData[[#This Row],[price]]*60%</f>
        <v>2617.5120000000002</v>
      </c>
      <c r="Q1178" s="2">
        <f>SalesData[[#This Row],[Cost Price (Assumed)60%]]*SalesData[[#This Row],[quantity]]</f>
        <v>2617.5120000000002</v>
      </c>
      <c r="R1178" s="2">
        <f>SalesData[[#This Row],[Net Sales]]-SalesData[[#This Row],[Total Cost]]</f>
        <v>1657.7576000000004</v>
      </c>
      <c r="S1178" s="8">
        <f>SalesData[[#This Row],[Profit]]/SalesData[[#This Row],[Net Sales]]</f>
        <v>0.38775510204081637</v>
      </c>
    </row>
    <row r="1179" spans="1:19" x14ac:dyDescent="0.25">
      <c r="A1179">
        <v>101177</v>
      </c>
      <c r="B1179" s="1">
        <v>45225</v>
      </c>
      <c r="C1179" s="2">
        <f>MONTH(SalesData[[#This Row],[order_date]])</f>
        <v>10</v>
      </c>
      <c r="D1179" s="2">
        <f>YEAR(SalesData[[#This Row],[order_date]])</f>
        <v>2023</v>
      </c>
      <c r="E1179" t="s">
        <v>1157</v>
      </c>
      <c r="F1179" t="s">
        <v>19</v>
      </c>
      <c r="G1179" t="s">
        <v>20</v>
      </c>
      <c r="H1179">
        <v>1</v>
      </c>
      <c r="I1179">
        <v>10937.03</v>
      </c>
      <c r="J1179" t="s">
        <v>47</v>
      </c>
      <c r="K1179" t="s">
        <v>48</v>
      </c>
      <c r="L1179">
        <f>SalesData[[#This Row],[quantity]]*SalesData[[#This Row],[price]]</f>
        <v>10937.03</v>
      </c>
      <c r="M1179" s="8">
        <f>IF(SalesData[[#This Row],[quantity]]&lt;=1,2%,IF(SalesData[[#This Row],[quantity]]&lt;=2,4%,IF(SalesData[[#This Row],[quantity]]&lt;=3,6%,IF(SalesData[[#This Row],[quantity]]&gt;=4,8%,0%))))</f>
        <v>0.02</v>
      </c>
      <c r="N1179" s="6">
        <f>SalesData[[#This Row],[Total Sales]]*SalesData[[#This Row],[Discount %]]</f>
        <v>218.74060000000003</v>
      </c>
      <c r="O1179" s="2">
        <f>SalesData[[#This Row],[Total Sales]]-SalesData[[#This Row],[Discount Amount]]</f>
        <v>10718.289400000001</v>
      </c>
      <c r="P1179" s="2">
        <f>SalesData[[#This Row],[price]]*60%</f>
        <v>6562.2179999999998</v>
      </c>
      <c r="Q1179" s="2">
        <f>SalesData[[#This Row],[Cost Price (Assumed)60%]]*SalesData[[#This Row],[quantity]]</f>
        <v>6562.2179999999998</v>
      </c>
      <c r="R1179" s="2">
        <f>SalesData[[#This Row],[Net Sales]]-SalesData[[#This Row],[Total Cost]]</f>
        <v>4156.0714000000016</v>
      </c>
      <c r="S1179" s="8">
        <f>SalesData[[#This Row],[Profit]]/SalesData[[#This Row],[Net Sales]]</f>
        <v>0.38775510204081642</v>
      </c>
    </row>
    <row r="1180" spans="1:19" x14ac:dyDescent="0.25">
      <c r="A1180">
        <v>101178</v>
      </c>
      <c r="B1180" s="1">
        <v>45157</v>
      </c>
      <c r="C1180" s="2">
        <f>MONTH(SalesData[[#This Row],[order_date]])</f>
        <v>8</v>
      </c>
      <c r="D1180" s="2">
        <f>YEAR(SalesData[[#This Row],[order_date]])</f>
        <v>2023</v>
      </c>
      <c r="E1180" t="s">
        <v>1158</v>
      </c>
      <c r="F1180" t="s">
        <v>19</v>
      </c>
      <c r="G1180" t="s">
        <v>77</v>
      </c>
      <c r="H1180">
        <v>4</v>
      </c>
      <c r="I1180">
        <v>12959.79</v>
      </c>
      <c r="J1180" t="s">
        <v>94</v>
      </c>
      <c r="K1180" t="s">
        <v>95</v>
      </c>
      <c r="L1180">
        <f>SalesData[[#This Row],[quantity]]*SalesData[[#This Row],[price]]</f>
        <v>51839.16</v>
      </c>
      <c r="M1180" s="8">
        <f>IF(SalesData[[#This Row],[quantity]]&lt;=1,2%,IF(SalesData[[#This Row],[quantity]]&lt;=2,4%,IF(SalesData[[#This Row],[quantity]]&lt;=3,6%,IF(SalesData[[#This Row],[quantity]]&gt;=4,8%,0%))))</f>
        <v>0.08</v>
      </c>
      <c r="N1180" s="6">
        <f>SalesData[[#This Row],[Total Sales]]*SalesData[[#This Row],[Discount %]]</f>
        <v>4147.1328000000003</v>
      </c>
      <c r="O1180" s="2">
        <f>SalesData[[#This Row],[Total Sales]]-SalesData[[#This Row],[Discount Amount]]</f>
        <v>47692.027200000004</v>
      </c>
      <c r="P1180" s="2">
        <f>SalesData[[#This Row],[price]]*60%</f>
        <v>7775.8739999999998</v>
      </c>
      <c r="Q1180" s="2">
        <f>SalesData[[#This Row],[Cost Price (Assumed)60%]]*SalesData[[#This Row],[quantity]]</f>
        <v>31103.495999999999</v>
      </c>
      <c r="R1180" s="2">
        <f>SalesData[[#This Row],[Net Sales]]-SalesData[[#This Row],[Total Cost]]</f>
        <v>16588.531200000005</v>
      </c>
      <c r="S1180" s="8">
        <f>SalesData[[#This Row],[Profit]]/SalesData[[#This Row],[Net Sales]]</f>
        <v>0.34782608695652178</v>
      </c>
    </row>
    <row r="1181" spans="1:19" x14ac:dyDescent="0.25">
      <c r="A1181">
        <v>101179</v>
      </c>
      <c r="B1181" s="1">
        <v>45602</v>
      </c>
      <c r="C1181" s="2">
        <f>MONTH(SalesData[[#This Row],[order_date]])</f>
        <v>11</v>
      </c>
      <c r="D1181" s="2">
        <f>YEAR(SalesData[[#This Row],[order_date]])</f>
        <v>2024</v>
      </c>
      <c r="E1181" t="s">
        <v>1159</v>
      </c>
      <c r="F1181" t="s">
        <v>41</v>
      </c>
      <c r="G1181" t="s">
        <v>102</v>
      </c>
      <c r="H1181">
        <v>5</v>
      </c>
      <c r="I1181">
        <v>7946.29</v>
      </c>
      <c r="J1181" t="s">
        <v>107</v>
      </c>
      <c r="K1181" t="s">
        <v>108</v>
      </c>
      <c r="L1181">
        <f>SalesData[[#This Row],[quantity]]*SalesData[[#This Row],[price]]</f>
        <v>39731.449999999997</v>
      </c>
      <c r="M1181" s="8">
        <f>IF(SalesData[[#This Row],[quantity]]&lt;=1,2%,IF(SalesData[[#This Row],[quantity]]&lt;=2,4%,IF(SalesData[[#This Row],[quantity]]&lt;=3,6%,IF(SalesData[[#This Row],[quantity]]&gt;=4,8%,0%))))</f>
        <v>0.08</v>
      </c>
      <c r="N1181" s="6">
        <f>SalesData[[#This Row],[Total Sales]]*SalesData[[#This Row],[Discount %]]</f>
        <v>3178.5159999999996</v>
      </c>
      <c r="O1181" s="2">
        <f>SalesData[[#This Row],[Total Sales]]-SalesData[[#This Row],[Discount Amount]]</f>
        <v>36552.933999999994</v>
      </c>
      <c r="P1181" s="2">
        <f>SalesData[[#This Row],[price]]*60%</f>
        <v>4767.7739999999994</v>
      </c>
      <c r="Q1181" s="2">
        <f>SalesData[[#This Row],[Cost Price (Assumed)60%]]*SalesData[[#This Row],[quantity]]</f>
        <v>23838.869999999995</v>
      </c>
      <c r="R1181" s="2">
        <f>SalesData[[#This Row],[Net Sales]]-SalesData[[#This Row],[Total Cost]]</f>
        <v>12714.063999999998</v>
      </c>
      <c r="S1181" s="8">
        <f>SalesData[[#This Row],[Profit]]/SalesData[[#This Row],[Net Sales]]</f>
        <v>0.34782608695652173</v>
      </c>
    </row>
    <row r="1182" spans="1:19" x14ac:dyDescent="0.25">
      <c r="A1182">
        <v>101180</v>
      </c>
      <c r="B1182" s="1">
        <v>45327</v>
      </c>
      <c r="C1182" s="2">
        <f>MONTH(SalesData[[#This Row],[order_date]])</f>
        <v>2</v>
      </c>
      <c r="D1182" s="2">
        <f>YEAR(SalesData[[#This Row],[order_date]])</f>
        <v>2024</v>
      </c>
      <c r="E1182" t="s">
        <v>1160</v>
      </c>
      <c r="F1182" t="s">
        <v>14</v>
      </c>
      <c r="G1182" t="s">
        <v>51</v>
      </c>
      <c r="H1182">
        <v>2</v>
      </c>
      <c r="I1182">
        <v>1751.63</v>
      </c>
      <c r="J1182" t="s">
        <v>28</v>
      </c>
      <c r="K1182" t="s">
        <v>29</v>
      </c>
      <c r="L1182">
        <f>SalesData[[#This Row],[quantity]]*SalesData[[#This Row],[price]]</f>
        <v>3503.26</v>
      </c>
      <c r="M1182" s="8">
        <f>IF(SalesData[[#This Row],[quantity]]&lt;=1,2%,IF(SalesData[[#This Row],[quantity]]&lt;=2,4%,IF(SalesData[[#This Row],[quantity]]&lt;=3,6%,IF(SalesData[[#This Row],[quantity]]&gt;=4,8%,0%))))</f>
        <v>0.04</v>
      </c>
      <c r="N1182" s="6">
        <f>SalesData[[#This Row],[Total Sales]]*SalesData[[#This Row],[Discount %]]</f>
        <v>140.13040000000001</v>
      </c>
      <c r="O1182" s="2">
        <f>SalesData[[#This Row],[Total Sales]]-SalesData[[#This Row],[Discount Amount]]</f>
        <v>3363.1296000000002</v>
      </c>
      <c r="P1182" s="2">
        <f>SalesData[[#This Row],[price]]*60%</f>
        <v>1050.9780000000001</v>
      </c>
      <c r="Q1182" s="2">
        <f>SalesData[[#This Row],[Cost Price (Assumed)60%]]*SalesData[[#This Row],[quantity]]</f>
        <v>2101.9560000000001</v>
      </c>
      <c r="R1182" s="2">
        <f>SalesData[[#This Row],[Net Sales]]-SalesData[[#This Row],[Total Cost]]</f>
        <v>1261.1736000000001</v>
      </c>
      <c r="S1182" s="8">
        <f>SalesData[[#This Row],[Profit]]/SalesData[[#This Row],[Net Sales]]</f>
        <v>0.375</v>
      </c>
    </row>
    <row r="1183" spans="1:19" x14ac:dyDescent="0.25">
      <c r="A1183">
        <v>101181</v>
      </c>
      <c r="B1183" s="1">
        <v>45026</v>
      </c>
      <c r="C1183" s="2">
        <f>MONTH(SalesData[[#This Row],[order_date]])</f>
        <v>4</v>
      </c>
      <c r="D1183" s="2">
        <f>YEAR(SalesData[[#This Row],[order_date]])</f>
        <v>2023</v>
      </c>
      <c r="E1183" t="s">
        <v>1161</v>
      </c>
      <c r="F1183" t="s">
        <v>10</v>
      </c>
      <c r="G1183" t="s">
        <v>80</v>
      </c>
      <c r="H1183">
        <v>3</v>
      </c>
      <c r="I1183">
        <v>5886.36</v>
      </c>
      <c r="J1183" t="s">
        <v>61</v>
      </c>
      <c r="K1183" t="s">
        <v>36</v>
      </c>
      <c r="L1183">
        <f>SalesData[[#This Row],[quantity]]*SalesData[[#This Row],[price]]</f>
        <v>17659.079999999998</v>
      </c>
      <c r="M1183" s="8">
        <f>IF(SalesData[[#This Row],[quantity]]&lt;=1,2%,IF(SalesData[[#This Row],[quantity]]&lt;=2,4%,IF(SalesData[[#This Row],[quantity]]&lt;=3,6%,IF(SalesData[[#This Row],[quantity]]&gt;=4,8%,0%))))</f>
        <v>0.06</v>
      </c>
      <c r="N1183" s="6">
        <f>SalesData[[#This Row],[Total Sales]]*SalesData[[#This Row],[Discount %]]</f>
        <v>1059.5447999999999</v>
      </c>
      <c r="O1183" s="2">
        <f>SalesData[[#This Row],[Total Sales]]-SalesData[[#This Row],[Discount Amount]]</f>
        <v>16599.535199999998</v>
      </c>
      <c r="P1183" s="2">
        <f>SalesData[[#This Row],[price]]*60%</f>
        <v>3531.8159999999998</v>
      </c>
      <c r="Q1183" s="2">
        <f>SalesData[[#This Row],[Cost Price (Assumed)60%]]*SalesData[[#This Row],[quantity]]</f>
        <v>10595.448</v>
      </c>
      <c r="R1183" s="2">
        <f>SalesData[[#This Row],[Net Sales]]-SalesData[[#This Row],[Total Cost]]</f>
        <v>6004.0871999999981</v>
      </c>
      <c r="S1183" s="8">
        <f>SalesData[[#This Row],[Profit]]/SalesData[[#This Row],[Net Sales]]</f>
        <v>0.36170212765957438</v>
      </c>
    </row>
    <row r="1184" spans="1:19" x14ac:dyDescent="0.25">
      <c r="A1184">
        <v>101182</v>
      </c>
      <c r="B1184" s="1">
        <v>45597</v>
      </c>
      <c r="C1184" s="2">
        <f>MONTH(SalesData[[#This Row],[order_date]])</f>
        <v>11</v>
      </c>
      <c r="D1184" s="2">
        <f>YEAR(SalesData[[#This Row],[order_date]])</f>
        <v>2024</v>
      </c>
      <c r="E1184" t="s">
        <v>1162</v>
      </c>
      <c r="F1184" t="s">
        <v>10</v>
      </c>
      <c r="G1184" t="s">
        <v>27</v>
      </c>
      <c r="H1184">
        <v>1</v>
      </c>
      <c r="I1184">
        <v>38664.1</v>
      </c>
      <c r="J1184" t="s">
        <v>63</v>
      </c>
      <c r="K1184" t="s">
        <v>64</v>
      </c>
      <c r="L1184">
        <f>SalesData[[#This Row],[quantity]]*SalesData[[#This Row],[price]]</f>
        <v>38664.1</v>
      </c>
      <c r="M1184" s="8">
        <f>IF(SalesData[[#This Row],[quantity]]&lt;=1,2%,IF(SalesData[[#This Row],[quantity]]&lt;=2,4%,IF(SalesData[[#This Row],[quantity]]&lt;=3,6%,IF(SalesData[[#This Row],[quantity]]&gt;=4,8%,0%))))</f>
        <v>0.02</v>
      </c>
      <c r="N1184" s="6">
        <f>SalesData[[#This Row],[Total Sales]]*SalesData[[#This Row],[Discount %]]</f>
        <v>773.28200000000004</v>
      </c>
      <c r="O1184" s="2">
        <f>SalesData[[#This Row],[Total Sales]]-SalesData[[#This Row],[Discount Amount]]</f>
        <v>37890.817999999999</v>
      </c>
      <c r="P1184" s="2">
        <f>SalesData[[#This Row],[price]]*60%</f>
        <v>23198.46</v>
      </c>
      <c r="Q1184" s="2">
        <f>SalesData[[#This Row],[Cost Price (Assumed)60%]]*SalesData[[#This Row],[quantity]]</f>
        <v>23198.46</v>
      </c>
      <c r="R1184" s="2">
        <f>SalesData[[#This Row],[Net Sales]]-SalesData[[#This Row],[Total Cost]]</f>
        <v>14692.358</v>
      </c>
      <c r="S1184" s="8">
        <f>SalesData[[#This Row],[Profit]]/SalesData[[#This Row],[Net Sales]]</f>
        <v>0.38775510204081631</v>
      </c>
    </row>
    <row r="1185" spans="1:19" x14ac:dyDescent="0.25">
      <c r="A1185">
        <v>101183</v>
      </c>
      <c r="B1185" s="1">
        <v>45127</v>
      </c>
      <c r="C1185" s="2">
        <f>MONTH(SalesData[[#This Row],[order_date]])</f>
        <v>7</v>
      </c>
      <c r="D1185" s="2">
        <f>YEAR(SalesData[[#This Row],[order_date]])</f>
        <v>2023</v>
      </c>
      <c r="E1185" t="s">
        <v>1163</v>
      </c>
      <c r="F1185" t="s">
        <v>38</v>
      </c>
      <c r="G1185" t="s">
        <v>39</v>
      </c>
      <c r="H1185">
        <v>1</v>
      </c>
      <c r="I1185">
        <v>3027.4</v>
      </c>
      <c r="J1185" t="s">
        <v>28</v>
      </c>
      <c r="K1185" t="s">
        <v>29</v>
      </c>
      <c r="L1185">
        <f>SalesData[[#This Row],[quantity]]*SalesData[[#This Row],[price]]</f>
        <v>3027.4</v>
      </c>
      <c r="M1185" s="8">
        <f>IF(SalesData[[#This Row],[quantity]]&lt;=1,2%,IF(SalesData[[#This Row],[quantity]]&lt;=2,4%,IF(SalesData[[#This Row],[quantity]]&lt;=3,6%,IF(SalesData[[#This Row],[quantity]]&gt;=4,8%,0%))))</f>
        <v>0.02</v>
      </c>
      <c r="N1185" s="6">
        <f>SalesData[[#This Row],[Total Sales]]*SalesData[[#This Row],[Discount %]]</f>
        <v>60.548000000000002</v>
      </c>
      <c r="O1185" s="2">
        <f>SalesData[[#This Row],[Total Sales]]-SalesData[[#This Row],[Discount Amount]]</f>
        <v>2966.8519999999999</v>
      </c>
      <c r="P1185" s="2">
        <f>SalesData[[#This Row],[price]]*60%</f>
        <v>1816.44</v>
      </c>
      <c r="Q1185" s="2">
        <f>SalesData[[#This Row],[Cost Price (Assumed)60%]]*SalesData[[#This Row],[quantity]]</f>
        <v>1816.44</v>
      </c>
      <c r="R1185" s="2">
        <f>SalesData[[#This Row],[Net Sales]]-SalesData[[#This Row],[Total Cost]]</f>
        <v>1150.4119999999998</v>
      </c>
      <c r="S1185" s="8">
        <f>SalesData[[#This Row],[Profit]]/SalesData[[#This Row],[Net Sales]]</f>
        <v>0.38775510204081626</v>
      </c>
    </row>
    <row r="1186" spans="1:19" x14ac:dyDescent="0.25">
      <c r="A1186">
        <v>101184</v>
      </c>
      <c r="B1186" s="1">
        <v>45364</v>
      </c>
      <c r="C1186" s="2">
        <f>MONTH(SalesData[[#This Row],[order_date]])</f>
        <v>3</v>
      </c>
      <c r="D1186" s="2">
        <f>YEAR(SalesData[[#This Row],[order_date]])</f>
        <v>2024</v>
      </c>
      <c r="E1186" t="s">
        <v>1164</v>
      </c>
      <c r="F1186" t="s">
        <v>19</v>
      </c>
      <c r="G1186" t="s">
        <v>115</v>
      </c>
      <c r="H1186">
        <v>4</v>
      </c>
      <c r="I1186">
        <v>1954.27</v>
      </c>
      <c r="J1186" t="s">
        <v>85</v>
      </c>
      <c r="K1186" t="s">
        <v>29</v>
      </c>
      <c r="L1186">
        <f>SalesData[[#This Row],[quantity]]*SalesData[[#This Row],[price]]</f>
        <v>7817.08</v>
      </c>
      <c r="M1186" s="8">
        <f>IF(SalesData[[#This Row],[quantity]]&lt;=1,2%,IF(SalesData[[#This Row],[quantity]]&lt;=2,4%,IF(SalesData[[#This Row],[quantity]]&lt;=3,6%,IF(SalesData[[#This Row],[quantity]]&gt;=4,8%,0%))))</f>
        <v>0.08</v>
      </c>
      <c r="N1186" s="6">
        <f>SalesData[[#This Row],[Total Sales]]*SalesData[[#This Row],[Discount %]]</f>
        <v>625.3664</v>
      </c>
      <c r="O1186" s="2">
        <f>SalesData[[#This Row],[Total Sales]]-SalesData[[#This Row],[Discount Amount]]</f>
        <v>7191.7136</v>
      </c>
      <c r="P1186" s="2">
        <f>SalesData[[#This Row],[price]]*60%</f>
        <v>1172.5619999999999</v>
      </c>
      <c r="Q1186" s="2">
        <f>SalesData[[#This Row],[Cost Price (Assumed)60%]]*SalesData[[#This Row],[quantity]]</f>
        <v>4690.2479999999996</v>
      </c>
      <c r="R1186" s="2">
        <f>SalesData[[#This Row],[Net Sales]]-SalesData[[#This Row],[Total Cost]]</f>
        <v>2501.4656000000004</v>
      </c>
      <c r="S1186" s="8">
        <f>SalesData[[#This Row],[Profit]]/SalesData[[#This Row],[Net Sales]]</f>
        <v>0.34782608695652178</v>
      </c>
    </row>
    <row r="1187" spans="1:19" x14ac:dyDescent="0.25">
      <c r="A1187">
        <v>101185</v>
      </c>
      <c r="B1187" s="1">
        <v>45047</v>
      </c>
      <c r="C1187" s="2">
        <f>MONTH(SalesData[[#This Row],[order_date]])</f>
        <v>5</v>
      </c>
      <c r="D1187" s="2">
        <f>YEAR(SalesData[[#This Row],[order_date]])</f>
        <v>2023</v>
      </c>
      <c r="E1187" t="s">
        <v>1165</v>
      </c>
      <c r="F1187" t="s">
        <v>41</v>
      </c>
      <c r="G1187" t="s">
        <v>92</v>
      </c>
      <c r="H1187">
        <v>1</v>
      </c>
      <c r="I1187">
        <v>15108.38</v>
      </c>
      <c r="J1187" t="s">
        <v>63</v>
      </c>
      <c r="K1187" t="s">
        <v>64</v>
      </c>
      <c r="L1187">
        <f>SalesData[[#This Row],[quantity]]*SalesData[[#This Row],[price]]</f>
        <v>15108.38</v>
      </c>
      <c r="M1187" s="8">
        <f>IF(SalesData[[#This Row],[quantity]]&lt;=1,2%,IF(SalesData[[#This Row],[quantity]]&lt;=2,4%,IF(SalesData[[#This Row],[quantity]]&lt;=3,6%,IF(SalesData[[#This Row],[quantity]]&gt;=4,8%,0%))))</f>
        <v>0.02</v>
      </c>
      <c r="N1187" s="6">
        <f>SalesData[[#This Row],[Total Sales]]*SalesData[[#This Row],[Discount %]]</f>
        <v>302.16759999999999</v>
      </c>
      <c r="O1187" s="2">
        <f>SalesData[[#This Row],[Total Sales]]-SalesData[[#This Row],[Discount Amount]]</f>
        <v>14806.212399999999</v>
      </c>
      <c r="P1187" s="2">
        <f>SalesData[[#This Row],[price]]*60%</f>
        <v>9065.0279999999984</v>
      </c>
      <c r="Q1187" s="2">
        <f>SalesData[[#This Row],[Cost Price (Assumed)60%]]*SalesData[[#This Row],[quantity]]</f>
        <v>9065.0279999999984</v>
      </c>
      <c r="R1187" s="2">
        <f>SalesData[[#This Row],[Net Sales]]-SalesData[[#This Row],[Total Cost]]</f>
        <v>5741.1844000000001</v>
      </c>
      <c r="S1187" s="8">
        <f>SalesData[[#This Row],[Profit]]/SalesData[[#This Row],[Net Sales]]</f>
        <v>0.38775510204081637</v>
      </c>
    </row>
    <row r="1188" spans="1:19" x14ac:dyDescent="0.25">
      <c r="A1188">
        <v>101186</v>
      </c>
      <c r="B1188" s="1">
        <v>44961</v>
      </c>
      <c r="C1188" s="2">
        <f>MONTH(SalesData[[#This Row],[order_date]])</f>
        <v>2</v>
      </c>
      <c r="D1188" s="2">
        <f>YEAR(SalesData[[#This Row],[order_date]])</f>
        <v>2023</v>
      </c>
      <c r="E1188" t="s">
        <v>371</v>
      </c>
      <c r="F1188" t="s">
        <v>10</v>
      </c>
      <c r="G1188" t="s">
        <v>68</v>
      </c>
      <c r="H1188">
        <v>1</v>
      </c>
      <c r="I1188">
        <v>55258</v>
      </c>
      <c r="J1188" t="s">
        <v>21</v>
      </c>
      <c r="K1188" t="s">
        <v>17</v>
      </c>
      <c r="L1188">
        <f>SalesData[[#This Row],[quantity]]*SalesData[[#This Row],[price]]</f>
        <v>55258</v>
      </c>
      <c r="M1188" s="8">
        <f>IF(SalesData[[#This Row],[quantity]]&lt;=1,2%,IF(SalesData[[#This Row],[quantity]]&lt;=2,4%,IF(SalesData[[#This Row],[quantity]]&lt;=3,6%,IF(SalesData[[#This Row],[quantity]]&gt;=4,8%,0%))))</f>
        <v>0.02</v>
      </c>
      <c r="N1188" s="6">
        <f>SalesData[[#This Row],[Total Sales]]*SalesData[[#This Row],[Discount %]]</f>
        <v>1105.1600000000001</v>
      </c>
      <c r="O1188" s="2">
        <f>SalesData[[#This Row],[Total Sales]]-SalesData[[#This Row],[Discount Amount]]</f>
        <v>54152.84</v>
      </c>
      <c r="P1188" s="2">
        <f>SalesData[[#This Row],[price]]*60%</f>
        <v>33154.799999999996</v>
      </c>
      <c r="Q1188" s="2">
        <f>SalesData[[#This Row],[Cost Price (Assumed)60%]]*SalesData[[#This Row],[quantity]]</f>
        <v>33154.799999999996</v>
      </c>
      <c r="R1188" s="2">
        <f>SalesData[[#This Row],[Net Sales]]-SalesData[[#This Row],[Total Cost]]</f>
        <v>20998.04</v>
      </c>
      <c r="S1188" s="8">
        <f>SalesData[[#This Row],[Profit]]/SalesData[[#This Row],[Net Sales]]</f>
        <v>0.38775510204081637</v>
      </c>
    </row>
    <row r="1189" spans="1:19" x14ac:dyDescent="0.25">
      <c r="A1189">
        <v>101187</v>
      </c>
      <c r="B1189" s="1">
        <v>45635</v>
      </c>
      <c r="C1189" s="2">
        <f>MONTH(SalesData[[#This Row],[order_date]])</f>
        <v>12</v>
      </c>
      <c r="D1189" s="2">
        <f>YEAR(SalesData[[#This Row],[order_date]])</f>
        <v>2024</v>
      </c>
      <c r="E1189" t="s">
        <v>1166</v>
      </c>
      <c r="F1189" t="s">
        <v>41</v>
      </c>
      <c r="G1189" t="s">
        <v>66</v>
      </c>
      <c r="H1189">
        <v>2</v>
      </c>
      <c r="I1189">
        <v>13599.77</v>
      </c>
      <c r="J1189" t="s">
        <v>35</v>
      </c>
      <c r="K1189" t="s">
        <v>36</v>
      </c>
      <c r="L1189">
        <f>SalesData[[#This Row],[quantity]]*SalesData[[#This Row],[price]]</f>
        <v>27199.54</v>
      </c>
      <c r="M1189" s="8">
        <f>IF(SalesData[[#This Row],[quantity]]&lt;=1,2%,IF(SalesData[[#This Row],[quantity]]&lt;=2,4%,IF(SalesData[[#This Row],[quantity]]&lt;=3,6%,IF(SalesData[[#This Row],[quantity]]&gt;=4,8%,0%))))</f>
        <v>0.04</v>
      </c>
      <c r="N1189" s="6">
        <f>SalesData[[#This Row],[Total Sales]]*SalesData[[#This Row],[Discount %]]</f>
        <v>1087.9816000000001</v>
      </c>
      <c r="O1189" s="2">
        <f>SalesData[[#This Row],[Total Sales]]-SalesData[[#This Row],[Discount Amount]]</f>
        <v>26111.558400000002</v>
      </c>
      <c r="P1189" s="2">
        <f>SalesData[[#This Row],[price]]*60%</f>
        <v>8159.8620000000001</v>
      </c>
      <c r="Q1189" s="2">
        <f>SalesData[[#This Row],[Cost Price (Assumed)60%]]*SalesData[[#This Row],[quantity]]</f>
        <v>16319.724</v>
      </c>
      <c r="R1189" s="2">
        <f>SalesData[[#This Row],[Net Sales]]-SalesData[[#This Row],[Total Cost]]</f>
        <v>9791.8344000000016</v>
      </c>
      <c r="S1189" s="8">
        <f>SalesData[[#This Row],[Profit]]/SalesData[[#This Row],[Net Sales]]</f>
        <v>0.37500000000000006</v>
      </c>
    </row>
    <row r="1190" spans="1:19" x14ac:dyDescent="0.25">
      <c r="A1190">
        <v>101188</v>
      </c>
      <c r="B1190" s="1">
        <v>45595</v>
      </c>
      <c r="C1190" s="2">
        <f>MONTH(SalesData[[#This Row],[order_date]])</f>
        <v>10</v>
      </c>
      <c r="D1190" s="2">
        <f>YEAR(SalesData[[#This Row],[order_date]])</f>
        <v>2024</v>
      </c>
      <c r="E1190" t="s">
        <v>1167</v>
      </c>
      <c r="F1190" t="s">
        <v>14</v>
      </c>
      <c r="G1190" t="s">
        <v>15</v>
      </c>
      <c r="H1190">
        <v>1</v>
      </c>
      <c r="I1190">
        <v>593.73</v>
      </c>
      <c r="J1190" t="s">
        <v>63</v>
      </c>
      <c r="K1190" t="s">
        <v>64</v>
      </c>
      <c r="L1190">
        <f>SalesData[[#This Row],[quantity]]*SalesData[[#This Row],[price]]</f>
        <v>593.73</v>
      </c>
      <c r="M1190" s="8">
        <f>IF(SalesData[[#This Row],[quantity]]&lt;=1,2%,IF(SalesData[[#This Row],[quantity]]&lt;=2,4%,IF(SalesData[[#This Row],[quantity]]&lt;=3,6%,IF(SalesData[[#This Row],[quantity]]&gt;=4,8%,0%))))</f>
        <v>0.02</v>
      </c>
      <c r="N1190" s="6">
        <f>SalesData[[#This Row],[Total Sales]]*SalesData[[#This Row],[Discount %]]</f>
        <v>11.874600000000001</v>
      </c>
      <c r="O1190" s="2">
        <f>SalesData[[#This Row],[Total Sales]]-SalesData[[#This Row],[Discount Amount]]</f>
        <v>581.85540000000003</v>
      </c>
      <c r="P1190" s="2">
        <f>SalesData[[#This Row],[price]]*60%</f>
        <v>356.238</v>
      </c>
      <c r="Q1190" s="2">
        <f>SalesData[[#This Row],[Cost Price (Assumed)60%]]*SalesData[[#This Row],[quantity]]</f>
        <v>356.238</v>
      </c>
      <c r="R1190" s="2">
        <f>SalesData[[#This Row],[Net Sales]]-SalesData[[#This Row],[Total Cost]]</f>
        <v>225.61740000000003</v>
      </c>
      <c r="S1190" s="8">
        <f>SalesData[[#This Row],[Profit]]/SalesData[[#This Row],[Net Sales]]</f>
        <v>0.38775510204081637</v>
      </c>
    </row>
    <row r="1191" spans="1:19" x14ac:dyDescent="0.25">
      <c r="A1191">
        <v>101189</v>
      </c>
      <c r="B1191" s="1">
        <v>44950</v>
      </c>
      <c r="C1191" s="2">
        <f>MONTH(SalesData[[#This Row],[order_date]])</f>
        <v>1</v>
      </c>
      <c r="D1191" s="2">
        <f>YEAR(SalesData[[#This Row],[order_date]])</f>
        <v>2023</v>
      </c>
      <c r="E1191" t="s">
        <v>1168</v>
      </c>
      <c r="F1191" t="s">
        <v>19</v>
      </c>
      <c r="G1191" t="s">
        <v>123</v>
      </c>
      <c r="H1191">
        <v>1</v>
      </c>
      <c r="I1191">
        <v>9220.01</v>
      </c>
      <c r="J1191" t="s">
        <v>28</v>
      </c>
      <c r="K1191" t="s">
        <v>29</v>
      </c>
      <c r="L1191">
        <f>SalesData[[#This Row],[quantity]]*SalesData[[#This Row],[price]]</f>
        <v>9220.01</v>
      </c>
      <c r="M1191" s="8">
        <f>IF(SalesData[[#This Row],[quantity]]&lt;=1,2%,IF(SalesData[[#This Row],[quantity]]&lt;=2,4%,IF(SalesData[[#This Row],[quantity]]&lt;=3,6%,IF(SalesData[[#This Row],[quantity]]&gt;=4,8%,0%))))</f>
        <v>0.02</v>
      </c>
      <c r="N1191" s="6">
        <f>SalesData[[#This Row],[Total Sales]]*SalesData[[#This Row],[Discount %]]</f>
        <v>184.40020000000001</v>
      </c>
      <c r="O1191" s="2">
        <f>SalesData[[#This Row],[Total Sales]]-SalesData[[#This Row],[Discount Amount]]</f>
        <v>9035.6098000000002</v>
      </c>
      <c r="P1191" s="2">
        <f>SalesData[[#This Row],[price]]*60%</f>
        <v>5532.0060000000003</v>
      </c>
      <c r="Q1191" s="2">
        <f>SalesData[[#This Row],[Cost Price (Assumed)60%]]*SalesData[[#This Row],[quantity]]</f>
        <v>5532.0060000000003</v>
      </c>
      <c r="R1191" s="2">
        <f>SalesData[[#This Row],[Net Sales]]-SalesData[[#This Row],[Total Cost]]</f>
        <v>3503.6037999999999</v>
      </c>
      <c r="S1191" s="8">
        <f>SalesData[[#This Row],[Profit]]/SalesData[[#This Row],[Net Sales]]</f>
        <v>0.38775510204081631</v>
      </c>
    </row>
    <row r="1192" spans="1:19" x14ac:dyDescent="0.25">
      <c r="A1192">
        <v>101190</v>
      </c>
      <c r="B1192" s="1">
        <v>45422</v>
      </c>
      <c r="C1192" s="2">
        <f>MONTH(SalesData[[#This Row],[order_date]])</f>
        <v>5</v>
      </c>
      <c r="D1192" s="2">
        <f>YEAR(SalesData[[#This Row],[order_date]])</f>
        <v>2024</v>
      </c>
      <c r="E1192" t="s">
        <v>1169</v>
      </c>
      <c r="F1192" t="s">
        <v>41</v>
      </c>
      <c r="G1192" t="s">
        <v>83</v>
      </c>
      <c r="H1192">
        <v>1</v>
      </c>
      <c r="I1192">
        <v>2027.78</v>
      </c>
      <c r="J1192" t="s">
        <v>57</v>
      </c>
      <c r="K1192" t="s">
        <v>58</v>
      </c>
      <c r="L1192">
        <f>SalesData[[#This Row],[quantity]]*SalesData[[#This Row],[price]]</f>
        <v>2027.78</v>
      </c>
      <c r="M1192" s="8">
        <f>IF(SalesData[[#This Row],[quantity]]&lt;=1,2%,IF(SalesData[[#This Row],[quantity]]&lt;=2,4%,IF(SalesData[[#This Row],[quantity]]&lt;=3,6%,IF(SalesData[[#This Row],[quantity]]&gt;=4,8%,0%))))</f>
        <v>0.02</v>
      </c>
      <c r="N1192" s="6">
        <f>SalesData[[#This Row],[Total Sales]]*SalesData[[#This Row],[Discount %]]</f>
        <v>40.555599999999998</v>
      </c>
      <c r="O1192" s="2">
        <f>SalesData[[#This Row],[Total Sales]]-SalesData[[#This Row],[Discount Amount]]</f>
        <v>1987.2244000000001</v>
      </c>
      <c r="P1192" s="2">
        <f>SalesData[[#This Row],[price]]*60%</f>
        <v>1216.6679999999999</v>
      </c>
      <c r="Q1192" s="2">
        <f>SalesData[[#This Row],[Cost Price (Assumed)60%]]*SalesData[[#This Row],[quantity]]</f>
        <v>1216.6679999999999</v>
      </c>
      <c r="R1192" s="2">
        <f>SalesData[[#This Row],[Net Sales]]-SalesData[[#This Row],[Total Cost]]</f>
        <v>770.55640000000017</v>
      </c>
      <c r="S1192" s="8">
        <f>SalesData[[#This Row],[Profit]]/SalesData[[#This Row],[Net Sales]]</f>
        <v>0.38775510204081642</v>
      </c>
    </row>
    <row r="1193" spans="1:19" x14ac:dyDescent="0.25">
      <c r="A1193">
        <v>101191</v>
      </c>
      <c r="B1193" s="1">
        <v>45342</v>
      </c>
      <c r="C1193" s="2">
        <f>MONTH(SalesData[[#This Row],[order_date]])</f>
        <v>2</v>
      </c>
      <c r="D1193" s="2">
        <f>YEAR(SalesData[[#This Row],[order_date]])</f>
        <v>2024</v>
      </c>
      <c r="E1193" t="s">
        <v>1170</v>
      </c>
      <c r="F1193" t="s">
        <v>38</v>
      </c>
      <c r="G1193" t="s">
        <v>39</v>
      </c>
      <c r="H1193">
        <v>1</v>
      </c>
      <c r="I1193">
        <v>3566.65</v>
      </c>
      <c r="J1193" t="s">
        <v>61</v>
      </c>
      <c r="K1193" t="s">
        <v>36</v>
      </c>
      <c r="L1193">
        <f>SalesData[[#This Row],[quantity]]*SalesData[[#This Row],[price]]</f>
        <v>3566.65</v>
      </c>
      <c r="M1193" s="8">
        <f>IF(SalesData[[#This Row],[quantity]]&lt;=1,2%,IF(SalesData[[#This Row],[quantity]]&lt;=2,4%,IF(SalesData[[#This Row],[quantity]]&lt;=3,6%,IF(SalesData[[#This Row],[quantity]]&gt;=4,8%,0%))))</f>
        <v>0.02</v>
      </c>
      <c r="N1193" s="6">
        <f>SalesData[[#This Row],[Total Sales]]*SalesData[[#This Row],[Discount %]]</f>
        <v>71.332999999999998</v>
      </c>
      <c r="O1193" s="2">
        <f>SalesData[[#This Row],[Total Sales]]-SalesData[[#This Row],[Discount Amount]]</f>
        <v>3495.317</v>
      </c>
      <c r="P1193" s="2">
        <f>SalesData[[#This Row],[price]]*60%</f>
        <v>2139.9899999999998</v>
      </c>
      <c r="Q1193" s="2">
        <f>SalesData[[#This Row],[Cost Price (Assumed)60%]]*SalesData[[#This Row],[quantity]]</f>
        <v>2139.9899999999998</v>
      </c>
      <c r="R1193" s="2">
        <f>SalesData[[#This Row],[Net Sales]]-SalesData[[#This Row],[Total Cost]]</f>
        <v>1355.3270000000002</v>
      </c>
      <c r="S1193" s="8">
        <f>SalesData[[#This Row],[Profit]]/SalesData[[#This Row],[Net Sales]]</f>
        <v>0.38775510204081637</v>
      </c>
    </row>
    <row r="1194" spans="1:19" x14ac:dyDescent="0.25">
      <c r="A1194">
        <v>101192</v>
      </c>
      <c r="B1194" s="1">
        <v>44992</v>
      </c>
      <c r="C1194" s="2">
        <f>MONTH(SalesData[[#This Row],[order_date]])</f>
        <v>3</v>
      </c>
      <c r="D1194" s="2">
        <f>YEAR(SalesData[[#This Row],[order_date]])</f>
        <v>2023</v>
      </c>
      <c r="E1194" t="s">
        <v>1171</v>
      </c>
      <c r="F1194" t="s">
        <v>14</v>
      </c>
      <c r="G1194" t="s">
        <v>51</v>
      </c>
      <c r="H1194">
        <v>1</v>
      </c>
      <c r="I1194">
        <v>4317.3</v>
      </c>
      <c r="J1194" t="s">
        <v>35</v>
      </c>
      <c r="K1194" t="s">
        <v>36</v>
      </c>
      <c r="L1194">
        <f>SalesData[[#This Row],[quantity]]*SalesData[[#This Row],[price]]</f>
        <v>4317.3</v>
      </c>
      <c r="M1194" s="8">
        <f>IF(SalesData[[#This Row],[quantity]]&lt;=1,2%,IF(SalesData[[#This Row],[quantity]]&lt;=2,4%,IF(SalesData[[#This Row],[quantity]]&lt;=3,6%,IF(SalesData[[#This Row],[quantity]]&gt;=4,8%,0%))))</f>
        <v>0.02</v>
      </c>
      <c r="N1194" s="6">
        <f>SalesData[[#This Row],[Total Sales]]*SalesData[[#This Row],[Discount %]]</f>
        <v>86.346000000000004</v>
      </c>
      <c r="O1194" s="2">
        <f>SalesData[[#This Row],[Total Sales]]-SalesData[[#This Row],[Discount Amount]]</f>
        <v>4230.9539999999997</v>
      </c>
      <c r="P1194" s="2">
        <f>SalesData[[#This Row],[price]]*60%</f>
        <v>2590.38</v>
      </c>
      <c r="Q1194" s="2">
        <f>SalesData[[#This Row],[Cost Price (Assumed)60%]]*SalesData[[#This Row],[quantity]]</f>
        <v>2590.38</v>
      </c>
      <c r="R1194" s="2">
        <f>SalesData[[#This Row],[Net Sales]]-SalesData[[#This Row],[Total Cost]]</f>
        <v>1640.5739999999996</v>
      </c>
      <c r="S1194" s="8">
        <f>SalesData[[#This Row],[Profit]]/SalesData[[#This Row],[Net Sales]]</f>
        <v>0.38775510204081626</v>
      </c>
    </row>
    <row r="1195" spans="1:19" x14ac:dyDescent="0.25">
      <c r="A1195">
        <v>101193</v>
      </c>
      <c r="B1195" s="1">
        <v>45047</v>
      </c>
      <c r="C1195" s="2">
        <f>MONTH(SalesData[[#This Row],[order_date]])</f>
        <v>5</v>
      </c>
      <c r="D1195" s="2">
        <f>YEAR(SalesData[[#This Row],[order_date]])</f>
        <v>2023</v>
      </c>
      <c r="E1195" t="s">
        <v>900</v>
      </c>
      <c r="F1195" t="s">
        <v>10</v>
      </c>
      <c r="G1195" t="s">
        <v>80</v>
      </c>
      <c r="H1195">
        <v>2</v>
      </c>
      <c r="I1195">
        <v>1835.17</v>
      </c>
      <c r="J1195" t="s">
        <v>12</v>
      </c>
      <c r="K1195" t="s">
        <v>12</v>
      </c>
      <c r="L1195">
        <f>SalesData[[#This Row],[quantity]]*SalesData[[#This Row],[price]]</f>
        <v>3670.34</v>
      </c>
      <c r="M1195" s="8">
        <f>IF(SalesData[[#This Row],[quantity]]&lt;=1,2%,IF(SalesData[[#This Row],[quantity]]&lt;=2,4%,IF(SalesData[[#This Row],[quantity]]&lt;=3,6%,IF(SalesData[[#This Row],[quantity]]&gt;=4,8%,0%))))</f>
        <v>0.04</v>
      </c>
      <c r="N1195" s="6">
        <f>SalesData[[#This Row],[Total Sales]]*SalesData[[#This Row],[Discount %]]</f>
        <v>146.81360000000001</v>
      </c>
      <c r="O1195" s="2">
        <f>SalesData[[#This Row],[Total Sales]]-SalesData[[#This Row],[Discount Amount]]</f>
        <v>3523.5264000000002</v>
      </c>
      <c r="P1195" s="2">
        <f>SalesData[[#This Row],[price]]*60%</f>
        <v>1101.1020000000001</v>
      </c>
      <c r="Q1195" s="2">
        <f>SalesData[[#This Row],[Cost Price (Assumed)60%]]*SalesData[[#This Row],[quantity]]</f>
        <v>2202.2040000000002</v>
      </c>
      <c r="R1195" s="2">
        <f>SalesData[[#This Row],[Net Sales]]-SalesData[[#This Row],[Total Cost]]</f>
        <v>1321.3224</v>
      </c>
      <c r="S1195" s="8">
        <f>SalesData[[#This Row],[Profit]]/SalesData[[#This Row],[Net Sales]]</f>
        <v>0.375</v>
      </c>
    </row>
    <row r="1196" spans="1:19" x14ac:dyDescent="0.25">
      <c r="A1196">
        <v>101194</v>
      </c>
      <c r="B1196" s="1">
        <v>44967</v>
      </c>
      <c r="C1196" s="2">
        <f>MONTH(SalesData[[#This Row],[order_date]])</f>
        <v>2</v>
      </c>
      <c r="D1196" s="2">
        <f>YEAR(SalesData[[#This Row],[order_date]])</f>
        <v>2023</v>
      </c>
      <c r="E1196" t="s">
        <v>1172</v>
      </c>
      <c r="F1196" t="s">
        <v>10</v>
      </c>
      <c r="G1196" t="s">
        <v>27</v>
      </c>
      <c r="H1196">
        <v>2</v>
      </c>
      <c r="I1196">
        <v>6967.29</v>
      </c>
      <c r="J1196" t="s">
        <v>12</v>
      </c>
      <c r="K1196" t="s">
        <v>12</v>
      </c>
      <c r="L1196">
        <f>SalesData[[#This Row],[quantity]]*SalesData[[#This Row],[price]]</f>
        <v>13934.58</v>
      </c>
      <c r="M1196" s="8">
        <f>IF(SalesData[[#This Row],[quantity]]&lt;=1,2%,IF(SalesData[[#This Row],[quantity]]&lt;=2,4%,IF(SalesData[[#This Row],[quantity]]&lt;=3,6%,IF(SalesData[[#This Row],[quantity]]&gt;=4,8%,0%))))</f>
        <v>0.04</v>
      </c>
      <c r="N1196" s="6">
        <f>SalesData[[#This Row],[Total Sales]]*SalesData[[#This Row],[Discount %]]</f>
        <v>557.38319999999999</v>
      </c>
      <c r="O1196" s="2">
        <f>SalesData[[#This Row],[Total Sales]]-SalesData[[#This Row],[Discount Amount]]</f>
        <v>13377.1968</v>
      </c>
      <c r="P1196" s="2">
        <f>SalesData[[#This Row],[price]]*60%</f>
        <v>4180.3739999999998</v>
      </c>
      <c r="Q1196" s="2">
        <f>SalesData[[#This Row],[Cost Price (Assumed)60%]]*SalesData[[#This Row],[quantity]]</f>
        <v>8360.7479999999996</v>
      </c>
      <c r="R1196" s="2">
        <f>SalesData[[#This Row],[Net Sales]]-SalesData[[#This Row],[Total Cost]]</f>
        <v>5016.4488000000001</v>
      </c>
      <c r="S1196" s="8">
        <f>SalesData[[#This Row],[Profit]]/SalesData[[#This Row],[Net Sales]]</f>
        <v>0.375</v>
      </c>
    </row>
    <row r="1197" spans="1:19" x14ac:dyDescent="0.25">
      <c r="A1197">
        <v>101195</v>
      </c>
      <c r="B1197" s="1">
        <v>45054</v>
      </c>
      <c r="C1197" s="2">
        <f>MONTH(SalesData[[#This Row],[order_date]])</f>
        <v>5</v>
      </c>
      <c r="D1197" s="2">
        <f>YEAR(SalesData[[#This Row],[order_date]])</f>
        <v>2023</v>
      </c>
      <c r="E1197" t="s">
        <v>1173</v>
      </c>
      <c r="F1197" t="s">
        <v>14</v>
      </c>
      <c r="G1197" t="s">
        <v>31</v>
      </c>
      <c r="H1197">
        <v>5</v>
      </c>
      <c r="I1197">
        <v>1169.08</v>
      </c>
      <c r="J1197" t="s">
        <v>63</v>
      </c>
      <c r="K1197" t="s">
        <v>64</v>
      </c>
      <c r="L1197">
        <f>SalesData[[#This Row],[quantity]]*SalesData[[#This Row],[price]]</f>
        <v>5845.4</v>
      </c>
      <c r="M1197" s="8">
        <f>IF(SalesData[[#This Row],[quantity]]&lt;=1,2%,IF(SalesData[[#This Row],[quantity]]&lt;=2,4%,IF(SalesData[[#This Row],[quantity]]&lt;=3,6%,IF(SalesData[[#This Row],[quantity]]&gt;=4,8%,0%))))</f>
        <v>0.08</v>
      </c>
      <c r="N1197" s="6">
        <f>SalesData[[#This Row],[Total Sales]]*SalesData[[#This Row],[Discount %]]</f>
        <v>467.63200000000001</v>
      </c>
      <c r="O1197" s="2">
        <f>SalesData[[#This Row],[Total Sales]]-SalesData[[#This Row],[Discount Amount]]</f>
        <v>5377.768</v>
      </c>
      <c r="P1197" s="2">
        <f>SalesData[[#This Row],[price]]*60%</f>
        <v>701.44799999999998</v>
      </c>
      <c r="Q1197" s="2">
        <f>SalesData[[#This Row],[Cost Price (Assumed)60%]]*SalesData[[#This Row],[quantity]]</f>
        <v>3507.24</v>
      </c>
      <c r="R1197" s="2">
        <f>SalesData[[#This Row],[Net Sales]]-SalesData[[#This Row],[Total Cost]]</f>
        <v>1870.5280000000002</v>
      </c>
      <c r="S1197" s="8">
        <f>SalesData[[#This Row],[Profit]]/SalesData[[#This Row],[Net Sales]]</f>
        <v>0.34782608695652178</v>
      </c>
    </row>
    <row r="1198" spans="1:19" x14ac:dyDescent="0.25">
      <c r="A1198">
        <v>101196</v>
      </c>
      <c r="B1198" s="1">
        <v>45234</v>
      </c>
      <c r="C1198" s="2">
        <f>MONTH(SalesData[[#This Row],[order_date]])</f>
        <v>11</v>
      </c>
      <c r="D1198" s="2">
        <f>YEAR(SalesData[[#This Row],[order_date]])</f>
        <v>2023</v>
      </c>
      <c r="E1198" t="s">
        <v>1174</v>
      </c>
      <c r="F1198" t="s">
        <v>10</v>
      </c>
      <c r="G1198" t="s">
        <v>80</v>
      </c>
      <c r="H1198">
        <v>4</v>
      </c>
      <c r="I1198">
        <v>21818.639999999999</v>
      </c>
      <c r="J1198" t="s">
        <v>32</v>
      </c>
      <c r="K1198" t="s">
        <v>33</v>
      </c>
      <c r="L1198">
        <f>SalesData[[#This Row],[quantity]]*SalesData[[#This Row],[price]]</f>
        <v>87274.559999999998</v>
      </c>
      <c r="M1198" s="8">
        <f>IF(SalesData[[#This Row],[quantity]]&lt;=1,2%,IF(SalesData[[#This Row],[quantity]]&lt;=2,4%,IF(SalesData[[#This Row],[quantity]]&lt;=3,6%,IF(SalesData[[#This Row],[quantity]]&gt;=4,8%,0%))))</f>
        <v>0.08</v>
      </c>
      <c r="N1198" s="6">
        <f>SalesData[[#This Row],[Total Sales]]*SalesData[[#This Row],[Discount %]]</f>
        <v>6981.9647999999997</v>
      </c>
      <c r="O1198" s="2">
        <f>SalesData[[#This Row],[Total Sales]]-SalesData[[#This Row],[Discount Amount]]</f>
        <v>80292.595199999996</v>
      </c>
      <c r="P1198" s="2">
        <f>SalesData[[#This Row],[price]]*60%</f>
        <v>13091.183999999999</v>
      </c>
      <c r="Q1198" s="2">
        <f>SalesData[[#This Row],[Cost Price (Assumed)60%]]*SalesData[[#This Row],[quantity]]</f>
        <v>52364.735999999997</v>
      </c>
      <c r="R1198" s="2">
        <f>SalesData[[#This Row],[Net Sales]]-SalesData[[#This Row],[Total Cost]]</f>
        <v>27927.859199999999</v>
      </c>
      <c r="S1198" s="8">
        <f>SalesData[[#This Row],[Profit]]/SalesData[[#This Row],[Net Sales]]</f>
        <v>0.34782608695652173</v>
      </c>
    </row>
    <row r="1199" spans="1:19" x14ac:dyDescent="0.25">
      <c r="A1199">
        <v>101197</v>
      </c>
      <c r="B1199" s="1">
        <v>45429</v>
      </c>
      <c r="C1199" s="2">
        <f>MONTH(SalesData[[#This Row],[order_date]])</f>
        <v>5</v>
      </c>
      <c r="D1199" s="2">
        <f>YEAR(SalesData[[#This Row],[order_date]])</f>
        <v>2024</v>
      </c>
      <c r="E1199" t="s">
        <v>1175</v>
      </c>
      <c r="F1199" t="s">
        <v>19</v>
      </c>
      <c r="G1199" t="s">
        <v>123</v>
      </c>
      <c r="H1199">
        <v>4</v>
      </c>
      <c r="I1199">
        <v>15428.16</v>
      </c>
      <c r="J1199" t="s">
        <v>63</v>
      </c>
      <c r="K1199" t="s">
        <v>64</v>
      </c>
      <c r="L1199">
        <f>SalesData[[#This Row],[quantity]]*SalesData[[#This Row],[price]]</f>
        <v>61712.639999999999</v>
      </c>
      <c r="M1199" s="8">
        <f>IF(SalesData[[#This Row],[quantity]]&lt;=1,2%,IF(SalesData[[#This Row],[quantity]]&lt;=2,4%,IF(SalesData[[#This Row],[quantity]]&lt;=3,6%,IF(SalesData[[#This Row],[quantity]]&gt;=4,8%,0%))))</f>
        <v>0.08</v>
      </c>
      <c r="N1199" s="6">
        <f>SalesData[[#This Row],[Total Sales]]*SalesData[[#This Row],[Discount %]]</f>
        <v>4937.0111999999999</v>
      </c>
      <c r="O1199" s="2">
        <f>SalesData[[#This Row],[Total Sales]]-SalesData[[#This Row],[Discount Amount]]</f>
        <v>56775.628799999999</v>
      </c>
      <c r="P1199" s="2">
        <f>SalesData[[#This Row],[price]]*60%</f>
        <v>9256.8959999999988</v>
      </c>
      <c r="Q1199" s="2">
        <f>SalesData[[#This Row],[Cost Price (Assumed)60%]]*SalesData[[#This Row],[quantity]]</f>
        <v>37027.583999999995</v>
      </c>
      <c r="R1199" s="2">
        <f>SalesData[[#This Row],[Net Sales]]-SalesData[[#This Row],[Total Cost]]</f>
        <v>19748.044800000003</v>
      </c>
      <c r="S1199" s="8">
        <f>SalesData[[#This Row],[Profit]]/SalesData[[#This Row],[Net Sales]]</f>
        <v>0.34782608695652178</v>
      </c>
    </row>
    <row r="1200" spans="1:19" x14ac:dyDescent="0.25">
      <c r="A1200">
        <v>101198</v>
      </c>
      <c r="B1200" s="1">
        <v>45631</v>
      </c>
      <c r="C1200" s="2">
        <f>MONTH(SalesData[[#This Row],[order_date]])</f>
        <v>12</v>
      </c>
      <c r="D1200" s="2">
        <f>YEAR(SalesData[[#This Row],[order_date]])</f>
        <v>2024</v>
      </c>
      <c r="E1200" t="s">
        <v>1176</v>
      </c>
      <c r="F1200" t="s">
        <v>10</v>
      </c>
      <c r="G1200" t="s">
        <v>73</v>
      </c>
      <c r="H1200">
        <v>1</v>
      </c>
      <c r="I1200">
        <v>13518.81</v>
      </c>
      <c r="J1200" t="s">
        <v>57</v>
      </c>
      <c r="K1200" t="s">
        <v>58</v>
      </c>
      <c r="L1200">
        <f>SalesData[[#This Row],[quantity]]*SalesData[[#This Row],[price]]</f>
        <v>13518.81</v>
      </c>
      <c r="M1200" s="8">
        <f>IF(SalesData[[#This Row],[quantity]]&lt;=1,2%,IF(SalesData[[#This Row],[quantity]]&lt;=2,4%,IF(SalesData[[#This Row],[quantity]]&lt;=3,6%,IF(SalesData[[#This Row],[quantity]]&gt;=4,8%,0%))))</f>
        <v>0.02</v>
      </c>
      <c r="N1200" s="6">
        <f>SalesData[[#This Row],[Total Sales]]*SalesData[[#This Row],[Discount %]]</f>
        <v>270.37619999999998</v>
      </c>
      <c r="O1200" s="2">
        <f>SalesData[[#This Row],[Total Sales]]-SalesData[[#This Row],[Discount Amount]]</f>
        <v>13248.433799999999</v>
      </c>
      <c r="P1200" s="2">
        <f>SalesData[[#This Row],[price]]*60%</f>
        <v>8111.2859999999991</v>
      </c>
      <c r="Q1200" s="2">
        <f>SalesData[[#This Row],[Cost Price (Assumed)60%]]*SalesData[[#This Row],[quantity]]</f>
        <v>8111.2859999999991</v>
      </c>
      <c r="R1200" s="2">
        <f>SalesData[[#This Row],[Net Sales]]-SalesData[[#This Row],[Total Cost]]</f>
        <v>5137.1477999999997</v>
      </c>
      <c r="S1200" s="8">
        <f>SalesData[[#This Row],[Profit]]/SalesData[[#This Row],[Net Sales]]</f>
        <v>0.38775510204081631</v>
      </c>
    </row>
    <row r="1201" spans="1:19" x14ac:dyDescent="0.25">
      <c r="A1201">
        <v>101199</v>
      </c>
      <c r="B1201" s="1">
        <v>45543</v>
      </c>
      <c r="C1201" s="2">
        <f>MONTH(SalesData[[#This Row],[order_date]])</f>
        <v>9</v>
      </c>
      <c r="D1201" s="2">
        <f>YEAR(SalesData[[#This Row],[order_date]])</f>
        <v>2024</v>
      </c>
      <c r="E1201" t="s">
        <v>1177</v>
      </c>
      <c r="F1201" t="s">
        <v>19</v>
      </c>
      <c r="G1201" t="s">
        <v>123</v>
      </c>
      <c r="H1201">
        <v>1</v>
      </c>
      <c r="I1201">
        <v>2268.11</v>
      </c>
      <c r="J1201" t="s">
        <v>54</v>
      </c>
      <c r="K1201" t="s">
        <v>55</v>
      </c>
      <c r="L1201">
        <f>SalesData[[#This Row],[quantity]]*SalesData[[#This Row],[price]]</f>
        <v>2268.11</v>
      </c>
      <c r="M1201" s="8">
        <f>IF(SalesData[[#This Row],[quantity]]&lt;=1,2%,IF(SalesData[[#This Row],[quantity]]&lt;=2,4%,IF(SalesData[[#This Row],[quantity]]&lt;=3,6%,IF(SalesData[[#This Row],[quantity]]&gt;=4,8%,0%))))</f>
        <v>0.02</v>
      </c>
      <c r="N1201" s="6">
        <f>SalesData[[#This Row],[Total Sales]]*SalesData[[#This Row],[Discount %]]</f>
        <v>45.362200000000001</v>
      </c>
      <c r="O1201" s="2">
        <f>SalesData[[#This Row],[Total Sales]]-SalesData[[#This Row],[Discount Amount]]</f>
        <v>2222.7478000000001</v>
      </c>
      <c r="P1201" s="2">
        <f>SalesData[[#This Row],[price]]*60%</f>
        <v>1360.866</v>
      </c>
      <c r="Q1201" s="2">
        <f>SalesData[[#This Row],[Cost Price (Assumed)60%]]*SalesData[[#This Row],[quantity]]</f>
        <v>1360.866</v>
      </c>
      <c r="R1201" s="2">
        <f>SalesData[[#This Row],[Net Sales]]-SalesData[[#This Row],[Total Cost]]</f>
        <v>861.88180000000011</v>
      </c>
      <c r="S1201" s="8">
        <f>SalesData[[#This Row],[Profit]]/SalesData[[#This Row],[Net Sales]]</f>
        <v>0.38775510204081637</v>
      </c>
    </row>
    <row r="1202" spans="1:19" x14ac:dyDescent="0.25">
      <c r="A1202">
        <v>101200</v>
      </c>
      <c r="B1202" s="1">
        <v>45188</v>
      </c>
      <c r="C1202" s="2">
        <f>MONTH(SalesData[[#This Row],[order_date]])</f>
        <v>9</v>
      </c>
      <c r="D1202" s="2">
        <f>YEAR(SalesData[[#This Row],[order_date]])</f>
        <v>2023</v>
      </c>
      <c r="E1202" t="s">
        <v>1178</v>
      </c>
      <c r="F1202" t="s">
        <v>10</v>
      </c>
      <c r="G1202" t="s">
        <v>27</v>
      </c>
      <c r="H1202">
        <v>1</v>
      </c>
      <c r="I1202">
        <v>6671.71</v>
      </c>
      <c r="J1202" t="s">
        <v>16</v>
      </c>
      <c r="K1202" t="s">
        <v>17</v>
      </c>
      <c r="L1202">
        <f>SalesData[[#This Row],[quantity]]*SalesData[[#This Row],[price]]</f>
        <v>6671.71</v>
      </c>
      <c r="M1202" s="8">
        <f>IF(SalesData[[#This Row],[quantity]]&lt;=1,2%,IF(SalesData[[#This Row],[quantity]]&lt;=2,4%,IF(SalesData[[#This Row],[quantity]]&lt;=3,6%,IF(SalesData[[#This Row],[quantity]]&gt;=4,8%,0%))))</f>
        <v>0.02</v>
      </c>
      <c r="N1202" s="6">
        <f>SalesData[[#This Row],[Total Sales]]*SalesData[[#This Row],[Discount %]]</f>
        <v>133.4342</v>
      </c>
      <c r="O1202" s="2">
        <f>SalesData[[#This Row],[Total Sales]]-SalesData[[#This Row],[Discount Amount]]</f>
        <v>6538.2758000000003</v>
      </c>
      <c r="P1202" s="2">
        <f>SalesData[[#This Row],[price]]*60%</f>
        <v>4003.0259999999998</v>
      </c>
      <c r="Q1202" s="2">
        <f>SalesData[[#This Row],[Cost Price (Assumed)60%]]*SalesData[[#This Row],[quantity]]</f>
        <v>4003.0259999999998</v>
      </c>
      <c r="R1202" s="2">
        <f>SalesData[[#This Row],[Net Sales]]-SalesData[[#This Row],[Total Cost]]</f>
        <v>2535.2498000000005</v>
      </c>
      <c r="S1202" s="8">
        <f>SalesData[[#This Row],[Profit]]/SalesData[[#This Row],[Net Sales]]</f>
        <v>0.38775510204081637</v>
      </c>
    </row>
    <row r="1203" spans="1:19" x14ac:dyDescent="0.25">
      <c r="A1203">
        <v>101201</v>
      </c>
      <c r="B1203" s="1">
        <v>45073</v>
      </c>
      <c r="C1203" s="2">
        <f>MONTH(SalesData[[#This Row],[order_date]])</f>
        <v>5</v>
      </c>
      <c r="D1203" s="2">
        <f>YEAR(SalesData[[#This Row],[order_date]])</f>
        <v>2023</v>
      </c>
      <c r="E1203" t="s">
        <v>1179</v>
      </c>
      <c r="F1203" t="s">
        <v>14</v>
      </c>
      <c r="G1203" t="s">
        <v>15</v>
      </c>
      <c r="H1203">
        <v>2</v>
      </c>
      <c r="I1203">
        <v>1551.71</v>
      </c>
      <c r="J1203" t="s">
        <v>16</v>
      </c>
      <c r="K1203" t="s">
        <v>17</v>
      </c>
      <c r="L1203">
        <f>SalesData[[#This Row],[quantity]]*SalesData[[#This Row],[price]]</f>
        <v>3103.42</v>
      </c>
      <c r="M1203" s="8">
        <f>IF(SalesData[[#This Row],[quantity]]&lt;=1,2%,IF(SalesData[[#This Row],[quantity]]&lt;=2,4%,IF(SalesData[[#This Row],[quantity]]&lt;=3,6%,IF(SalesData[[#This Row],[quantity]]&gt;=4,8%,0%))))</f>
        <v>0.04</v>
      </c>
      <c r="N1203" s="6">
        <f>SalesData[[#This Row],[Total Sales]]*SalesData[[#This Row],[Discount %]]</f>
        <v>124.13680000000001</v>
      </c>
      <c r="O1203" s="2">
        <f>SalesData[[#This Row],[Total Sales]]-SalesData[[#This Row],[Discount Amount]]</f>
        <v>2979.2831999999999</v>
      </c>
      <c r="P1203" s="2">
        <f>SalesData[[#This Row],[price]]*60%</f>
        <v>931.02599999999995</v>
      </c>
      <c r="Q1203" s="2">
        <f>SalesData[[#This Row],[Cost Price (Assumed)60%]]*SalesData[[#This Row],[quantity]]</f>
        <v>1862.0519999999999</v>
      </c>
      <c r="R1203" s="2">
        <f>SalesData[[#This Row],[Net Sales]]-SalesData[[#This Row],[Total Cost]]</f>
        <v>1117.2311999999999</v>
      </c>
      <c r="S1203" s="8">
        <f>SalesData[[#This Row],[Profit]]/SalesData[[#This Row],[Net Sales]]</f>
        <v>0.375</v>
      </c>
    </row>
    <row r="1204" spans="1:19" x14ac:dyDescent="0.25">
      <c r="A1204">
        <v>101202</v>
      </c>
      <c r="B1204" s="1">
        <v>45308</v>
      </c>
      <c r="C1204" s="2">
        <f>MONTH(SalesData[[#This Row],[order_date]])</f>
        <v>1</v>
      </c>
      <c r="D1204" s="2">
        <f>YEAR(SalesData[[#This Row],[order_date]])</f>
        <v>2024</v>
      </c>
      <c r="E1204" t="s">
        <v>1180</v>
      </c>
      <c r="F1204" t="s">
        <v>19</v>
      </c>
      <c r="G1204" t="s">
        <v>123</v>
      </c>
      <c r="H1204">
        <v>2</v>
      </c>
      <c r="I1204">
        <v>5795.98</v>
      </c>
      <c r="J1204" t="s">
        <v>28</v>
      </c>
      <c r="K1204" t="s">
        <v>29</v>
      </c>
      <c r="L1204">
        <f>SalesData[[#This Row],[quantity]]*SalesData[[#This Row],[price]]</f>
        <v>11591.96</v>
      </c>
      <c r="M1204" s="8">
        <f>IF(SalesData[[#This Row],[quantity]]&lt;=1,2%,IF(SalesData[[#This Row],[quantity]]&lt;=2,4%,IF(SalesData[[#This Row],[quantity]]&lt;=3,6%,IF(SalesData[[#This Row],[quantity]]&gt;=4,8%,0%))))</f>
        <v>0.04</v>
      </c>
      <c r="N1204" s="6">
        <f>SalesData[[#This Row],[Total Sales]]*SalesData[[#This Row],[Discount %]]</f>
        <v>463.67839999999995</v>
      </c>
      <c r="O1204" s="2">
        <f>SalesData[[#This Row],[Total Sales]]-SalesData[[#This Row],[Discount Amount]]</f>
        <v>11128.281599999998</v>
      </c>
      <c r="P1204" s="2">
        <f>SalesData[[#This Row],[price]]*60%</f>
        <v>3477.5879999999997</v>
      </c>
      <c r="Q1204" s="2">
        <f>SalesData[[#This Row],[Cost Price (Assumed)60%]]*SalesData[[#This Row],[quantity]]</f>
        <v>6955.1759999999995</v>
      </c>
      <c r="R1204" s="2">
        <f>SalesData[[#This Row],[Net Sales]]-SalesData[[#This Row],[Total Cost]]</f>
        <v>4173.105599999999</v>
      </c>
      <c r="S1204" s="8">
        <f>SalesData[[#This Row],[Profit]]/SalesData[[#This Row],[Net Sales]]</f>
        <v>0.37499999999999994</v>
      </c>
    </row>
    <row r="1205" spans="1:19" x14ac:dyDescent="0.25">
      <c r="A1205">
        <v>101203</v>
      </c>
      <c r="B1205" s="1">
        <v>44953</v>
      </c>
      <c r="C1205" s="2">
        <f>MONTH(SalesData[[#This Row],[order_date]])</f>
        <v>1</v>
      </c>
      <c r="D1205" s="2">
        <f>YEAR(SalesData[[#This Row],[order_date]])</f>
        <v>2023</v>
      </c>
      <c r="E1205" t="s">
        <v>1181</v>
      </c>
      <c r="F1205" t="s">
        <v>41</v>
      </c>
      <c r="G1205" t="s">
        <v>102</v>
      </c>
      <c r="H1205">
        <v>1</v>
      </c>
      <c r="I1205">
        <v>1881.6</v>
      </c>
      <c r="J1205" t="s">
        <v>28</v>
      </c>
      <c r="K1205" t="s">
        <v>29</v>
      </c>
      <c r="L1205">
        <f>SalesData[[#This Row],[quantity]]*SalesData[[#This Row],[price]]</f>
        <v>1881.6</v>
      </c>
      <c r="M1205" s="8">
        <f>IF(SalesData[[#This Row],[quantity]]&lt;=1,2%,IF(SalesData[[#This Row],[quantity]]&lt;=2,4%,IF(SalesData[[#This Row],[quantity]]&lt;=3,6%,IF(SalesData[[#This Row],[quantity]]&gt;=4,8%,0%))))</f>
        <v>0.02</v>
      </c>
      <c r="N1205" s="6">
        <f>SalesData[[#This Row],[Total Sales]]*SalesData[[#This Row],[Discount %]]</f>
        <v>37.631999999999998</v>
      </c>
      <c r="O1205" s="2">
        <f>SalesData[[#This Row],[Total Sales]]-SalesData[[#This Row],[Discount Amount]]</f>
        <v>1843.9679999999998</v>
      </c>
      <c r="P1205" s="2">
        <f>SalesData[[#This Row],[price]]*60%</f>
        <v>1128.9599999999998</v>
      </c>
      <c r="Q1205" s="2">
        <f>SalesData[[#This Row],[Cost Price (Assumed)60%]]*SalesData[[#This Row],[quantity]]</f>
        <v>1128.9599999999998</v>
      </c>
      <c r="R1205" s="2">
        <f>SalesData[[#This Row],[Net Sales]]-SalesData[[#This Row],[Total Cost]]</f>
        <v>715.00800000000004</v>
      </c>
      <c r="S1205" s="8">
        <f>SalesData[[#This Row],[Profit]]/SalesData[[#This Row],[Net Sales]]</f>
        <v>0.38775510204081637</v>
      </c>
    </row>
    <row r="1206" spans="1:19" x14ac:dyDescent="0.25">
      <c r="A1206">
        <v>101204</v>
      </c>
      <c r="B1206" s="1">
        <v>44994</v>
      </c>
      <c r="C1206" s="2">
        <f>MONTH(SalesData[[#This Row],[order_date]])</f>
        <v>3</v>
      </c>
      <c r="D1206" s="2">
        <f>YEAR(SalesData[[#This Row],[order_date]])</f>
        <v>2023</v>
      </c>
      <c r="E1206" t="s">
        <v>1182</v>
      </c>
      <c r="F1206" t="s">
        <v>14</v>
      </c>
      <c r="G1206" t="s">
        <v>15</v>
      </c>
      <c r="H1206">
        <v>1</v>
      </c>
      <c r="I1206">
        <v>1677.44</v>
      </c>
      <c r="J1206" t="s">
        <v>94</v>
      </c>
      <c r="K1206" t="s">
        <v>95</v>
      </c>
      <c r="L1206">
        <f>SalesData[[#This Row],[quantity]]*SalesData[[#This Row],[price]]</f>
        <v>1677.44</v>
      </c>
      <c r="M1206" s="8">
        <f>IF(SalesData[[#This Row],[quantity]]&lt;=1,2%,IF(SalesData[[#This Row],[quantity]]&lt;=2,4%,IF(SalesData[[#This Row],[quantity]]&lt;=3,6%,IF(SalesData[[#This Row],[quantity]]&gt;=4,8%,0%))))</f>
        <v>0.02</v>
      </c>
      <c r="N1206" s="6">
        <f>SalesData[[#This Row],[Total Sales]]*SalesData[[#This Row],[Discount %]]</f>
        <v>33.5488</v>
      </c>
      <c r="O1206" s="2">
        <f>SalesData[[#This Row],[Total Sales]]-SalesData[[#This Row],[Discount Amount]]</f>
        <v>1643.8912</v>
      </c>
      <c r="P1206" s="2">
        <f>SalesData[[#This Row],[price]]*60%</f>
        <v>1006.4639999999999</v>
      </c>
      <c r="Q1206" s="2">
        <f>SalesData[[#This Row],[Cost Price (Assumed)60%]]*SalesData[[#This Row],[quantity]]</f>
        <v>1006.4639999999999</v>
      </c>
      <c r="R1206" s="2">
        <f>SalesData[[#This Row],[Net Sales]]-SalesData[[#This Row],[Total Cost]]</f>
        <v>637.42720000000008</v>
      </c>
      <c r="S1206" s="8">
        <f>SalesData[[#This Row],[Profit]]/SalesData[[#This Row],[Net Sales]]</f>
        <v>0.38775510204081637</v>
      </c>
    </row>
    <row r="1207" spans="1:19" x14ac:dyDescent="0.25">
      <c r="A1207">
        <v>101205</v>
      </c>
      <c r="B1207" s="1">
        <v>44937</v>
      </c>
      <c r="C1207" s="2">
        <f>MONTH(SalesData[[#This Row],[order_date]])</f>
        <v>1</v>
      </c>
      <c r="D1207" s="2">
        <f>YEAR(SalesData[[#This Row],[order_date]])</f>
        <v>2023</v>
      </c>
      <c r="E1207" t="s">
        <v>1183</v>
      </c>
      <c r="F1207" t="s">
        <v>10</v>
      </c>
      <c r="G1207" t="s">
        <v>27</v>
      </c>
      <c r="H1207">
        <v>1</v>
      </c>
      <c r="I1207">
        <v>9802.67</v>
      </c>
      <c r="J1207" t="s">
        <v>54</v>
      </c>
      <c r="K1207" t="s">
        <v>55</v>
      </c>
      <c r="L1207">
        <f>SalesData[[#This Row],[quantity]]*SalesData[[#This Row],[price]]</f>
        <v>9802.67</v>
      </c>
      <c r="M1207" s="8">
        <f>IF(SalesData[[#This Row],[quantity]]&lt;=1,2%,IF(SalesData[[#This Row],[quantity]]&lt;=2,4%,IF(SalesData[[#This Row],[quantity]]&lt;=3,6%,IF(SalesData[[#This Row],[quantity]]&gt;=4,8%,0%))))</f>
        <v>0.02</v>
      </c>
      <c r="N1207" s="6">
        <f>SalesData[[#This Row],[Total Sales]]*SalesData[[#This Row],[Discount %]]</f>
        <v>196.05340000000001</v>
      </c>
      <c r="O1207" s="2">
        <f>SalesData[[#This Row],[Total Sales]]-SalesData[[#This Row],[Discount Amount]]</f>
        <v>9606.6165999999994</v>
      </c>
      <c r="P1207" s="2">
        <f>SalesData[[#This Row],[price]]*60%</f>
        <v>5881.6019999999999</v>
      </c>
      <c r="Q1207" s="2">
        <f>SalesData[[#This Row],[Cost Price (Assumed)60%]]*SalesData[[#This Row],[quantity]]</f>
        <v>5881.6019999999999</v>
      </c>
      <c r="R1207" s="2">
        <f>SalesData[[#This Row],[Net Sales]]-SalesData[[#This Row],[Total Cost]]</f>
        <v>3725.0145999999995</v>
      </c>
      <c r="S1207" s="8">
        <f>SalesData[[#This Row],[Profit]]/SalesData[[#This Row],[Net Sales]]</f>
        <v>0.38775510204081631</v>
      </c>
    </row>
    <row r="1208" spans="1:19" x14ac:dyDescent="0.25">
      <c r="A1208">
        <v>101206</v>
      </c>
      <c r="B1208" s="1">
        <v>45240</v>
      </c>
      <c r="C1208" s="2">
        <f>MONTH(SalesData[[#This Row],[order_date]])</f>
        <v>11</v>
      </c>
      <c r="D1208" s="2">
        <f>YEAR(SalesData[[#This Row],[order_date]])</f>
        <v>2023</v>
      </c>
      <c r="E1208" t="s">
        <v>1184</v>
      </c>
      <c r="F1208" t="s">
        <v>19</v>
      </c>
      <c r="G1208" t="s">
        <v>20</v>
      </c>
      <c r="H1208">
        <v>1</v>
      </c>
      <c r="I1208">
        <v>5545.33</v>
      </c>
      <c r="J1208" t="s">
        <v>54</v>
      </c>
      <c r="K1208" t="s">
        <v>55</v>
      </c>
      <c r="L1208">
        <f>SalesData[[#This Row],[quantity]]*SalesData[[#This Row],[price]]</f>
        <v>5545.33</v>
      </c>
      <c r="M1208" s="8">
        <f>IF(SalesData[[#This Row],[quantity]]&lt;=1,2%,IF(SalesData[[#This Row],[quantity]]&lt;=2,4%,IF(SalesData[[#This Row],[quantity]]&lt;=3,6%,IF(SalesData[[#This Row],[quantity]]&gt;=4,8%,0%))))</f>
        <v>0.02</v>
      </c>
      <c r="N1208" s="6">
        <f>SalesData[[#This Row],[Total Sales]]*SalesData[[#This Row],[Discount %]]</f>
        <v>110.9066</v>
      </c>
      <c r="O1208" s="2">
        <f>SalesData[[#This Row],[Total Sales]]-SalesData[[#This Row],[Discount Amount]]</f>
        <v>5434.4233999999997</v>
      </c>
      <c r="P1208" s="2">
        <f>SalesData[[#This Row],[price]]*60%</f>
        <v>3327.1979999999999</v>
      </c>
      <c r="Q1208" s="2">
        <f>SalesData[[#This Row],[Cost Price (Assumed)60%]]*SalesData[[#This Row],[quantity]]</f>
        <v>3327.1979999999999</v>
      </c>
      <c r="R1208" s="2">
        <f>SalesData[[#This Row],[Net Sales]]-SalesData[[#This Row],[Total Cost]]</f>
        <v>2107.2253999999998</v>
      </c>
      <c r="S1208" s="8">
        <f>SalesData[[#This Row],[Profit]]/SalesData[[#This Row],[Net Sales]]</f>
        <v>0.38775510204081631</v>
      </c>
    </row>
    <row r="1209" spans="1:19" x14ac:dyDescent="0.25">
      <c r="A1209">
        <v>101207</v>
      </c>
      <c r="B1209" s="1">
        <v>45204</v>
      </c>
      <c r="C1209" s="2">
        <f>MONTH(SalesData[[#This Row],[order_date]])</f>
        <v>10</v>
      </c>
      <c r="D1209" s="2">
        <f>YEAR(SalesData[[#This Row],[order_date]])</f>
        <v>2023</v>
      </c>
      <c r="E1209" t="s">
        <v>1185</v>
      </c>
      <c r="F1209" t="s">
        <v>19</v>
      </c>
      <c r="G1209" t="s">
        <v>77</v>
      </c>
      <c r="H1209">
        <v>1</v>
      </c>
      <c r="I1209">
        <v>13741.82</v>
      </c>
      <c r="J1209" t="s">
        <v>21</v>
      </c>
      <c r="K1209" t="s">
        <v>17</v>
      </c>
      <c r="L1209">
        <f>SalesData[[#This Row],[quantity]]*SalesData[[#This Row],[price]]</f>
        <v>13741.82</v>
      </c>
      <c r="M1209" s="8">
        <f>IF(SalesData[[#This Row],[quantity]]&lt;=1,2%,IF(SalesData[[#This Row],[quantity]]&lt;=2,4%,IF(SalesData[[#This Row],[quantity]]&lt;=3,6%,IF(SalesData[[#This Row],[quantity]]&gt;=4,8%,0%))))</f>
        <v>0.02</v>
      </c>
      <c r="N1209" s="6">
        <f>SalesData[[#This Row],[Total Sales]]*SalesData[[#This Row],[Discount %]]</f>
        <v>274.83640000000003</v>
      </c>
      <c r="O1209" s="2">
        <f>SalesData[[#This Row],[Total Sales]]-SalesData[[#This Row],[Discount Amount]]</f>
        <v>13466.9836</v>
      </c>
      <c r="P1209" s="2">
        <f>SalesData[[#This Row],[price]]*60%</f>
        <v>8245.0919999999987</v>
      </c>
      <c r="Q1209" s="2">
        <f>SalesData[[#This Row],[Cost Price (Assumed)60%]]*SalesData[[#This Row],[quantity]]</f>
        <v>8245.0919999999987</v>
      </c>
      <c r="R1209" s="2">
        <f>SalesData[[#This Row],[Net Sales]]-SalesData[[#This Row],[Total Cost]]</f>
        <v>5221.8916000000008</v>
      </c>
      <c r="S1209" s="8">
        <f>SalesData[[#This Row],[Profit]]/SalesData[[#This Row],[Net Sales]]</f>
        <v>0.38775510204081642</v>
      </c>
    </row>
    <row r="1210" spans="1:19" x14ac:dyDescent="0.25">
      <c r="A1210">
        <v>101208</v>
      </c>
      <c r="B1210" s="1">
        <v>45621</v>
      </c>
      <c r="C1210" s="2">
        <f>MONTH(SalesData[[#This Row],[order_date]])</f>
        <v>11</v>
      </c>
      <c r="D1210" s="2">
        <f>YEAR(SalesData[[#This Row],[order_date]])</f>
        <v>2024</v>
      </c>
      <c r="E1210" t="s">
        <v>1186</v>
      </c>
      <c r="F1210" t="s">
        <v>41</v>
      </c>
      <c r="G1210" t="s">
        <v>42</v>
      </c>
      <c r="H1210">
        <v>1</v>
      </c>
      <c r="I1210">
        <v>12877.32</v>
      </c>
      <c r="J1210" t="s">
        <v>94</v>
      </c>
      <c r="K1210" t="s">
        <v>95</v>
      </c>
      <c r="L1210">
        <f>SalesData[[#This Row],[quantity]]*SalesData[[#This Row],[price]]</f>
        <v>12877.32</v>
      </c>
      <c r="M1210" s="8">
        <f>IF(SalesData[[#This Row],[quantity]]&lt;=1,2%,IF(SalesData[[#This Row],[quantity]]&lt;=2,4%,IF(SalesData[[#This Row],[quantity]]&lt;=3,6%,IF(SalesData[[#This Row],[quantity]]&gt;=4,8%,0%))))</f>
        <v>0.02</v>
      </c>
      <c r="N1210" s="6">
        <f>SalesData[[#This Row],[Total Sales]]*SalesData[[#This Row],[Discount %]]</f>
        <v>257.54640000000001</v>
      </c>
      <c r="O1210" s="2">
        <f>SalesData[[#This Row],[Total Sales]]-SalesData[[#This Row],[Discount Amount]]</f>
        <v>12619.7736</v>
      </c>
      <c r="P1210" s="2">
        <f>SalesData[[#This Row],[price]]*60%</f>
        <v>7726.3919999999998</v>
      </c>
      <c r="Q1210" s="2">
        <f>SalesData[[#This Row],[Cost Price (Assumed)60%]]*SalesData[[#This Row],[quantity]]</f>
        <v>7726.3919999999998</v>
      </c>
      <c r="R1210" s="2">
        <f>SalesData[[#This Row],[Net Sales]]-SalesData[[#This Row],[Total Cost]]</f>
        <v>4893.3816000000006</v>
      </c>
      <c r="S1210" s="8">
        <f>SalesData[[#This Row],[Profit]]/SalesData[[#This Row],[Net Sales]]</f>
        <v>0.38775510204081637</v>
      </c>
    </row>
    <row r="1211" spans="1:19" x14ac:dyDescent="0.25">
      <c r="A1211">
        <v>101209</v>
      </c>
      <c r="B1211" s="1">
        <v>44936</v>
      </c>
      <c r="C1211" s="2">
        <f>MONTH(SalesData[[#This Row],[order_date]])</f>
        <v>1</v>
      </c>
      <c r="D1211" s="2">
        <f>YEAR(SalesData[[#This Row],[order_date]])</f>
        <v>2023</v>
      </c>
      <c r="E1211" t="s">
        <v>857</v>
      </c>
      <c r="F1211" t="s">
        <v>19</v>
      </c>
      <c r="G1211" t="s">
        <v>115</v>
      </c>
      <c r="H1211">
        <v>2</v>
      </c>
      <c r="I1211">
        <v>2444.8200000000002</v>
      </c>
      <c r="J1211" t="s">
        <v>85</v>
      </c>
      <c r="K1211" t="s">
        <v>29</v>
      </c>
      <c r="L1211">
        <f>SalesData[[#This Row],[quantity]]*SalesData[[#This Row],[price]]</f>
        <v>4889.6400000000003</v>
      </c>
      <c r="M1211" s="8">
        <f>IF(SalesData[[#This Row],[quantity]]&lt;=1,2%,IF(SalesData[[#This Row],[quantity]]&lt;=2,4%,IF(SalesData[[#This Row],[quantity]]&lt;=3,6%,IF(SalesData[[#This Row],[quantity]]&gt;=4,8%,0%))))</f>
        <v>0.04</v>
      </c>
      <c r="N1211" s="6">
        <f>SalesData[[#This Row],[Total Sales]]*SalesData[[#This Row],[Discount %]]</f>
        <v>195.58560000000003</v>
      </c>
      <c r="O1211" s="2">
        <f>SalesData[[#This Row],[Total Sales]]-SalesData[[#This Row],[Discount Amount]]</f>
        <v>4694.0544</v>
      </c>
      <c r="P1211" s="2">
        <f>SalesData[[#This Row],[price]]*60%</f>
        <v>1466.8920000000001</v>
      </c>
      <c r="Q1211" s="2">
        <f>SalesData[[#This Row],[Cost Price (Assumed)60%]]*SalesData[[#This Row],[quantity]]</f>
        <v>2933.7840000000001</v>
      </c>
      <c r="R1211" s="2">
        <f>SalesData[[#This Row],[Net Sales]]-SalesData[[#This Row],[Total Cost]]</f>
        <v>1760.2703999999999</v>
      </c>
      <c r="S1211" s="8">
        <f>SalesData[[#This Row],[Profit]]/SalesData[[#This Row],[Net Sales]]</f>
        <v>0.375</v>
      </c>
    </row>
    <row r="1212" spans="1:19" x14ac:dyDescent="0.25">
      <c r="A1212">
        <v>101210</v>
      </c>
      <c r="B1212" s="1">
        <v>45581</v>
      </c>
      <c r="C1212" s="2">
        <f>MONTH(SalesData[[#This Row],[order_date]])</f>
        <v>10</v>
      </c>
      <c r="D1212" s="2">
        <f>YEAR(SalesData[[#This Row],[order_date]])</f>
        <v>2024</v>
      </c>
      <c r="E1212" t="s">
        <v>1187</v>
      </c>
      <c r="F1212" t="s">
        <v>41</v>
      </c>
      <c r="G1212" t="s">
        <v>102</v>
      </c>
      <c r="H1212">
        <v>2</v>
      </c>
      <c r="I1212">
        <v>6365.53</v>
      </c>
      <c r="J1212" t="s">
        <v>107</v>
      </c>
      <c r="K1212" t="s">
        <v>108</v>
      </c>
      <c r="L1212">
        <f>SalesData[[#This Row],[quantity]]*SalesData[[#This Row],[price]]</f>
        <v>12731.06</v>
      </c>
      <c r="M1212" s="8">
        <f>IF(SalesData[[#This Row],[quantity]]&lt;=1,2%,IF(SalesData[[#This Row],[quantity]]&lt;=2,4%,IF(SalesData[[#This Row],[quantity]]&lt;=3,6%,IF(SalesData[[#This Row],[quantity]]&gt;=4,8%,0%))))</f>
        <v>0.04</v>
      </c>
      <c r="N1212" s="6">
        <f>SalesData[[#This Row],[Total Sales]]*SalesData[[#This Row],[Discount %]]</f>
        <v>509.24239999999998</v>
      </c>
      <c r="O1212" s="2">
        <f>SalesData[[#This Row],[Total Sales]]-SalesData[[#This Row],[Discount Amount]]</f>
        <v>12221.8176</v>
      </c>
      <c r="P1212" s="2">
        <f>SalesData[[#This Row],[price]]*60%</f>
        <v>3819.3179999999998</v>
      </c>
      <c r="Q1212" s="2">
        <f>SalesData[[#This Row],[Cost Price (Assumed)60%]]*SalesData[[#This Row],[quantity]]</f>
        <v>7638.6359999999995</v>
      </c>
      <c r="R1212" s="2">
        <f>SalesData[[#This Row],[Net Sales]]-SalesData[[#This Row],[Total Cost]]</f>
        <v>4583.1816000000008</v>
      </c>
      <c r="S1212" s="8">
        <f>SalesData[[#This Row],[Profit]]/SalesData[[#This Row],[Net Sales]]</f>
        <v>0.37500000000000006</v>
      </c>
    </row>
    <row r="1213" spans="1:19" x14ac:dyDescent="0.25">
      <c r="A1213">
        <v>101211</v>
      </c>
      <c r="B1213" s="1">
        <v>45406</v>
      </c>
      <c r="C1213" s="2">
        <f>MONTH(SalesData[[#This Row],[order_date]])</f>
        <v>4</v>
      </c>
      <c r="D1213" s="2">
        <f>YEAR(SalesData[[#This Row],[order_date]])</f>
        <v>2024</v>
      </c>
      <c r="E1213" t="s">
        <v>1188</v>
      </c>
      <c r="F1213" t="s">
        <v>14</v>
      </c>
      <c r="G1213" t="s">
        <v>31</v>
      </c>
      <c r="H1213">
        <v>4</v>
      </c>
      <c r="I1213">
        <v>2874.67</v>
      </c>
      <c r="J1213" t="s">
        <v>94</v>
      </c>
      <c r="K1213" t="s">
        <v>95</v>
      </c>
      <c r="L1213">
        <f>SalesData[[#This Row],[quantity]]*SalesData[[#This Row],[price]]</f>
        <v>11498.68</v>
      </c>
      <c r="M1213" s="8">
        <f>IF(SalesData[[#This Row],[quantity]]&lt;=1,2%,IF(SalesData[[#This Row],[quantity]]&lt;=2,4%,IF(SalesData[[#This Row],[quantity]]&lt;=3,6%,IF(SalesData[[#This Row],[quantity]]&gt;=4,8%,0%))))</f>
        <v>0.08</v>
      </c>
      <c r="N1213" s="6">
        <f>SalesData[[#This Row],[Total Sales]]*SalesData[[#This Row],[Discount %]]</f>
        <v>919.89440000000002</v>
      </c>
      <c r="O1213" s="2">
        <f>SalesData[[#This Row],[Total Sales]]-SalesData[[#This Row],[Discount Amount]]</f>
        <v>10578.785600000001</v>
      </c>
      <c r="P1213" s="2">
        <f>SalesData[[#This Row],[price]]*60%</f>
        <v>1724.8019999999999</v>
      </c>
      <c r="Q1213" s="2">
        <f>SalesData[[#This Row],[Cost Price (Assumed)60%]]*SalesData[[#This Row],[quantity]]</f>
        <v>6899.2079999999996</v>
      </c>
      <c r="R1213" s="2">
        <f>SalesData[[#This Row],[Net Sales]]-SalesData[[#This Row],[Total Cost]]</f>
        <v>3679.5776000000014</v>
      </c>
      <c r="S1213" s="8">
        <f>SalesData[[#This Row],[Profit]]/SalesData[[#This Row],[Net Sales]]</f>
        <v>0.34782608695652184</v>
      </c>
    </row>
    <row r="1214" spans="1:19" x14ac:dyDescent="0.25">
      <c r="A1214">
        <v>101212</v>
      </c>
      <c r="B1214" s="1">
        <v>45577</v>
      </c>
      <c r="C1214" s="2">
        <f>MONTH(SalesData[[#This Row],[order_date]])</f>
        <v>10</v>
      </c>
      <c r="D1214" s="2">
        <f>YEAR(SalesData[[#This Row],[order_date]])</f>
        <v>2024</v>
      </c>
      <c r="E1214" t="s">
        <v>1189</v>
      </c>
      <c r="F1214" t="s">
        <v>41</v>
      </c>
      <c r="G1214" t="s">
        <v>92</v>
      </c>
      <c r="H1214">
        <v>1</v>
      </c>
      <c r="I1214">
        <v>4294.2</v>
      </c>
      <c r="J1214" t="s">
        <v>12</v>
      </c>
      <c r="K1214" t="s">
        <v>12</v>
      </c>
      <c r="L1214">
        <f>SalesData[[#This Row],[quantity]]*SalesData[[#This Row],[price]]</f>
        <v>4294.2</v>
      </c>
      <c r="M1214" s="8">
        <f>IF(SalesData[[#This Row],[quantity]]&lt;=1,2%,IF(SalesData[[#This Row],[quantity]]&lt;=2,4%,IF(SalesData[[#This Row],[quantity]]&lt;=3,6%,IF(SalesData[[#This Row],[quantity]]&gt;=4,8%,0%))))</f>
        <v>0.02</v>
      </c>
      <c r="N1214" s="6">
        <f>SalesData[[#This Row],[Total Sales]]*SalesData[[#This Row],[Discount %]]</f>
        <v>85.884</v>
      </c>
      <c r="O1214" s="2">
        <f>SalesData[[#This Row],[Total Sales]]-SalesData[[#This Row],[Discount Amount]]</f>
        <v>4208.3159999999998</v>
      </c>
      <c r="P1214" s="2">
        <f>SalesData[[#This Row],[price]]*60%</f>
        <v>2576.52</v>
      </c>
      <c r="Q1214" s="2">
        <f>SalesData[[#This Row],[Cost Price (Assumed)60%]]*SalesData[[#This Row],[quantity]]</f>
        <v>2576.52</v>
      </c>
      <c r="R1214" s="2">
        <f>SalesData[[#This Row],[Net Sales]]-SalesData[[#This Row],[Total Cost]]</f>
        <v>1631.7959999999998</v>
      </c>
      <c r="S1214" s="8">
        <f>SalesData[[#This Row],[Profit]]/SalesData[[#This Row],[Net Sales]]</f>
        <v>0.38775510204081631</v>
      </c>
    </row>
    <row r="1215" spans="1:19" x14ac:dyDescent="0.25">
      <c r="A1215">
        <v>101213</v>
      </c>
      <c r="B1215" s="1">
        <v>45172</v>
      </c>
      <c r="C1215" s="2">
        <f>MONTH(SalesData[[#This Row],[order_date]])</f>
        <v>9</v>
      </c>
      <c r="D1215" s="2">
        <f>YEAR(SalesData[[#This Row],[order_date]])</f>
        <v>2023</v>
      </c>
      <c r="E1215" t="s">
        <v>1190</v>
      </c>
      <c r="F1215" t="s">
        <v>41</v>
      </c>
      <c r="G1215" t="s">
        <v>102</v>
      </c>
      <c r="H1215">
        <v>1</v>
      </c>
      <c r="I1215">
        <v>1443.31</v>
      </c>
      <c r="J1215" t="s">
        <v>21</v>
      </c>
      <c r="K1215" t="s">
        <v>17</v>
      </c>
      <c r="L1215">
        <f>SalesData[[#This Row],[quantity]]*SalesData[[#This Row],[price]]</f>
        <v>1443.31</v>
      </c>
      <c r="M1215" s="8">
        <f>IF(SalesData[[#This Row],[quantity]]&lt;=1,2%,IF(SalesData[[#This Row],[quantity]]&lt;=2,4%,IF(SalesData[[#This Row],[quantity]]&lt;=3,6%,IF(SalesData[[#This Row],[quantity]]&gt;=4,8%,0%))))</f>
        <v>0.02</v>
      </c>
      <c r="N1215" s="6">
        <f>SalesData[[#This Row],[Total Sales]]*SalesData[[#This Row],[Discount %]]</f>
        <v>28.866199999999999</v>
      </c>
      <c r="O1215" s="2">
        <f>SalesData[[#This Row],[Total Sales]]-SalesData[[#This Row],[Discount Amount]]</f>
        <v>1414.4438</v>
      </c>
      <c r="P1215" s="2">
        <f>SalesData[[#This Row],[price]]*60%</f>
        <v>865.98599999999999</v>
      </c>
      <c r="Q1215" s="2">
        <f>SalesData[[#This Row],[Cost Price (Assumed)60%]]*SalesData[[#This Row],[quantity]]</f>
        <v>865.98599999999999</v>
      </c>
      <c r="R1215" s="2">
        <f>SalesData[[#This Row],[Net Sales]]-SalesData[[#This Row],[Total Cost]]</f>
        <v>548.45780000000002</v>
      </c>
      <c r="S1215" s="8">
        <f>SalesData[[#This Row],[Profit]]/SalesData[[#This Row],[Net Sales]]</f>
        <v>0.38775510204081631</v>
      </c>
    </row>
    <row r="1216" spans="1:19" x14ac:dyDescent="0.25">
      <c r="A1216">
        <v>101214</v>
      </c>
      <c r="B1216" s="1">
        <v>44937</v>
      </c>
      <c r="C1216" s="2">
        <f>MONTH(SalesData[[#This Row],[order_date]])</f>
        <v>1</v>
      </c>
      <c r="D1216" s="2">
        <f>YEAR(SalesData[[#This Row],[order_date]])</f>
        <v>2023</v>
      </c>
      <c r="E1216" t="s">
        <v>1191</v>
      </c>
      <c r="F1216" t="s">
        <v>41</v>
      </c>
      <c r="G1216" t="s">
        <v>83</v>
      </c>
      <c r="H1216">
        <v>2</v>
      </c>
      <c r="I1216">
        <v>12478.25</v>
      </c>
      <c r="J1216" t="s">
        <v>54</v>
      </c>
      <c r="K1216" t="s">
        <v>55</v>
      </c>
      <c r="L1216">
        <f>SalesData[[#This Row],[quantity]]*SalesData[[#This Row],[price]]</f>
        <v>24956.5</v>
      </c>
      <c r="M1216" s="8">
        <f>IF(SalesData[[#This Row],[quantity]]&lt;=1,2%,IF(SalesData[[#This Row],[quantity]]&lt;=2,4%,IF(SalesData[[#This Row],[quantity]]&lt;=3,6%,IF(SalesData[[#This Row],[quantity]]&gt;=4,8%,0%))))</f>
        <v>0.04</v>
      </c>
      <c r="N1216" s="6">
        <f>SalesData[[#This Row],[Total Sales]]*SalesData[[#This Row],[Discount %]]</f>
        <v>998.26</v>
      </c>
      <c r="O1216" s="2">
        <f>SalesData[[#This Row],[Total Sales]]-SalesData[[#This Row],[Discount Amount]]</f>
        <v>23958.240000000002</v>
      </c>
      <c r="P1216" s="2">
        <f>SalesData[[#This Row],[price]]*60%</f>
        <v>7486.95</v>
      </c>
      <c r="Q1216" s="2">
        <f>SalesData[[#This Row],[Cost Price (Assumed)60%]]*SalesData[[#This Row],[quantity]]</f>
        <v>14973.9</v>
      </c>
      <c r="R1216" s="2">
        <f>SalesData[[#This Row],[Net Sales]]-SalesData[[#This Row],[Total Cost]]</f>
        <v>8984.340000000002</v>
      </c>
      <c r="S1216" s="8">
        <f>SalesData[[#This Row],[Profit]]/SalesData[[#This Row],[Net Sales]]</f>
        <v>0.37500000000000006</v>
      </c>
    </row>
    <row r="1217" spans="1:19" x14ac:dyDescent="0.25">
      <c r="A1217">
        <v>101215</v>
      </c>
      <c r="B1217" s="1">
        <v>45628</v>
      </c>
      <c r="C1217" s="2">
        <f>MONTH(SalesData[[#This Row],[order_date]])</f>
        <v>12</v>
      </c>
      <c r="D1217" s="2">
        <f>YEAR(SalesData[[#This Row],[order_date]])</f>
        <v>2024</v>
      </c>
      <c r="E1217" t="s">
        <v>1192</v>
      </c>
      <c r="F1217" t="s">
        <v>41</v>
      </c>
      <c r="G1217" t="s">
        <v>42</v>
      </c>
      <c r="H1217">
        <v>2</v>
      </c>
      <c r="I1217">
        <v>6477.8</v>
      </c>
      <c r="J1217" t="s">
        <v>16</v>
      </c>
      <c r="K1217" t="s">
        <v>17</v>
      </c>
      <c r="L1217">
        <f>SalesData[[#This Row],[quantity]]*SalesData[[#This Row],[price]]</f>
        <v>12955.6</v>
      </c>
      <c r="M1217" s="8">
        <f>IF(SalesData[[#This Row],[quantity]]&lt;=1,2%,IF(SalesData[[#This Row],[quantity]]&lt;=2,4%,IF(SalesData[[#This Row],[quantity]]&lt;=3,6%,IF(SalesData[[#This Row],[quantity]]&gt;=4,8%,0%))))</f>
        <v>0.04</v>
      </c>
      <c r="N1217" s="6">
        <f>SalesData[[#This Row],[Total Sales]]*SalesData[[#This Row],[Discount %]]</f>
        <v>518.22400000000005</v>
      </c>
      <c r="O1217" s="2">
        <f>SalesData[[#This Row],[Total Sales]]-SalesData[[#This Row],[Discount Amount]]</f>
        <v>12437.376</v>
      </c>
      <c r="P1217" s="2">
        <f>SalesData[[#This Row],[price]]*60%</f>
        <v>3886.68</v>
      </c>
      <c r="Q1217" s="2">
        <f>SalesData[[#This Row],[Cost Price (Assumed)60%]]*SalesData[[#This Row],[quantity]]</f>
        <v>7773.36</v>
      </c>
      <c r="R1217" s="2">
        <f>SalesData[[#This Row],[Net Sales]]-SalesData[[#This Row],[Total Cost]]</f>
        <v>4664.0160000000005</v>
      </c>
      <c r="S1217" s="8">
        <f>SalesData[[#This Row],[Profit]]/SalesData[[#This Row],[Net Sales]]</f>
        <v>0.37500000000000006</v>
      </c>
    </row>
    <row r="1218" spans="1:19" x14ac:dyDescent="0.25">
      <c r="A1218">
        <v>101216</v>
      </c>
      <c r="B1218" s="1">
        <v>45362</v>
      </c>
      <c r="C1218" s="2">
        <f>MONTH(SalesData[[#This Row],[order_date]])</f>
        <v>3</v>
      </c>
      <c r="D1218" s="2">
        <f>YEAR(SalesData[[#This Row],[order_date]])</f>
        <v>2024</v>
      </c>
      <c r="E1218" t="s">
        <v>1193</v>
      </c>
      <c r="F1218" t="s">
        <v>19</v>
      </c>
      <c r="G1218" t="s">
        <v>23</v>
      </c>
      <c r="H1218">
        <v>1</v>
      </c>
      <c r="I1218">
        <v>12671.83</v>
      </c>
      <c r="J1218" t="s">
        <v>35</v>
      </c>
      <c r="K1218" t="s">
        <v>36</v>
      </c>
      <c r="L1218">
        <f>SalesData[[#This Row],[quantity]]*SalesData[[#This Row],[price]]</f>
        <v>12671.83</v>
      </c>
      <c r="M1218" s="8">
        <f>IF(SalesData[[#This Row],[quantity]]&lt;=1,2%,IF(SalesData[[#This Row],[quantity]]&lt;=2,4%,IF(SalesData[[#This Row],[quantity]]&lt;=3,6%,IF(SalesData[[#This Row],[quantity]]&gt;=4,8%,0%))))</f>
        <v>0.02</v>
      </c>
      <c r="N1218" s="6">
        <f>SalesData[[#This Row],[Total Sales]]*SalesData[[#This Row],[Discount %]]</f>
        <v>253.4366</v>
      </c>
      <c r="O1218" s="2">
        <f>SalesData[[#This Row],[Total Sales]]-SalesData[[#This Row],[Discount Amount]]</f>
        <v>12418.393400000001</v>
      </c>
      <c r="P1218" s="2">
        <f>SalesData[[#This Row],[price]]*60%</f>
        <v>7603.098</v>
      </c>
      <c r="Q1218" s="2">
        <f>SalesData[[#This Row],[Cost Price (Assumed)60%]]*SalesData[[#This Row],[quantity]]</f>
        <v>7603.098</v>
      </c>
      <c r="R1218" s="2">
        <f>SalesData[[#This Row],[Net Sales]]-SalesData[[#This Row],[Total Cost]]</f>
        <v>4815.2954000000009</v>
      </c>
      <c r="S1218" s="8">
        <f>SalesData[[#This Row],[Profit]]/SalesData[[#This Row],[Net Sales]]</f>
        <v>0.38775510204081637</v>
      </c>
    </row>
    <row r="1219" spans="1:19" x14ac:dyDescent="0.25">
      <c r="A1219">
        <v>101217</v>
      </c>
      <c r="B1219" s="1">
        <v>45550</v>
      </c>
      <c r="C1219" s="2">
        <f>MONTH(SalesData[[#This Row],[order_date]])</f>
        <v>9</v>
      </c>
      <c r="D1219" s="2">
        <f>YEAR(SalesData[[#This Row],[order_date]])</f>
        <v>2024</v>
      </c>
      <c r="E1219" t="s">
        <v>1194</v>
      </c>
      <c r="F1219" t="s">
        <v>10</v>
      </c>
      <c r="G1219" t="s">
        <v>68</v>
      </c>
      <c r="H1219">
        <v>5</v>
      </c>
      <c r="I1219">
        <v>53170.74</v>
      </c>
      <c r="J1219" t="s">
        <v>43</v>
      </c>
      <c r="K1219" t="s">
        <v>29</v>
      </c>
      <c r="L1219">
        <f>SalesData[[#This Row],[quantity]]*SalesData[[#This Row],[price]]</f>
        <v>265853.7</v>
      </c>
      <c r="M1219" s="8">
        <f>IF(SalesData[[#This Row],[quantity]]&lt;=1,2%,IF(SalesData[[#This Row],[quantity]]&lt;=2,4%,IF(SalesData[[#This Row],[quantity]]&lt;=3,6%,IF(SalesData[[#This Row],[quantity]]&gt;=4,8%,0%))))</f>
        <v>0.08</v>
      </c>
      <c r="N1219" s="6">
        <f>SalesData[[#This Row],[Total Sales]]*SalesData[[#This Row],[Discount %]]</f>
        <v>21268.296000000002</v>
      </c>
      <c r="O1219" s="2">
        <f>SalesData[[#This Row],[Total Sales]]-SalesData[[#This Row],[Discount Amount]]</f>
        <v>244585.40400000001</v>
      </c>
      <c r="P1219" s="2">
        <f>SalesData[[#This Row],[price]]*60%</f>
        <v>31902.443999999996</v>
      </c>
      <c r="Q1219" s="2">
        <f>SalesData[[#This Row],[Cost Price (Assumed)60%]]*SalesData[[#This Row],[quantity]]</f>
        <v>159512.21999999997</v>
      </c>
      <c r="R1219" s="2">
        <f>SalesData[[#This Row],[Net Sales]]-SalesData[[#This Row],[Total Cost]]</f>
        <v>85073.184000000037</v>
      </c>
      <c r="S1219" s="8">
        <f>SalesData[[#This Row],[Profit]]/SalesData[[#This Row],[Net Sales]]</f>
        <v>0.3478260869565219</v>
      </c>
    </row>
    <row r="1220" spans="1:19" x14ac:dyDescent="0.25">
      <c r="A1220">
        <v>101218</v>
      </c>
      <c r="B1220" s="1">
        <v>45157</v>
      </c>
      <c r="C1220" s="2">
        <f>MONTH(SalesData[[#This Row],[order_date]])</f>
        <v>8</v>
      </c>
      <c r="D1220" s="2">
        <f>YEAR(SalesData[[#This Row],[order_date]])</f>
        <v>2023</v>
      </c>
      <c r="E1220" t="s">
        <v>1195</v>
      </c>
      <c r="F1220" t="s">
        <v>10</v>
      </c>
      <c r="G1220" t="s">
        <v>11</v>
      </c>
      <c r="H1220">
        <v>3</v>
      </c>
      <c r="I1220">
        <v>41667.519999999997</v>
      </c>
      <c r="J1220" t="s">
        <v>61</v>
      </c>
      <c r="K1220" t="s">
        <v>36</v>
      </c>
      <c r="L1220">
        <f>SalesData[[#This Row],[quantity]]*SalesData[[#This Row],[price]]</f>
        <v>125002.56</v>
      </c>
      <c r="M1220" s="8">
        <f>IF(SalesData[[#This Row],[quantity]]&lt;=1,2%,IF(SalesData[[#This Row],[quantity]]&lt;=2,4%,IF(SalesData[[#This Row],[quantity]]&lt;=3,6%,IF(SalesData[[#This Row],[quantity]]&gt;=4,8%,0%))))</f>
        <v>0.06</v>
      </c>
      <c r="N1220" s="6">
        <f>SalesData[[#This Row],[Total Sales]]*SalesData[[#This Row],[Discount %]]</f>
        <v>7500.1535999999996</v>
      </c>
      <c r="O1220" s="2">
        <f>SalesData[[#This Row],[Total Sales]]-SalesData[[#This Row],[Discount Amount]]</f>
        <v>117502.40639999999</v>
      </c>
      <c r="P1220" s="2">
        <f>SalesData[[#This Row],[price]]*60%</f>
        <v>25000.511999999999</v>
      </c>
      <c r="Q1220" s="2">
        <f>SalesData[[#This Row],[Cost Price (Assumed)60%]]*SalesData[[#This Row],[quantity]]</f>
        <v>75001.535999999993</v>
      </c>
      <c r="R1220" s="2">
        <f>SalesData[[#This Row],[Net Sales]]-SalesData[[#This Row],[Total Cost]]</f>
        <v>42500.8704</v>
      </c>
      <c r="S1220" s="8">
        <f>SalesData[[#This Row],[Profit]]/SalesData[[#This Row],[Net Sales]]</f>
        <v>0.36170212765957449</v>
      </c>
    </row>
    <row r="1221" spans="1:19" x14ac:dyDescent="0.25">
      <c r="A1221">
        <v>101219</v>
      </c>
      <c r="B1221" s="1">
        <v>45315</v>
      </c>
      <c r="C1221" s="2">
        <f>MONTH(SalesData[[#This Row],[order_date]])</f>
        <v>1</v>
      </c>
      <c r="D1221" s="2">
        <f>YEAR(SalesData[[#This Row],[order_date]])</f>
        <v>2024</v>
      </c>
      <c r="E1221" t="s">
        <v>1196</v>
      </c>
      <c r="F1221" t="s">
        <v>10</v>
      </c>
      <c r="G1221" t="s">
        <v>73</v>
      </c>
      <c r="H1221">
        <v>1</v>
      </c>
      <c r="I1221">
        <v>52794.27</v>
      </c>
      <c r="J1221" t="s">
        <v>94</v>
      </c>
      <c r="K1221" t="s">
        <v>95</v>
      </c>
      <c r="L1221">
        <f>SalesData[[#This Row],[quantity]]*SalesData[[#This Row],[price]]</f>
        <v>52794.27</v>
      </c>
      <c r="M1221" s="8">
        <f>IF(SalesData[[#This Row],[quantity]]&lt;=1,2%,IF(SalesData[[#This Row],[quantity]]&lt;=2,4%,IF(SalesData[[#This Row],[quantity]]&lt;=3,6%,IF(SalesData[[#This Row],[quantity]]&gt;=4,8%,0%))))</f>
        <v>0.02</v>
      </c>
      <c r="N1221" s="6">
        <f>SalesData[[#This Row],[Total Sales]]*SalesData[[#This Row],[Discount %]]</f>
        <v>1055.8853999999999</v>
      </c>
      <c r="O1221" s="2">
        <f>SalesData[[#This Row],[Total Sales]]-SalesData[[#This Row],[Discount Amount]]</f>
        <v>51738.384599999998</v>
      </c>
      <c r="P1221" s="2">
        <f>SalesData[[#This Row],[price]]*60%</f>
        <v>31676.561999999998</v>
      </c>
      <c r="Q1221" s="2">
        <f>SalesData[[#This Row],[Cost Price (Assumed)60%]]*SalesData[[#This Row],[quantity]]</f>
        <v>31676.561999999998</v>
      </c>
      <c r="R1221" s="2">
        <f>SalesData[[#This Row],[Net Sales]]-SalesData[[#This Row],[Total Cost]]</f>
        <v>20061.8226</v>
      </c>
      <c r="S1221" s="8">
        <f>SalesData[[#This Row],[Profit]]/SalesData[[#This Row],[Net Sales]]</f>
        <v>0.38775510204081631</v>
      </c>
    </row>
    <row r="1222" spans="1:19" x14ac:dyDescent="0.25">
      <c r="A1222">
        <v>101220</v>
      </c>
      <c r="B1222" s="1">
        <v>45233</v>
      </c>
      <c r="C1222" s="2">
        <f>MONTH(SalesData[[#This Row],[order_date]])</f>
        <v>11</v>
      </c>
      <c r="D1222" s="2">
        <f>YEAR(SalesData[[#This Row],[order_date]])</f>
        <v>2023</v>
      </c>
      <c r="E1222" t="s">
        <v>1197</v>
      </c>
      <c r="F1222" t="s">
        <v>14</v>
      </c>
      <c r="G1222" t="s">
        <v>31</v>
      </c>
      <c r="H1222">
        <v>1</v>
      </c>
      <c r="I1222">
        <v>3818.79</v>
      </c>
      <c r="J1222" t="s">
        <v>43</v>
      </c>
      <c r="K1222" t="s">
        <v>29</v>
      </c>
      <c r="L1222">
        <f>SalesData[[#This Row],[quantity]]*SalesData[[#This Row],[price]]</f>
        <v>3818.79</v>
      </c>
      <c r="M1222" s="8">
        <f>IF(SalesData[[#This Row],[quantity]]&lt;=1,2%,IF(SalesData[[#This Row],[quantity]]&lt;=2,4%,IF(SalesData[[#This Row],[quantity]]&lt;=3,6%,IF(SalesData[[#This Row],[quantity]]&gt;=4,8%,0%))))</f>
        <v>0.02</v>
      </c>
      <c r="N1222" s="6">
        <f>SalesData[[#This Row],[Total Sales]]*SalesData[[#This Row],[Discount %]]</f>
        <v>76.375799999999998</v>
      </c>
      <c r="O1222" s="2">
        <f>SalesData[[#This Row],[Total Sales]]-SalesData[[#This Row],[Discount Amount]]</f>
        <v>3742.4142000000002</v>
      </c>
      <c r="P1222" s="2">
        <f>SalesData[[#This Row],[price]]*60%</f>
        <v>2291.2739999999999</v>
      </c>
      <c r="Q1222" s="2">
        <f>SalesData[[#This Row],[Cost Price (Assumed)60%]]*SalesData[[#This Row],[quantity]]</f>
        <v>2291.2739999999999</v>
      </c>
      <c r="R1222" s="2">
        <f>SalesData[[#This Row],[Net Sales]]-SalesData[[#This Row],[Total Cost]]</f>
        <v>1451.1402000000003</v>
      </c>
      <c r="S1222" s="8">
        <f>SalesData[[#This Row],[Profit]]/SalesData[[#This Row],[Net Sales]]</f>
        <v>0.38775510204081637</v>
      </c>
    </row>
    <row r="1223" spans="1:19" x14ac:dyDescent="0.25">
      <c r="A1223">
        <v>101221</v>
      </c>
      <c r="B1223" s="1">
        <v>45239</v>
      </c>
      <c r="C1223" s="2">
        <f>MONTH(SalesData[[#This Row],[order_date]])</f>
        <v>11</v>
      </c>
      <c r="D1223" s="2">
        <f>YEAR(SalesData[[#This Row],[order_date]])</f>
        <v>2023</v>
      </c>
      <c r="E1223" t="s">
        <v>1198</v>
      </c>
      <c r="F1223" t="s">
        <v>41</v>
      </c>
      <c r="G1223" t="s">
        <v>42</v>
      </c>
      <c r="H1223">
        <v>3</v>
      </c>
      <c r="I1223">
        <v>810.72</v>
      </c>
      <c r="J1223" t="s">
        <v>85</v>
      </c>
      <c r="K1223" t="s">
        <v>29</v>
      </c>
      <c r="L1223">
        <f>SalesData[[#This Row],[quantity]]*SalesData[[#This Row],[price]]</f>
        <v>2432.16</v>
      </c>
      <c r="M1223" s="8">
        <f>IF(SalesData[[#This Row],[quantity]]&lt;=1,2%,IF(SalesData[[#This Row],[quantity]]&lt;=2,4%,IF(SalesData[[#This Row],[quantity]]&lt;=3,6%,IF(SalesData[[#This Row],[quantity]]&gt;=4,8%,0%))))</f>
        <v>0.06</v>
      </c>
      <c r="N1223" s="6">
        <f>SalesData[[#This Row],[Total Sales]]*SalesData[[#This Row],[Discount %]]</f>
        <v>145.92959999999999</v>
      </c>
      <c r="O1223" s="2">
        <f>SalesData[[#This Row],[Total Sales]]-SalesData[[#This Row],[Discount Amount]]</f>
        <v>2286.2303999999999</v>
      </c>
      <c r="P1223" s="2">
        <f>SalesData[[#This Row],[price]]*60%</f>
        <v>486.43200000000002</v>
      </c>
      <c r="Q1223" s="2">
        <f>SalesData[[#This Row],[Cost Price (Assumed)60%]]*SalesData[[#This Row],[quantity]]</f>
        <v>1459.296</v>
      </c>
      <c r="R1223" s="2">
        <f>SalesData[[#This Row],[Net Sales]]-SalesData[[#This Row],[Total Cost]]</f>
        <v>826.93439999999987</v>
      </c>
      <c r="S1223" s="8">
        <f>SalesData[[#This Row],[Profit]]/SalesData[[#This Row],[Net Sales]]</f>
        <v>0.36170212765957444</v>
      </c>
    </row>
    <row r="1224" spans="1:19" x14ac:dyDescent="0.25">
      <c r="A1224">
        <v>101222</v>
      </c>
      <c r="B1224" s="1">
        <v>45291</v>
      </c>
      <c r="C1224" s="2">
        <f>MONTH(SalesData[[#This Row],[order_date]])</f>
        <v>12</v>
      </c>
      <c r="D1224" s="2">
        <f>YEAR(SalesData[[#This Row],[order_date]])</f>
        <v>2023</v>
      </c>
      <c r="E1224" t="s">
        <v>1199</v>
      </c>
      <c r="F1224" t="s">
        <v>10</v>
      </c>
      <c r="G1224" t="s">
        <v>68</v>
      </c>
      <c r="H1224">
        <v>1</v>
      </c>
      <c r="I1224">
        <v>21920.21</v>
      </c>
      <c r="J1224" t="s">
        <v>28</v>
      </c>
      <c r="K1224" t="s">
        <v>29</v>
      </c>
      <c r="L1224">
        <f>SalesData[[#This Row],[quantity]]*SalesData[[#This Row],[price]]</f>
        <v>21920.21</v>
      </c>
      <c r="M1224" s="8">
        <f>IF(SalesData[[#This Row],[quantity]]&lt;=1,2%,IF(SalesData[[#This Row],[quantity]]&lt;=2,4%,IF(SalesData[[#This Row],[quantity]]&lt;=3,6%,IF(SalesData[[#This Row],[quantity]]&gt;=4,8%,0%))))</f>
        <v>0.02</v>
      </c>
      <c r="N1224" s="6">
        <f>SalesData[[#This Row],[Total Sales]]*SalesData[[#This Row],[Discount %]]</f>
        <v>438.4042</v>
      </c>
      <c r="O1224" s="2">
        <f>SalesData[[#This Row],[Total Sales]]-SalesData[[#This Row],[Discount Amount]]</f>
        <v>21481.805799999998</v>
      </c>
      <c r="P1224" s="2">
        <f>SalesData[[#This Row],[price]]*60%</f>
        <v>13152.125999999998</v>
      </c>
      <c r="Q1224" s="2">
        <f>SalesData[[#This Row],[Cost Price (Assumed)60%]]*SalesData[[#This Row],[quantity]]</f>
        <v>13152.125999999998</v>
      </c>
      <c r="R1224" s="2">
        <f>SalesData[[#This Row],[Net Sales]]-SalesData[[#This Row],[Total Cost]]</f>
        <v>8329.6797999999999</v>
      </c>
      <c r="S1224" s="8">
        <f>SalesData[[#This Row],[Profit]]/SalesData[[#This Row],[Net Sales]]</f>
        <v>0.38775510204081637</v>
      </c>
    </row>
    <row r="1225" spans="1:19" x14ac:dyDescent="0.25">
      <c r="A1225">
        <v>101223</v>
      </c>
      <c r="B1225" s="1">
        <v>45290</v>
      </c>
      <c r="C1225" s="2">
        <f>MONTH(SalesData[[#This Row],[order_date]])</f>
        <v>12</v>
      </c>
      <c r="D1225" s="2">
        <f>YEAR(SalesData[[#This Row],[order_date]])</f>
        <v>2023</v>
      </c>
      <c r="E1225" t="s">
        <v>1200</v>
      </c>
      <c r="F1225" t="s">
        <v>10</v>
      </c>
      <c r="G1225" t="s">
        <v>68</v>
      </c>
      <c r="H1225">
        <v>1</v>
      </c>
      <c r="I1225">
        <v>7336.33</v>
      </c>
      <c r="J1225" t="s">
        <v>28</v>
      </c>
      <c r="K1225" t="s">
        <v>29</v>
      </c>
      <c r="L1225">
        <f>SalesData[[#This Row],[quantity]]*SalesData[[#This Row],[price]]</f>
        <v>7336.33</v>
      </c>
      <c r="M1225" s="8">
        <f>IF(SalesData[[#This Row],[quantity]]&lt;=1,2%,IF(SalesData[[#This Row],[quantity]]&lt;=2,4%,IF(SalesData[[#This Row],[quantity]]&lt;=3,6%,IF(SalesData[[#This Row],[quantity]]&gt;=4,8%,0%))))</f>
        <v>0.02</v>
      </c>
      <c r="N1225" s="6">
        <f>SalesData[[#This Row],[Total Sales]]*SalesData[[#This Row],[Discount %]]</f>
        <v>146.72659999999999</v>
      </c>
      <c r="O1225" s="2">
        <f>SalesData[[#This Row],[Total Sales]]-SalesData[[#This Row],[Discount Amount]]</f>
        <v>7189.6034</v>
      </c>
      <c r="P1225" s="2">
        <f>SalesData[[#This Row],[price]]*60%</f>
        <v>4401.7979999999998</v>
      </c>
      <c r="Q1225" s="2">
        <f>SalesData[[#This Row],[Cost Price (Assumed)60%]]*SalesData[[#This Row],[quantity]]</f>
        <v>4401.7979999999998</v>
      </c>
      <c r="R1225" s="2">
        <f>SalesData[[#This Row],[Net Sales]]-SalesData[[#This Row],[Total Cost]]</f>
        <v>2787.8054000000002</v>
      </c>
      <c r="S1225" s="8">
        <f>SalesData[[#This Row],[Profit]]/SalesData[[#This Row],[Net Sales]]</f>
        <v>0.38775510204081637</v>
      </c>
    </row>
    <row r="1226" spans="1:19" x14ac:dyDescent="0.25">
      <c r="A1226">
        <v>101224</v>
      </c>
      <c r="B1226" s="1">
        <v>45053</v>
      </c>
      <c r="C1226" s="2">
        <f>MONTH(SalesData[[#This Row],[order_date]])</f>
        <v>5</v>
      </c>
      <c r="D1226" s="2">
        <f>YEAR(SalesData[[#This Row],[order_date]])</f>
        <v>2023</v>
      </c>
      <c r="E1226" t="s">
        <v>1201</v>
      </c>
      <c r="F1226" t="s">
        <v>41</v>
      </c>
      <c r="G1226" t="s">
        <v>66</v>
      </c>
      <c r="H1226">
        <v>1</v>
      </c>
      <c r="I1226">
        <v>9133.7800000000007</v>
      </c>
      <c r="J1226" t="s">
        <v>107</v>
      </c>
      <c r="K1226" t="s">
        <v>108</v>
      </c>
      <c r="L1226">
        <f>SalesData[[#This Row],[quantity]]*SalesData[[#This Row],[price]]</f>
        <v>9133.7800000000007</v>
      </c>
      <c r="M1226" s="8">
        <f>IF(SalesData[[#This Row],[quantity]]&lt;=1,2%,IF(SalesData[[#This Row],[quantity]]&lt;=2,4%,IF(SalesData[[#This Row],[quantity]]&lt;=3,6%,IF(SalesData[[#This Row],[quantity]]&gt;=4,8%,0%))))</f>
        <v>0.02</v>
      </c>
      <c r="N1226" s="6">
        <f>SalesData[[#This Row],[Total Sales]]*SalesData[[#This Row],[Discount %]]</f>
        <v>182.6756</v>
      </c>
      <c r="O1226" s="2">
        <f>SalesData[[#This Row],[Total Sales]]-SalesData[[#This Row],[Discount Amount]]</f>
        <v>8951.1044000000002</v>
      </c>
      <c r="P1226" s="2">
        <f>SalesData[[#This Row],[price]]*60%</f>
        <v>5480.268</v>
      </c>
      <c r="Q1226" s="2">
        <f>SalesData[[#This Row],[Cost Price (Assumed)60%]]*SalesData[[#This Row],[quantity]]</f>
        <v>5480.268</v>
      </c>
      <c r="R1226" s="2">
        <f>SalesData[[#This Row],[Net Sales]]-SalesData[[#This Row],[Total Cost]]</f>
        <v>3470.8364000000001</v>
      </c>
      <c r="S1226" s="8">
        <f>SalesData[[#This Row],[Profit]]/SalesData[[#This Row],[Net Sales]]</f>
        <v>0.38775510204081631</v>
      </c>
    </row>
    <row r="1227" spans="1:19" x14ac:dyDescent="0.25">
      <c r="A1227">
        <v>101225</v>
      </c>
      <c r="B1227" s="1">
        <v>45233</v>
      </c>
      <c r="C1227" s="2">
        <f>MONTH(SalesData[[#This Row],[order_date]])</f>
        <v>11</v>
      </c>
      <c r="D1227" s="2">
        <f>YEAR(SalesData[[#This Row],[order_date]])</f>
        <v>2023</v>
      </c>
      <c r="E1227" t="s">
        <v>1202</v>
      </c>
      <c r="F1227" t="s">
        <v>14</v>
      </c>
      <c r="G1227" t="s">
        <v>46</v>
      </c>
      <c r="H1227">
        <v>1</v>
      </c>
      <c r="I1227">
        <v>1711.63</v>
      </c>
      <c r="J1227" t="s">
        <v>57</v>
      </c>
      <c r="K1227" t="s">
        <v>58</v>
      </c>
      <c r="L1227">
        <f>SalesData[[#This Row],[quantity]]*SalesData[[#This Row],[price]]</f>
        <v>1711.63</v>
      </c>
      <c r="M1227" s="8">
        <f>IF(SalesData[[#This Row],[quantity]]&lt;=1,2%,IF(SalesData[[#This Row],[quantity]]&lt;=2,4%,IF(SalesData[[#This Row],[quantity]]&lt;=3,6%,IF(SalesData[[#This Row],[quantity]]&gt;=4,8%,0%))))</f>
        <v>0.02</v>
      </c>
      <c r="N1227" s="6">
        <f>SalesData[[#This Row],[Total Sales]]*SalesData[[#This Row],[Discount %]]</f>
        <v>34.232600000000005</v>
      </c>
      <c r="O1227" s="2">
        <f>SalesData[[#This Row],[Total Sales]]-SalesData[[#This Row],[Discount Amount]]</f>
        <v>1677.3974000000001</v>
      </c>
      <c r="P1227" s="2">
        <f>SalesData[[#This Row],[price]]*60%</f>
        <v>1026.9780000000001</v>
      </c>
      <c r="Q1227" s="2">
        <f>SalesData[[#This Row],[Cost Price (Assumed)60%]]*SalesData[[#This Row],[quantity]]</f>
        <v>1026.9780000000001</v>
      </c>
      <c r="R1227" s="2">
        <f>SalesData[[#This Row],[Net Sales]]-SalesData[[#This Row],[Total Cost]]</f>
        <v>650.4194</v>
      </c>
      <c r="S1227" s="8">
        <f>SalesData[[#This Row],[Profit]]/SalesData[[#This Row],[Net Sales]]</f>
        <v>0.38775510204081631</v>
      </c>
    </row>
    <row r="1228" spans="1:19" x14ac:dyDescent="0.25">
      <c r="A1228">
        <v>101226</v>
      </c>
      <c r="B1228" s="1">
        <v>45070</v>
      </c>
      <c r="C1228" s="2">
        <f>MONTH(SalesData[[#This Row],[order_date]])</f>
        <v>5</v>
      </c>
      <c r="D1228" s="2">
        <f>YEAR(SalesData[[#This Row],[order_date]])</f>
        <v>2023</v>
      </c>
      <c r="E1228" t="s">
        <v>1203</v>
      </c>
      <c r="F1228" t="s">
        <v>14</v>
      </c>
      <c r="G1228" t="s">
        <v>170</v>
      </c>
      <c r="H1228">
        <v>1</v>
      </c>
      <c r="I1228">
        <v>4718.8599999999997</v>
      </c>
      <c r="J1228" t="s">
        <v>63</v>
      </c>
      <c r="K1228" t="s">
        <v>64</v>
      </c>
      <c r="L1228">
        <f>SalesData[[#This Row],[quantity]]*SalesData[[#This Row],[price]]</f>
        <v>4718.8599999999997</v>
      </c>
      <c r="M1228" s="8">
        <f>IF(SalesData[[#This Row],[quantity]]&lt;=1,2%,IF(SalesData[[#This Row],[quantity]]&lt;=2,4%,IF(SalesData[[#This Row],[quantity]]&lt;=3,6%,IF(SalesData[[#This Row],[quantity]]&gt;=4,8%,0%))))</f>
        <v>0.02</v>
      </c>
      <c r="N1228" s="6">
        <f>SalesData[[#This Row],[Total Sales]]*SalesData[[#This Row],[Discount %]]</f>
        <v>94.377200000000002</v>
      </c>
      <c r="O1228" s="2">
        <f>SalesData[[#This Row],[Total Sales]]-SalesData[[#This Row],[Discount Amount]]</f>
        <v>4624.4827999999998</v>
      </c>
      <c r="P1228" s="2">
        <f>SalesData[[#This Row],[price]]*60%</f>
        <v>2831.3159999999998</v>
      </c>
      <c r="Q1228" s="2">
        <f>SalesData[[#This Row],[Cost Price (Assumed)60%]]*SalesData[[#This Row],[quantity]]</f>
        <v>2831.3159999999998</v>
      </c>
      <c r="R1228" s="2">
        <f>SalesData[[#This Row],[Net Sales]]-SalesData[[#This Row],[Total Cost]]</f>
        <v>1793.1668</v>
      </c>
      <c r="S1228" s="8">
        <f>SalesData[[#This Row],[Profit]]/SalesData[[#This Row],[Net Sales]]</f>
        <v>0.38775510204081631</v>
      </c>
    </row>
    <row r="1229" spans="1:19" x14ac:dyDescent="0.25">
      <c r="A1229">
        <v>101227</v>
      </c>
      <c r="B1229" s="1">
        <v>45218</v>
      </c>
      <c r="C1229" s="2">
        <f>MONTH(SalesData[[#This Row],[order_date]])</f>
        <v>10</v>
      </c>
      <c r="D1229" s="2">
        <f>YEAR(SalesData[[#This Row],[order_date]])</f>
        <v>2023</v>
      </c>
      <c r="E1229" t="s">
        <v>1204</v>
      </c>
      <c r="F1229" t="s">
        <v>10</v>
      </c>
      <c r="G1229" t="s">
        <v>68</v>
      </c>
      <c r="H1229">
        <v>1</v>
      </c>
      <c r="I1229">
        <v>20789.259999999998</v>
      </c>
      <c r="J1229" t="s">
        <v>61</v>
      </c>
      <c r="K1229" t="s">
        <v>36</v>
      </c>
      <c r="L1229">
        <f>SalesData[[#This Row],[quantity]]*SalesData[[#This Row],[price]]</f>
        <v>20789.259999999998</v>
      </c>
      <c r="M1229" s="8">
        <f>IF(SalesData[[#This Row],[quantity]]&lt;=1,2%,IF(SalesData[[#This Row],[quantity]]&lt;=2,4%,IF(SalesData[[#This Row],[quantity]]&lt;=3,6%,IF(SalesData[[#This Row],[quantity]]&gt;=4,8%,0%))))</f>
        <v>0.02</v>
      </c>
      <c r="N1229" s="6">
        <f>SalesData[[#This Row],[Total Sales]]*SalesData[[#This Row],[Discount %]]</f>
        <v>415.78519999999997</v>
      </c>
      <c r="O1229" s="2">
        <f>SalesData[[#This Row],[Total Sales]]-SalesData[[#This Row],[Discount Amount]]</f>
        <v>20373.4748</v>
      </c>
      <c r="P1229" s="2">
        <f>SalesData[[#This Row],[price]]*60%</f>
        <v>12473.555999999999</v>
      </c>
      <c r="Q1229" s="2">
        <f>SalesData[[#This Row],[Cost Price (Assumed)60%]]*SalesData[[#This Row],[quantity]]</f>
        <v>12473.555999999999</v>
      </c>
      <c r="R1229" s="2">
        <f>SalesData[[#This Row],[Net Sales]]-SalesData[[#This Row],[Total Cost]]</f>
        <v>7899.9188000000013</v>
      </c>
      <c r="S1229" s="8">
        <f>SalesData[[#This Row],[Profit]]/SalesData[[#This Row],[Net Sales]]</f>
        <v>0.38775510204081637</v>
      </c>
    </row>
    <row r="1230" spans="1:19" x14ac:dyDescent="0.25">
      <c r="A1230">
        <v>101228</v>
      </c>
      <c r="B1230" s="1">
        <v>45608</v>
      </c>
      <c r="C1230" s="2">
        <f>MONTH(SalesData[[#This Row],[order_date]])</f>
        <v>11</v>
      </c>
      <c r="D1230" s="2">
        <f>YEAR(SalesData[[#This Row],[order_date]])</f>
        <v>2024</v>
      </c>
      <c r="E1230" t="s">
        <v>776</v>
      </c>
      <c r="F1230" t="s">
        <v>41</v>
      </c>
      <c r="G1230" t="s">
        <v>66</v>
      </c>
      <c r="H1230">
        <v>1</v>
      </c>
      <c r="I1230">
        <v>9140.09</v>
      </c>
      <c r="J1230" t="s">
        <v>107</v>
      </c>
      <c r="K1230" t="s">
        <v>108</v>
      </c>
      <c r="L1230">
        <f>SalesData[[#This Row],[quantity]]*SalesData[[#This Row],[price]]</f>
        <v>9140.09</v>
      </c>
      <c r="M1230" s="8">
        <f>IF(SalesData[[#This Row],[quantity]]&lt;=1,2%,IF(SalesData[[#This Row],[quantity]]&lt;=2,4%,IF(SalesData[[#This Row],[quantity]]&lt;=3,6%,IF(SalesData[[#This Row],[quantity]]&gt;=4,8%,0%))))</f>
        <v>0.02</v>
      </c>
      <c r="N1230" s="6">
        <f>SalesData[[#This Row],[Total Sales]]*SalesData[[#This Row],[Discount %]]</f>
        <v>182.80180000000001</v>
      </c>
      <c r="O1230" s="2">
        <f>SalesData[[#This Row],[Total Sales]]-SalesData[[#This Row],[Discount Amount]]</f>
        <v>8957.2882000000009</v>
      </c>
      <c r="P1230" s="2">
        <f>SalesData[[#This Row],[price]]*60%</f>
        <v>5484.0540000000001</v>
      </c>
      <c r="Q1230" s="2">
        <f>SalesData[[#This Row],[Cost Price (Assumed)60%]]*SalesData[[#This Row],[quantity]]</f>
        <v>5484.0540000000001</v>
      </c>
      <c r="R1230" s="2">
        <f>SalesData[[#This Row],[Net Sales]]-SalesData[[#This Row],[Total Cost]]</f>
        <v>3473.2342000000008</v>
      </c>
      <c r="S1230" s="8">
        <f>SalesData[[#This Row],[Profit]]/SalesData[[#This Row],[Net Sales]]</f>
        <v>0.38775510204081637</v>
      </c>
    </row>
    <row r="1231" spans="1:19" x14ac:dyDescent="0.25">
      <c r="A1231">
        <v>101229</v>
      </c>
      <c r="B1231" s="1">
        <v>45336</v>
      </c>
      <c r="C1231" s="2">
        <f>MONTH(SalesData[[#This Row],[order_date]])</f>
        <v>2</v>
      </c>
      <c r="D1231" s="2">
        <f>YEAR(SalesData[[#This Row],[order_date]])</f>
        <v>2024</v>
      </c>
      <c r="E1231" t="s">
        <v>1205</v>
      </c>
      <c r="F1231" t="s">
        <v>14</v>
      </c>
      <c r="G1231" t="s">
        <v>170</v>
      </c>
      <c r="H1231">
        <v>1</v>
      </c>
      <c r="I1231">
        <v>5217</v>
      </c>
      <c r="J1231" t="s">
        <v>57</v>
      </c>
      <c r="K1231" t="s">
        <v>58</v>
      </c>
      <c r="L1231">
        <f>SalesData[[#This Row],[quantity]]*SalesData[[#This Row],[price]]</f>
        <v>5217</v>
      </c>
      <c r="M1231" s="8">
        <f>IF(SalesData[[#This Row],[quantity]]&lt;=1,2%,IF(SalesData[[#This Row],[quantity]]&lt;=2,4%,IF(SalesData[[#This Row],[quantity]]&lt;=3,6%,IF(SalesData[[#This Row],[quantity]]&gt;=4,8%,0%))))</f>
        <v>0.02</v>
      </c>
      <c r="N1231" s="6">
        <f>SalesData[[#This Row],[Total Sales]]*SalesData[[#This Row],[Discount %]]</f>
        <v>104.34</v>
      </c>
      <c r="O1231" s="2">
        <f>SalesData[[#This Row],[Total Sales]]-SalesData[[#This Row],[Discount Amount]]</f>
        <v>5112.66</v>
      </c>
      <c r="P1231" s="2">
        <f>SalesData[[#This Row],[price]]*60%</f>
        <v>3130.2</v>
      </c>
      <c r="Q1231" s="2">
        <f>SalesData[[#This Row],[Cost Price (Assumed)60%]]*SalesData[[#This Row],[quantity]]</f>
        <v>3130.2</v>
      </c>
      <c r="R1231" s="2">
        <f>SalesData[[#This Row],[Net Sales]]-SalesData[[#This Row],[Total Cost]]</f>
        <v>1982.46</v>
      </c>
      <c r="S1231" s="8">
        <f>SalesData[[#This Row],[Profit]]/SalesData[[#This Row],[Net Sales]]</f>
        <v>0.38775510204081637</v>
      </c>
    </row>
    <row r="1232" spans="1:19" x14ac:dyDescent="0.25">
      <c r="A1232">
        <v>101230</v>
      </c>
      <c r="B1232" s="1">
        <v>45279</v>
      </c>
      <c r="C1232" s="2">
        <f>MONTH(SalesData[[#This Row],[order_date]])</f>
        <v>12</v>
      </c>
      <c r="D1232" s="2">
        <f>YEAR(SalesData[[#This Row],[order_date]])</f>
        <v>2023</v>
      </c>
      <c r="E1232" t="s">
        <v>1206</v>
      </c>
      <c r="F1232" t="s">
        <v>14</v>
      </c>
      <c r="G1232" t="s">
        <v>46</v>
      </c>
      <c r="H1232">
        <v>1</v>
      </c>
      <c r="I1232">
        <v>4093.96</v>
      </c>
      <c r="J1232" t="s">
        <v>28</v>
      </c>
      <c r="K1232" t="s">
        <v>29</v>
      </c>
      <c r="L1232">
        <f>SalesData[[#This Row],[quantity]]*SalesData[[#This Row],[price]]</f>
        <v>4093.96</v>
      </c>
      <c r="M1232" s="8">
        <f>IF(SalesData[[#This Row],[quantity]]&lt;=1,2%,IF(SalesData[[#This Row],[quantity]]&lt;=2,4%,IF(SalesData[[#This Row],[quantity]]&lt;=3,6%,IF(SalesData[[#This Row],[quantity]]&gt;=4,8%,0%))))</f>
        <v>0.02</v>
      </c>
      <c r="N1232" s="6">
        <f>SalesData[[#This Row],[Total Sales]]*SalesData[[#This Row],[Discount %]]</f>
        <v>81.879199999999997</v>
      </c>
      <c r="O1232" s="2">
        <f>SalesData[[#This Row],[Total Sales]]-SalesData[[#This Row],[Discount Amount]]</f>
        <v>4012.0808000000002</v>
      </c>
      <c r="P1232" s="2">
        <f>SalesData[[#This Row],[price]]*60%</f>
        <v>2456.3759999999997</v>
      </c>
      <c r="Q1232" s="2">
        <f>SalesData[[#This Row],[Cost Price (Assumed)60%]]*SalesData[[#This Row],[quantity]]</f>
        <v>2456.3759999999997</v>
      </c>
      <c r="R1232" s="2">
        <f>SalesData[[#This Row],[Net Sales]]-SalesData[[#This Row],[Total Cost]]</f>
        <v>1555.7048000000004</v>
      </c>
      <c r="S1232" s="8">
        <f>SalesData[[#This Row],[Profit]]/SalesData[[#This Row],[Net Sales]]</f>
        <v>0.38775510204081642</v>
      </c>
    </row>
    <row r="1233" spans="1:19" x14ac:dyDescent="0.25">
      <c r="A1233">
        <v>101231</v>
      </c>
      <c r="B1233" s="1">
        <v>45418</v>
      </c>
      <c r="C1233" s="2">
        <f>MONTH(SalesData[[#This Row],[order_date]])</f>
        <v>5</v>
      </c>
      <c r="D1233" s="2">
        <f>YEAR(SalesData[[#This Row],[order_date]])</f>
        <v>2024</v>
      </c>
      <c r="E1233" t="s">
        <v>1207</v>
      </c>
      <c r="F1233" t="s">
        <v>10</v>
      </c>
      <c r="G1233" t="s">
        <v>68</v>
      </c>
      <c r="H1233">
        <v>1</v>
      </c>
      <c r="I1233">
        <v>31972.89</v>
      </c>
      <c r="J1233" t="s">
        <v>57</v>
      </c>
      <c r="K1233" t="s">
        <v>58</v>
      </c>
      <c r="L1233">
        <f>SalesData[[#This Row],[quantity]]*SalesData[[#This Row],[price]]</f>
        <v>31972.89</v>
      </c>
      <c r="M1233" s="8">
        <f>IF(SalesData[[#This Row],[quantity]]&lt;=1,2%,IF(SalesData[[#This Row],[quantity]]&lt;=2,4%,IF(SalesData[[#This Row],[quantity]]&lt;=3,6%,IF(SalesData[[#This Row],[quantity]]&gt;=4,8%,0%))))</f>
        <v>0.02</v>
      </c>
      <c r="N1233" s="6">
        <f>SalesData[[#This Row],[Total Sales]]*SalesData[[#This Row],[Discount %]]</f>
        <v>639.45780000000002</v>
      </c>
      <c r="O1233" s="2">
        <f>SalesData[[#This Row],[Total Sales]]-SalesData[[#This Row],[Discount Amount]]</f>
        <v>31333.432199999999</v>
      </c>
      <c r="P1233" s="2">
        <f>SalesData[[#This Row],[price]]*60%</f>
        <v>19183.734</v>
      </c>
      <c r="Q1233" s="2">
        <f>SalesData[[#This Row],[Cost Price (Assumed)60%]]*SalesData[[#This Row],[quantity]]</f>
        <v>19183.734</v>
      </c>
      <c r="R1233" s="2">
        <f>SalesData[[#This Row],[Net Sales]]-SalesData[[#This Row],[Total Cost]]</f>
        <v>12149.698199999999</v>
      </c>
      <c r="S1233" s="8">
        <f>SalesData[[#This Row],[Profit]]/SalesData[[#This Row],[Net Sales]]</f>
        <v>0.38775510204081631</v>
      </c>
    </row>
    <row r="1234" spans="1:19" x14ac:dyDescent="0.25">
      <c r="A1234">
        <v>101232</v>
      </c>
      <c r="B1234" s="1">
        <v>45182</v>
      </c>
      <c r="C1234" s="2">
        <f>MONTH(SalesData[[#This Row],[order_date]])</f>
        <v>9</v>
      </c>
      <c r="D1234" s="2">
        <f>YEAR(SalesData[[#This Row],[order_date]])</f>
        <v>2023</v>
      </c>
      <c r="E1234" t="s">
        <v>1208</v>
      </c>
      <c r="F1234" t="s">
        <v>10</v>
      </c>
      <c r="G1234" t="s">
        <v>73</v>
      </c>
      <c r="H1234">
        <v>3</v>
      </c>
      <c r="I1234">
        <v>64330.87</v>
      </c>
      <c r="J1234" t="s">
        <v>63</v>
      </c>
      <c r="K1234" t="s">
        <v>64</v>
      </c>
      <c r="L1234">
        <f>SalesData[[#This Row],[quantity]]*SalesData[[#This Row],[price]]</f>
        <v>192992.61000000002</v>
      </c>
      <c r="M1234" s="8">
        <f>IF(SalesData[[#This Row],[quantity]]&lt;=1,2%,IF(SalesData[[#This Row],[quantity]]&lt;=2,4%,IF(SalesData[[#This Row],[quantity]]&lt;=3,6%,IF(SalesData[[#This Row],[quantity]]&gt;=4,8%,0%))))</f>
        <v>0.06</v>
      </c>
      <c r="N1234" s="6">
        <f>SalesData[[#This Row],[Total Sales]]*SalesData[[#This Row],[Discount %]]</f>
        <v>11579.5566</v>
      </c>
      <c r="O1234" s="2">
        <f>SalesData[[#This Row],[Total Sales]]-SalesData[[#This Row],[Discount Amount]]</f>
        <v>181413.0534</v>
      </c>
      <c r="P1234" s="2">
        <f>SalesData[[#This Row],[price]]*60%</f>
        <v>38598.521999999997</v>
      </c>
      <c r="Q1234" s="2">
        <f>SalesData[[#This Row],[Cost Price (Assumed)60%]]*SalesData[[#This Row],[quantity]]</f>
        <v>115795.56599999999</v>
      </c>
      <c r="R1234" s="2">
        <f>SalesData[[#This Row],[Net Sales]]-SalesData[[#This Row],[Total Cost]]</f>
        <v>65617.487400000013</v>
      </c>
      <c r="S1234" s="8">
        <f>SalesData[[#This Row],[Profit]]/SalesData[[#This Row],[Net Sales]]</f>
        <v>0.36170212765957455</v>
      </c>
    </row>
    <row r="1235" spans="1:19" x14ac:dyDescent="0.25">
      <c r="A1235">
        <v>101233</v>
      </c>
      <c r="B1235" s="1">
        <v>45412</v>
      </c>
      <c r="C1235" s="2">
        <f>MONTH(SalesData[[#This Row],[order_date]])</f>
        <v>4</v>
      </c>
      <c r="D1235" s="2">
        <f>YEAR(SalesData[[#This Row],[order_date]])</f>
        <v>2024</v>
      </c>
      <c r="E1235" t="s">
        <v>1209</v>
      </c>
      <c r="F1235" t="s">
        <v>19</v>
      </c>
      <c r="G1235" t="s">
        <v>77</v>
      </c>
      <c r="H1235">
        <v>2</v>
      </c>
      <c r="I1235">
        <v>6948.45</v>
      </c>
      <c r="J1235" t="s">
        <v>63</v>
      </c>
      <c r="K1235" t="s">
        <v>64</v>
      </c>
      <c r="L1235">
        <f>SalesData[[#This Row],[quantity]]*SalesData[[#This Row],[price]]</f>
        <v>13896.9</v>
      </c>
      <c r="M1235" s="8">
        <f>IF(SalesData[[#This Row],[quantity]]&lt;=1,2%,IF(SalesData[[#This Row],[quantity]]&lt;=2,4%,IF(SalesData[[#This Row],[quantity]]&lt;=3,6%,IF(SalesData[[#This Row],[quantity]]&gt;=4,8%,0%))))</f>
        <v>0.04</v>
      </c>
      <c r="N1235" s="6">
        <f>SalesData[[#This Row],[Total Sales]]*SalesData[[#This Row],[Discount %]]</f>
        <v>555.87599999999998</v>
      </c>
      <c r="O1235" s="2">
        <f>SalesData[[#This Row],[Total Sales]]-SalesData[[#This Row],[Discount Amount]]</f>
        <v>13341.023999999999</v>
      </c>
      <c r="P1235" s="2">
        <f>SalesData[[#This Row],[price]]*60%</f>
        <v>4169.07</v>
      </c>
      <c r="Q1235" s="2">
        <f>SalesData[[#This Row],[Cost Price (Assumed)60%]]*SalesData[[#This Row],[quantity]]</f>
        <v>8338.14</v>
      </c>
      <c r="R1235" s="2">
        <f>SalesData[[#This Row],[Net Sales]]-SalesData[[#This Row],[Total Cost]]</f>
        <v>5002.884</v>
      </c>
      <c r="S1235" s="8">
        <f>SalesData[[#This Row],[Profit]]/SalesData[[#This Row],[Net Sales]]</f>
        <v>0.375</v>
      </c>
    </row>
    <row r="1236" spans="1:19" x14ac:dyDescent="0.25">
      <c r="A1236">
        <v>101234</v>
      </c>
      <c r="B1236" s="1">
        <v>45050</v>
      </c>
      <c r="C1236" s="2">
        <f>MONTH(SalesData[[#This Row],[order_date]])</f>
        <v>5</v>
      </c>
      <c r="D1236" s="2">
        <f>YEAR(SalesData[[#This Row],[order_date]])</f>
        <v>2023</v>
      </c>
      <c r="E1236" t="s">
        <v>1110</v>
      </c>
      <c r="F1236" t="s">
        <v>10</v>
      </c>
      <c r="G1236" t="s">
        <v>73</v>
      </c>
      <c r="H1236">
        <v>1</v>
      </c>
      <c r="I1236">
        <v>13107.74</v>
      </c>
      <c r="J1236" t="s">
        <v>32</v>
      </c>
      <c r="K1236" t="s">
        <v>33</v>
      </c>
      <c r="L1236">
        <f>SalesData[[#This Row],[quantity]]*SalesData[[#This Row],[price]]</f>
        <v>13107.74</v>
      </c>
      <c r="M1236" s="8">
        <f>IF(SalesData[[#This Row],[quantity]]&lt;=1,2%,IF(SalesData[[#This Row],[quantity]]&lt;=2,4%,IF(SalesData[[#This Row],[quantity]]&lt;=3,6%,IF(SalesData[[#This Row],[quantity]]&gt;=4,8%,0%))))</f>
        <v>0.02</v>
      </c>
      <c r="N1236" s="6">
        <f>SalesData[[#This Row],[Total Sales]]*SalesData[[#This Row],[Discount %]]</f>
        <v>262.15480000000002</v>
      </c>
      <c r="O1236" s="2">
        <f>SalesData[[#This Row],[Total Sales]]-SalesData[[#This Row],[Discount Amount]]</f>
        <v>12845.5852</v>
      </c>
      <c r="P1236" s="2">
        <f>SalesData[[#This Row],[price]]*60%</f>
        <v>7864.6439999999993</v>
      </c>
      <c r="Q1236" s="2">
        <f>SalesData[[#This Row],[Cost Price (Assumed)60%]]*SalesData[[#This Row],[quantity]]</f>
        <v>7864.6439999999993</v>
      </c>
      <c r="R1236" s="2">
        <f>SalesData[[#This Row],[Net Sales]]-SalesData[[#This Row],[Total Cost]]</f>
        <v>4980.9412000000002</v>
      </c>
      <c r="S1236" s="8">
        <f>SalesData[[#This Row],[Profit]]/SalesData[[#This Row],[Net Sales]]</f>
        <v>0.38775510204081637</v>
      </c>
    </row>
    <row r="1237" spans="1:19" x14ac:dyDescent="0.25">
      <c r="A1237">
        <v>101235</v>
      </c>
      <c r="B1237" s="1">
        <v>45131</v>
      </c>
      <c r="C1237" s="2">
        <f>MONTH(SalesData[[#This Row],[order_date]])</f>
        <v>7</v>
      </c>
      <c r="D1237" s="2">
        <f>YEAR(SalesData[[#This Row],[order_date]])</f>
        <v>2023</v>
      </c>
      <c r="E1237" t="s">
        <v>1210</v>
      </c>
      <c r="F1237" t="s">
        <v>10</v>
      </c>
      <c r="G1237" t="s">
        <v>73</v>
      </c>
      <c r="H1237">
        <v>1</v>
      </c>
      <c r="I1237">
        <v>39709.949999999997</v>
      </c>
      <c r="J1237" t="s">
        <v>63</v>
      </c>
      <c r="K1237" t="s">
        <v>64</v>
      </c>
      <c r="L1237">
        <f>SalesData[[#This Row],[quantity]]*SalesData[[#This Row],[price]]</f>
        <v>39709.949999999997</v>
      </c>
      <c r="M1237" s="8">
        <f>IF(SalesData[[#This Row],[quantity]]&lt;=1,2%,IF(SalesData[[#This Row],[quantity]]&lt;=2,4%,IF(SalesData[[#This Row],[quantity]]&lt;=3,6%,IF(SalesData[[#This Row],[quantity]]&gt;=4,8%,0%))))</f>
        <v>0.02</v>
      </c>
      <c r="N1237" s="6">
        <f>SalesData[[#This Row],[Total Sales]]*SalesData[[#This Row],[Discount %]]</f>
        <v>794.19899999999996</v>
      </c>
      <c r="O1237" s="2">
        <f>SalesData[[#This Row],[Total Sales]]-SalesData[[#This Row],[Discount Amount]]</f>
        <v>38915.750999999997</v>
      </c>
      <c r="P1237" s="2">
        <f>SalesData[[#This Row],[price]]*60%</f>
        <v>23825.969999999998</v>
      </c>
      <c r="Q1237" s="2">
        <f>SalesData[[#This Row],[Cost Price (Assumed)60%]]*SalesData[[#This Row],[quantity]]</f>
        <v>23825.969999999998</v>
      </c>
      <c r="R1237" s="2">
        <f>SalesData[[#This Row],[Net Sales]]-SalesData[[#This Row],[Total Cost]]</f>
        <v>15089.780999999999</v>
      </c>
      <c r="S1237" s="8">
        <f>SalesData[[#This Row],[Profit]]/SalesData[[#This Row],[Net Sales]]</f>
        <v>0.38775510204081631</v>
      </c>
    </row>
    <row r="1238" spans="1:19" x14ac:dyDescent="0.25">
      <c r="A1238">
        <v>101236</v>
      </c>
      <c r="B1238" s="1">
        <v>45271</v>
      </c>
      <c r="C1238" s="2">
        <f>MONTH(SalesData[[#This Row],[order_date]])</f>
        <v>12</v>
      </c>
      <c r="D1238" s="2">
        <f>YEAR(SalesData[[#This Row],[order_date]])</f>
        <v>2023</v>
      </c>
      <c r="E1238" t="s">
        <v>1211</v>
      </c>
      <c r="F1238" t="s">
        <v>14</v>
      </c>
      <c r="G1238" t="s">
        <v>15</v>
      </c>
      <c r="H1238">
        <v>1</v>
      </c>
      <c r="I1238">
        <v>3096.45</v>
      </c>
      <c r="J1238" t="s">
        <v>107</v>
      </c>
      <c r="K1238" t="s">
        <v>108</v>
      </c>
      <c r="L1238">
        <f>SalesData[[#This Row],[quantity]]*SalesData[[#This Row],[price]]</f>
        <v>3096.45</v>
      </c>
      <c r="M1238" s="8">
        <f>IF(SalesData[[#This Row],[quantity]]&lt;=1,2%,IF(SalesData[[#This Row],[quantity]]&lt;=2,4%,IF(SalesData[[#This Row],[quantity]]&lt;=3,6%,IF(SalesData[[#This Row],[quantity]]&gt;=4,8%,0%))))</f>
        <v>0.02</v>
      </c>
      <c r="N1238" s="6">
        <f>SalesData[[#This Row],[Total Sales]]*SalesData[[#This Row],[Discount %]]</f>
        <v>61.928999999999995</v>
      </c>
      <c r="O1238" s="2">
        <f>SalesData[[#This Row],[Total Sales]]-SalesData[[#This Row],[Discount Amount]]</f>
        <v>3034.5209999999997</v>
      </c>
      <c r="P1238" s="2">
        <f>SalesData[[#This Row],[price]]*60%</f>
        <v>1857.87</v>
      </c>
      <c r="Q1238" s="2">
        <f>SalesData[[#This Row],[Cost Price (Assumed)60%]]*SalesData[[#This Row],[quantity]]</f>
        <v>1857.87</v>
      </c>
      <c r="R1238" s="2">
        <f>SalesData[[#This Row],[Net Sales]]-SalesData[[#This Row],[Total Cost]]</f>
        <v>1176.6509999999998</v>
      </c>
      <c r="S1238" s="8">
        <f>SalesData[[#This Row],[Profit]]/SalesData[[#This Row],[Net Sales]]</f>
        <v>0.38775510204081631</v>
      </c>
    </row>
    <row r="1239" spans="1:19" x14ac:dyDescent="0.25">
      <c r="A1239">
        <v>101237</v>
      </c>
      <c r="B1239" s="1">
        <v>45214</v>
      </c>
      <c r="C1239" s="2">
        <f>MONTH(SalesData[[#This Row],[order_date]])</f>
        <v>10</v>
      </c>
      <c r="D1239" s="2">
        <f>YEAR(SalesData[[#This Row],[order_date]])</f>
        <v>2023</v>
      </c>
      <c r="E1239" t="s">
        <v>1212</v>
      </c>
      <c r="F1239" t="s">
        <v>41</v>
      </c>
      <c r="G1239" t="s">
        <v>83</v>
      </c>
      <c r="H1239">
        <v>1</v>
      </c>
      <c r="I1239">
        <v>12172.25</v>
      </c>
      <c r="J1239" t="s">
        <v>85</v>
      </c>
      <c r="K1239" t="s">
        <v>29</v>
      </c>
      <c r="L1239">
        <f>SalesData[[#This Row],[quantity]]*SalesData[[#This Row],[price]]</f>
        <v>12172.25</v>
      </c>
      <c r="M1239" s="8">
        <f>IF(SalesData[[#This Row],[quantity]]&lt;=1,2%,IF(SalesData[[#This Row],[quantity]]&lt;=2,4%,IF(SalesData[[#This Row],[quantity]]&lt;=3,6%,IF(SalesData[[#This Row],[quantity]]&gt;=4,8%,0%))))</f>
        <v>0.02</v>
      </c>
      <c r="N1239" s="6">
        <f>SalesData[[#This Row],[Total Sales]]*SalesData[[#This Row],[Discount %]]</f>
        <v>243.44499999999999</v>
      </c>
      <c r="O1239" s="2">
        <f>SalesData[[#This Row],[Total Sales]]-SalesData[[#This Row],[Discount Amount]]</f>
        <v>11928.805</v>
      </c>
      <c r="P1239" s="2">
        <f>SalesData[[#This Row],[price]]*60%</f>
        <v>7303.3499999999995</v>
      </c>
      <c r="Q1239" s="2">
        <f>SalesData[[#This Row],[Cost Price (Assumed)60%]]*SalesData[[#This Row],[quantity]]</f>
        <v>7303.3499999999995</v>
      </c>
      <c r="R1239" s="2">
        <f>SalesData[[#This Row],[Net Sales]]-SalesData[[#This Row],[Total Cost]]</f>
        <v>4625.4550000000008</v>
      </c>
      <c r="S1239" s="8">
        <f>SalesData[[#This Row],[Profit]]/SalesData[[#This Row],[Net Sales]]</f>
        <v>0.38775510204081637</v>
      </c>
    </row>
    <row r="1240" spans="1:19" x14ac:dyDescent="0.25">
      <c r="A1240">
        <v>101238</v>
      </c>
      <c r="B1240" s="1">
        <v>45603</v>
      </c>
      <c r="C1240" s="2">
        <f>MONTH(SalesData[[#This Row],[order_date]])</f>
        <v>11</v>
      </c>
      <c r="D1240" s="2">
        <f>YEAR(SalesData[[#This Row],[order_date]])</f>
        <v>2024</v>
      </c>
      <c r="E1240" t="s">
        <v>1213</v>
      </c>
      <c r="F1240" t="s">
        <v>38</v>
      </c>
      <c r="G1240" t="s">
        <v>70</v>
      </c>
      <c r="H1240">
        <v>1</v>
      </c>
      <c r="I1240">
        <v>1229.7</v>
      </c>
      <c r="J1240" t="s">
        <v>57</v>
      </c>
      <c r="K1240" t="s">
        <v>58</v>
      </c>
      <c r="L1240">
        <f>SalesData[[#This Row],[quantity]]*SalesData[[#This Row],[price]]</f>
        <v>1229.7</v>
      </c>
      <c r="M1240" s="8">
        <f>IF(SalesData[[#This Row],[quantity]]&lt;=1,2%,IF(SalesData[[#This Row],[quantity]]&lt;=2,4%,IF(SalesData[[#This Row],[quantity]]&lt;=3,6%,IF(SalesData[[#This Row],[quantity]]&gt;=4,8%,0%))))</f>
        <v>0.02</v>
      </c>
      <c r="N1240" s="6">
        <f>SalesData[[#This Row],[Total Sales]]*SalesData[[#This Row],[Discount %]]</f>
        <v>24.594000000000001</v>
      </c>
      <c r="O1240" s="2">
        <f>SalesData[[#This Row],[Total Sales]]-SalesData[[#This Row],[Discount Amount]]</f>
        <v>1205.106</v>
      </c>
      <c r="P1240" s="2">
        <f>SalesData[[#This Row],[price]]*60%</f>
        <v>737.82</v>
      </c>
      <c r="Q1240" s="2">
        <f>SalesData[[#This Row],[Cost Price (Assumed)60%]]*SalesData[[#This Row],[quantity]]</f>
        <v>737.82</v>
      </c>
      <c r="R1240" s="2">
        <f>SalesData[[#This Row],[Net Sales]]-SalesData[[#This Row],[Total Cost]]</f>
        <v>467.28599999999994</v>
      </c>
      <c r="S1240" s="8">
        <f>SalesData[[#This Row],[Profit]]/SalesData[[#This Row],[Net Sales]]</f>
        <v>0.38775510204081626</v>
      </c>
    </row>
    <row r="1241" spans="1:19" x14ac:dyDescent="0.25">
      <c r="A1241">
        <v>101239</v>
      </c>
      <c r="B1241" s="1">
        <v>45185</v>
      </c>
      <c r="C1241" s="2">
        <f>MONTH(SalesData[[#This Row],[order_date]])</f>
        <v>9</v>
      </c>
      <c r="D1241" s="2">
        <f>YEAR(SalesData[[#This Row],[order_date]])</f>
        <v>2023</v>
      </c>
      <c r="E1241" t="s">
        <v>1214</v>
      </c>
      <c r="F1241" t="s">
        <v>41</v>
      </c>
      <c r="G1241" t="s">
        <v>92</v>
      </c>
      <c r="H1241">
        <v>1</v>
      </c>
      <c r="I1241">
        <v>2036.72</v>
      </c>
      <c r="J1241" t="s">
        <v>107</v>
      </c>
      <c r="K1241" t="s">
        <v>108</v>
      </c>
      <c r="L1241">
        <f>SalesData[[#This Row],[quantity]]*SalesData[[#This Row],[price]]</f>
        <v>2036.72</v>
      </c>
      <c r="M1241" s="8">
        <f>IF(SalesData[[#This Row],[quantity]]&lt;=1,2%,IF(SalesData[[#This Row],[quantity]]&lt;=2,4%,IF(SalesData[[#This Row],[quantity]]&lt;=3,6%,IF(SalesData[[#This Row],[quantity]]&gt;=4,8%,0%))))</f>
        <v>0.02</v>
      </c>
      <c r="N1241" s="6">
        <f>SalesData[[#This Row],[Total Sales]]*SalesData[[#This Row],[Discount %]]</f>
        <v>40.734400000000001</v>
      </c>
      <c r="O1241" s="2">
        <f>SalesData[[#This Row],[Total Sales]]-SalesData[[#This Row],[Discount Amount]]</f>
        <v>1995.9856</v>
      </c>
      <c r="P1241" s="2">
        <f>SalesData[[#This Row],[price]]*60%</f>
        <v>1222.0319999999999</v>
      </c>
      <c r="Q1241" s="2">
        <f>SalesData[[#This Row],[Cost Price (Assumed)60%]]*SalesData[[#This Row],[quantity]]</f>
        <v>1222.0319999999999</v>
      </c>
      <c r="R1241" s="2">
        <f>SalesData[[#This Row],[Net Sales]]-SalesData[[#This Row],[Total Cost]]</f>
        <v>773.95360000000005</v>
      </c>
      <c r="S1241" s="8">
        <f>SalesData[[#This Row],[Profit]]/SalesData[[#This Row],[Net Sales]]</f>
        <v>0.38775510204081637</v>
      </c>
    </row>
    <row r="1242" spans="1:19" x14ac:dyDescent="0.25">
      <c r="A1242">
        <v>101240</v>
      </c>
      <c r="B1242" s="1">
        <v>45296</v>
      </c>
      <c r="C1242" s="2">
        <f>MONTH(SalesData[[#This Row],[order_date]])</f>
        <v>1</v>
      </c>
      <c r="D1242" s="2">
        <f>YEAR(SalesData[[#This Row],[order_date]])</f>
        <v>2024</v>
      </c>
      <c r="E1242" t="s">
        <v>1215</v>
      </c>
      <c r="F1242" t="s">
        <v>38</v>
      </c>
      <c r="G1242" t="s">
        <v>53</v>
      </c>
      <c r="H1242">
        <v>2</v>
      </c>
      <c r="I1242">
        <v>2471.0100000000002</v>
      </c>
      <c r="J1242" t="s">
        <v>35</v>
      </c>
      <c r="K1242" t="s">
        <v>36</v>
      </c>
      <c r="L1242">
        <f>SalesData[[#This Row],[quantity]]*SalesData[[#This Row],[price]]</f>
        <v>4942.0200000000004</v>
      </c>
      <c r="M1242" s="8">
        <f>IF(SalesData[[#This Row],[quantity]]&lt;=1,2%,IF(SalesData[[#This Row],[quantity]]&lt;=2,4%,IF(SalesData[[#This Row],[quantity]]&lt;=3,6%,IF(SalesData[[#This Row],[quantity]]&gt;=4,8%,0%))))</f>
        <v>0.04</v>
      </c>
      <c r="N1242" s="6">
        <f>SalesData[[#This Row],[Total Sales]]*SalesData[[#This Row],[Discount %]]</f>
        <v>197.68080000000003</v>
      </c>
      <c r="O1242" s="2">
        <f>SalesData[[#This Row],[Total Sales]]-SalesData[[#This Row],[Discount Amount]]</f>
        <v>4744.3392000000003</v>
      </c>
      <c r="P1242" s="2">
        <f>SalesData[[#This Row],[price]]*60%</f>
        <v>1482.606</v>
      </c>
      <c r="Q1242" s="2">
        <f>SalesData[[#This Row],[Cost Price (Assumed)60%]]*SalesData[[#This Row],[quantity]]</f>
        <v>2965.212</v>
      </c>
      <c r="R1242" s="2">
        <f>SalesData[[#This Row],[Net Sales]]-SalesData[[#This Row],[Total Cost]]</f>
        <v>1779.1272000000004</v>
      </c>
      <c r="S1242" s="8">
        <f>SalesData[[#This Row],[Profit]]/SalesData[[#This Row],[Net Sales]]</f>
        <v>0.37500000000000006</v>
      </c>
    </row>
    <row r="1243" spans="1:19" x14ac:dyDescent="0.25">
      <c r="A1243">
        <v>101241</v>
      </c>
      <c r="B1243" s="1">
        <v>45209</v>
      </c>
      <c r="C1243" s="2">
        <f>MONTH(SalesData[[#This Row],[order_date]])</f>
        <v>10</v>
      </c>
      <c r="D1243" s="2">
        <f>YEAR(SalesData[[#This Row],[order_date]])</f>
        <v>2023</v>
      </c>
      <c r="E1243" t="s">
        <v>1216</v>
      </c>
      <c r="F1243" t="s">
        <v>10</v>
      </c>
      <c r="G1243" t="s">
        <v>68</v>
      </c>
      <c r="H1243">
        <v>1</v>
      </c>
      <c r="I1243">
        <v>9127.5300000000007</v>
      </c>
      <c r="J1243" t="s">
        <v>85</v>
      </c>
      <c r="K1243" t="s">
        <v>29</v>
      </c>
      <c r="L1243">
        <f>SalesData[[#This Row],[quantity]]*SalesData[[#This Row],[price]]</f>
        <v>9127.5300000000007</v>
      </c>
      <c r="M1243" s="8">
        <f>IF(SalesData[[#This Row],[quantity]]&lt;=1,2%,IF(SalesData[[#This Row],[quantity]]&lt;=2,4%,IF(SalesData[[#This Row],[quantity]]&lt;=3,6%,IF(SalesData[[#This Row],[quantity]]&gt;=4,8%,0%))))</f>
        <v>0.02</v>
      </c>
      <c r="N1243" s="6">
        <f>SalesData[[#This Row],[Total Sales]]*SalesData[[#This Row],[Discount %]]</f>
        <v>182.5506</v>
      </c>
      <c r="O1243" s="2">
        <f>SalesData[[#This Row],[Total Sales]]-SalesData[[#This Row],[Discount Amount]]</f>
        <v>8944.9794000000002</v>
      </c>
      <c r="P1243" s="2">
        <f>SalesData[[#This Row],[price]]*60%</f>
        <v>5476.518</v>
      </c>
      <c r="Q1243" s="2">
        <f>SalesData[[#This Row],[Cost Price (Assumed)60%]]*SalesData[[#This Row],[quantity]]</f>
        <v>5476.518</v>
      </c>
      <c r="R1243" s="2">
        <f>SalesData[[#This Row],[Net Sales]]-SalesData[[#This Row],[Total Cost]]</f>
        <v>3468.4614000000001</v>
      </c>
      <c r="S1243" s="8">
        <f>SalesData[[#This Row],[Profit]]/SalesData[[#This Row],[Net Sales]]</f>
        <v>0.38775510204081631</v>
      </c>
    </row>
    <row r="1244" spans="1:19" x14ac:dyDescent="0.25">
      <c r="A1244">
        <v>101242</v>
      </c>
      <c r="B1244" s="1">
        <v>45527</v>
      </c>
      <c r="C1244" s="2">
        <f>MONTH(SalesData[[#This Row],[order_date]])</f>
        <v>8</v>
      </c>
      <c r="D1244" s="2">
        <f>YEAR(SalesData[[#This Row],[order_date]])</f>
        <v>2024</v>
      </c>
      <c r="E1244" t="s">
        <v>1217</v>
      </c>
      <c r="F1244" t="s">
        <v>41</v>
      </c>
      <c r="G1244" t="s">
        <v>102</v>
      </c>
      <c r="H1244">
        <v>1</v>
      </c>
      <c r="I1244">
        <v>6026.8</v>
      </c>
      <c r="J1244" t="s">
        <v>32</v>
      </c>
      <c r="K1244" t="s">
        <v>33</v>
      </c>
      <c r="L1244">
        <f>SalesData[[#This Row],[quantity]]*SalesData[[#This Row],[price]]</f>
        <v>6026.8</v>
      </c>
      <c r="M1244" s="8">
        <f>IF(SalesData[[#This Row],[quantity]]&lt;=1,2%,IF(SalesData[[#This Row],[quantity]]&lt;=2,4%,IF(SalesData[[#This Row],[quantity]]&lt;=3,6%,IF(SalesData[[#This Row],[quantity]]&gt;=4,8%,0%))))</f>
        <v>0.02</v>
      </c>
      <c r="N1244" s="6">
        <f>SalesData[[#This Row],[Total Sales]]*SalesData[[#This Row],[Discount %]]</f>
        <v>120.536</v>
      </c>
      <c r="O1244" s="2">
        <f>SalesData[[#This Row],[Total Sales]]-SalesData[[#This Row],[Discount Amount]]</f>
        <v>5906.2640000000001</v>
      </c>
      <c r="P1244" s="2">
        <f>SalesData[[#This Row],[price]]*60%</f>
        <v>3616.08</v>
      </c>
      <c r="Q1244" s="2">
        <f>SalesData[[#This Row],[Cost Price (Assumed)60%]]*SalesData[[#This Row],[quantity]]</f>
        <v>3616.08</v>
      </c>
      <c r="R1244" s="2">
        <f>SalesData[[#This Row],[Net Sales]]-SalesData[[#This Row],[Total Cost]]</f>
        <v>2290.1840000000002</v>
      </c>
      <c r="S1244" s="8">
        <f>SalesData[[#This Row],[Profit]]/SalesData[[#This Row],[Net Sales]]</f>
        <v>0.38775510204081637</v>
      </c>
    </row>
    <row r="1245" spans="1:19" x14ac:dyDescent="0.25">
      <c r="A1245">
        <v>101243</v>
      </c>
      <c r="B1245" s="1">
        <v>45278</v>
      </c>
      <c r="C1245" s="2">
        <f>MONTH(SalesData[[#This Row],[order_date]])</f>
        <v>12</v>
      </c>
      <c r="D1245" s="2">
        <f>YEAR(SalesData[[#This Row],[order_date]])</f>
        <v>2023</v>
      </c>
      <c r="E1245" t="s">
        <v>1218</v>
      </c>
      <c r="F1245" t="s">
        <v>14</v>
      </c>
      <c r="G1245" t="s">
        <v>170</v>
      </c>
      <c r="H1245">
        <v>5</v>
      </c>
      <c r="I1245">
        <v>1246</v>
      </c>
      <c r="J1245" t="s">
        <v>57</v>
      </c>
      <c r="K1245" t="s">
        <v>58</v>
      </c>
      <c r="L1245">
        <f>SalesData[[#This Row],[quantity]]*SalesData[[#This Row],[price]]</f>
        <v>6230</v>
      </c>
      <c r="M1245" s="8">
        <f>IF(SalesData[[#This Row],[quantity]]&lt;=1,2%,IF(SalesData[[#This Row],[quantity]]&lt;=2,4%,IF(SalesData[[#This Row],[quantity]]&lt;=3,6%,IF(SalesData[[#This Row],[quantity]]&gt;=4,8%,0%))))</f>
        <v>0.08</v>
      </c>
      <c r="N1245" s="6">
        <f>SalesData[[#This Row],[Total Sales]]*SalesData[[#This Row],[Discount %]]</f>
        <v>498.40000000000003</v>
      </c>
      <c r="O1245" s="2">
        <f>SalesData[[#This Row],[Total Sales]]-SalesData[[#This Row],[Discount Amount]]</f>
        <v>5731.6</v>
      </c>
      <c r="P1245" s="2">
        <f>SalesData[[#This Row],[price]]*60%</f>
        <v>747.6</v>
      </c>
      <c r="Q1245" s="2">
        <f>SalesData[[#This Row],[Cost Price (Assumed)60%]]*SalesData[[#This Row],[quantity]]</f>
        <v>3738</v>
      </c>
      <c r="R1245" s="2">
        <f>SalesData[[#This Row],[Net Sales]]-SalesData[[#This Row],[Total Cost]]</f>
        <v>1993.6000000000004</v>
      </c>
      <c r="S1245" s="8">
        <f>SalesData[[#This Row],[Profit]]/SalesData[[#This Row],[Net Sales]]</f>
        <v>0.34782608695652178</v>
      </c>
    </row>
    <row r="1246" spans="1:19" x14ac:dyDescent="0.25">
      <c r="A1246">
        <v>101244</v>
      </c>
      <c r="B1246" s="1">
        <v>45123</v>
      </c>
      <c r="C1246" s="2">
        <f>MONTH(SalesData[[#This Row],[order_date]])</f>
        <v>7</v>
      </c>
      <c r="D1246" s="2">
        <f>YEAR(SalesData[[#This Row],[order_date]])</f>
        <v>2023</v>
      </c>
      <c r="E1246" t="s">
        <v>1219</v>
      </c>
      <c r="F1246" t="s">
        <v>14</v>
      </c>
      <c r="G1246" t="s">
        <v>31</v>
      </c>
      <c r="H1246">
        <v>3</v>
      </c>
      <c r="I1246">
        <v>4243</v>
      </c>
      <c r="J1246" t="s">
        <v>43</v>
      </c>
      <c r="K1246" t="s">
        <v>29</v>
      </c>
      <c r="L1246">
        <f>SalesData[[#This Row],[quantity]]*SalesData[[#This Row],[price]]</f>
        <v>12729</v>
      </c>
      <c r="M1246" s="8">
        <f>IF(SalesData[[#This Row],[quantity]]&lt;=1,2%,IF(SalesData[[#This Row],[quantity]]&lt;=2,4%,IF(SalesData[[#This Row],[quantity]]&lt;=3,6%,IF(SalesData[[#This Row],[quantity]]&gt;=4,8%,0%))))</f>
        <v>0.06</v>
      </c>
      <c r="N1246" s="6">
        <f>SalesData[[#This Row],[Total Sales]]*SalesData[[#This Row],[Discount %]]</f>
        <v>763.74</v>
      </c>
      <c r="O1246" s="2">
        <f>SalesData[[#This Row],[Total Sales]]-SalesData[[#This Row],[Discount Amount]]</f>
        <v>11965.26</v>
      </c>
      <c r="P1246" s="2">
        <f>SalesData[[#This Row],[price]]*60%</f>
        <v>2545.7999999999997</v>
      </c>
      <c r="Q1246" s="2">
        <f>SalesData[[#This Row],[Cost Price (Assumed)60%]]*SalesData[[#This Row],[quantity]]</f>
        <v>7637.4</v>
      </c>
      <c r="R1246" s="2">
        <f>SalesData[[#This Row],[Net Sales]]-SalesData[[#This Row],[Total Cost]]</f>
        <v>4327.8600000000006</v>
      </c>
      <c r="S1246" s="8">
        <f>SalesData[[#This Row],[Profit]]/SalesData[[#This Row],[Net Sales]]</f>
        <v>0.36170212765957449</v>
      </c>
    </row>
    <row r="1247" spans="1:19" x14ac:dyDescent="0.25">
      <c r="A1247">
        <v>101245</v>
      </c>
      <c r="B1247" s="1">
        <v>45301</v>
      </c>
      <c r="C1247" s="2">
        <f>MONTH(SalesData[[#This Row],[order_date]])</f>
        <v>1</v>
      </c>
      <c r="D1247" s="2">
        <f>YEAR(SalesData[[#This Row],[order_date]])</f>
        <v>2024</v>
      </c>
      <c r="E1247" t="s">
        <v>1220</v>
      </c>
      <c r="F1247" t="s">
        <v>14</v>
      </c>
      <c r="G1247" t="s">
        <v>15</v>
      </c>
      <c r="H1247">
        <v>4</v>
      </c>
      <c r="I1247">
        <v>511.27</v>
      </c>
      <c r="J1247" t="s">
        <v>21</v>
      </c>
      <c r="K1247" t="s">
        <v>17</v>
      </c>
      <c r="L1247">
        <f>SalesData[[#This Row],[quantity]]*SalesData[[#This Row],[price]]</f>
        <v>2045.08</v>
      </c>
      <c r="M1247" s="8">
        <f>IF(SalesData[[#This Row],[quantity]]&lt;=1,2%,IF(SalesData[[#This Row],[quantity]]&lt;=2,4%,IF(SalesData[[#This Row],[quantity]]&lt;=3,6%,IF(SalesData[[#This Row],[quantity]]&gt;=4,8%,0%))))</f>
        <v>0.08</v>
      </c>
      <c r="N1247" s="6">
        <f>SalesData[[#This Row],[Total Sales]]*SalesData[[#This Row],[Discount %]]</f>
        <v>163.60640000000001</v>
      </c>
      <c r="O1247" s="2">
        <f>SalesData[[#This Row],[Total Sales]]-SalesData[[#This Row],[Discount Amount]]</f>
        <v>1881.4735999999998</v>
      </c>
      <c r="P1247" s="2">
        <f>SalesData[[#This Row],[price]]*60%</f>
        <v>306.762</v>
      </c>
      <c r="Q1247" s="2">
        <f>SalesData[[#This Row],[Cost Price (Assumed)60%]]*SalesData[[#This Row],[quantity]]</f>
        <v>1227.048</v>
      </c>
      <c r="R1247" s="2">
        <f>SalesData[[#This Row],[Net Sales]]-SalesData[[#This Row],[Total Cost]]</f>
        <v>654.4255999999998</v>
      </c>
      <c r="S1247" s="8">
        <f>SalesData[[#This Row],[Profit]]/SalesData[[#This Row],[Net Sales]]</f>
        <v>0.34782608695652167</v>
      </c>
    </row>
    <row r="1248" spans="1:19" x14ac:dyDescent="0.25">
      <c r="A1248">
        <v>101246</v>
      </c>
      <c r="B1248" s="1">
        <v>44949</v>
      </c>
      <c r="C1248" s="2">
        <f>MONTH(SalesData[[#This Row],[order_date]])</f>
        <v>1</v>
      </c>
      <c r="D1248" s="2">
        <f>YEAR(SalesData[[#This Row],[order_date]])</f>
        <v>2023</v>
      </c>
      <c r="E1248" t="s">
        <v>1221</v>
      </c>
      <c r="F1248" t="s">
        <v>10</v>
      </c>
      <c r="G1248" t="s">
        <v>11</v>
      </c>
      <c r="H1248">
        <v>2</v>
      </c>
      <c r="I1248">
        <v>8923.06</v>
      </c>
      <c r="J1248" t="s">
        <v>21</v>
      </c>
      <c r="K1248" t="s">
        <v>17</v>
      </c>
      <c r="L1248">
        <f>SalesData[[#This Row],[quantity]]*SalesData[[#This Row],[price]]</f>
        <v>17846.12</v>
      </c>
      <c r="M1248" s="8">
        <f>IF(SalesData[[#This Row],[quantity]]&lt;=1,2%,IF(SalesData[[#This Row],[quantity]]&lt;=2,4%,IF(SalesData[[#This Row],[quantity]]&lt;=3,6%,IF(SalesData[[#This Row],[quantity]]&gt;=4,8%,0%))))</f>
        <v>0.04</v>
      </c>
      <c r="N1248" s="6">
        <f>SalesData[[#This Row],[Total Sales]]*SalesData[[#This Row],[Discount %]]</f>
        <v>713.84479999999996</v>
      </c>
      <c r="O1248" s="2">
        <f>SalesData[[#This Row],[Total Sales]]-SalesData[[#This Row],[Discount Amount]]</f>
        <v>17132.2752</v>
      </c>
      <c r="P1248" s="2">
        <f>SalesData[[#This Row],[price]]*60%</f>
        <v>5353.8359999999993</v>
      </c>
      <c r="Q1248" s="2">
        <f>SalesData[[#This Row],[Cost Price (Assumed)60%]]*SalesData[[#This Row],[quantity]]</f>
        <v>10707.671999999999</v>
      </c>
      <c r="R1248" s="2">
        <f>SalesData[[#This Row],[Net Sales]]-SalesData[[#This Row],[Total Cost]]</f>
        <v>6424.6032000000014</v>
      </c>
      <c r="S1248" s="8">
        <f>SalesData[[#This Row],[Profit]]/SalesData[[#This Row],[Net Sales]]</f>
        <v>0.37500000000000006</v>
      </c>
    </row>
    <row r="1249" spans="1:19" x14ac:dyDescent="0.25">
      <c r="A1249">
        <v>101247</v>
      </c>
      <c r="B1249" s="1">
        <v>45637</v>
      </c>
      <c r="C1249" s="2">
        <f>MONTH(SalesData[[#This Row],[order_date]])</f>
        <v>12</v>
      </c>
      <c r="D1249" s="2">
        <f>YEAR(SalesData[[#This Row],[order_date]])</f>
        <v>2024</v>
      </c>
      <c r="E1249" t="s">
        <v>1222</v>
      </c>
      <c r="F1249" t="s">
        <v>10</v>
      </c>
      <c r="G1249" t="s">
        <v>68</v>
      </c>
      <c r="H1249">
        <v>1</v>
      </c>
      <c r="I1249">
        <v>38127.839999999997</v>
      </c>
      <c r="J1249" t="s">
        <v>57</v>
      </c>
      <c r="K1249" t="s">
        <v>58</v>
      </c>
      <c r="L1249">
        <f>SalesData[[#This Row],[quantity]]*SalesData[[#This Row],[price]]</f>
        <v>38127.839999999997</v>
      </c>
      <c r="M1249" s="8">
        <f>IF(SalesData[[#This Row],[quantity]]&lt;=1,2%,IF(SalesData[[#This Row],[quantity]]&lt;=2,4%,IF(SalesData[[#This Row],[quantity]]&lt;=3,6%,IF(SalesData[[#This Row],[quantity]]&gt;=4,8%,0%))))</f>
        <v>0.02</v>
      </c>
      <c r="N1249" s="6">
        <f>SalesData[[#This Row],[Total Sales]]*SalesData[[#This Row],[Discount %]]</f>
        <v>762.55679999999995</v>
      </c>
      <c r="O1249" s="2">
        <f>SalesData[[#This Row],[Total Sales]]-SalesData[[#This Row],[Discount Amount]]</f>
        <v>37365.283199999998</v>
      </c>
      <c r="P1249" s="2">
        <f>SalesData[[#This Row],[price]]*60%</f>
        <v>22876.703999999998</v>
      </c>
      <c r="Q1249" s="2">
        <f>SalesData[[#This Row],[Cost Price (Assumed)60%]]*SalesData[[#This Row],[quantity]]</f>
        <v>22876.703999999998</v>
      </c>
      <c r="R1249" s="2">
        <f>SalesData[[#This Row],[Net Sales]]-SalesData[[#This Row],[Total Cost]]</f>
        <v>14488.5792</v>
      </c>
      <c r="S1249" s="8">
        <f>SalesData[[#This Row],[Profit]]/SalesData[[#This Row],[Net Sales]]</f>
        <v>0.38775510204081637</v>
      </c>
    </row>
    <row r="1250" spans="1:19" x14ac:dyDescent="0.25">
      <c r="A1250">
        <v>101248</v>
      </c>
      <c r="B1250" s="1">
        <v>45375</v>
      </c>
      <c r="C1250" s="2">
        <f>MONTH(SalesData[[#This Row],[order_date]])</f>
        <v>3</v>
      </c>
      <c r="D1250" s="2">
        <f>YEAR(SalesData[[#This Row],[order_date]])</f>
        <v>2024</v>
      </c>
      <c r="E1250" t="s">
        <v>1223</v>
      </c>
      <c r="F1250" t="s">
        <v>38</v>
      </c>
      <c r="G1250" t="s">
        <v>261</v>
      </c>
      <c r="H1250">
        <v>1</v>
      </c>
      <c r="I1250">
        <v>1673.1</v>
      </c>
      <c r="J1250" t="s">
        <v>57</v>
      </c>
      <c r="K1250" t="s">
        <v>58</v>
      </c>
      <c r="L1250">
        <f>SalesData[[#This Row],[quantity]]*SalesData[[#This Row],[price]]</f>
        <v>1673.1</v>
      </c>
      <c r="M1250" s="8">
        <f>IF(SalesData[[#This Row],[quantity]]&lt;=1,2%,IF(SalesData[[#This Row],[quantity]]&lt;=2,4%,IF(SalesData[[#This Row],[quantity]]&lt;=3,6%,IF(SalesData[[#This Row],[quantity]]&gt;=4,8%,0%))))</f>
        <v>0.02</v>
      </c>
      <c r="N1250" s="6">
        <f>SalesData[[#This Row],[Total Sales]]*SalesData[[#This Row],[Discount %]]</f>
        <v>33.461999999999996</v>
      </c>
      <c r="O1250" s="2">
        <f>SalesData[[#This Row],[Total Sales]]-SalesData[[#This Row],[Discount Amount]]</f>
        <v>1639.6379999999999</v>
      </c>
      <c r="P1250" s="2">
        <f>SalesData[[#This Row],[price]]*60%</f>
        <v>1003.8599999999999</v>
      </c>
      <c r="Q1250" s="2">
        <f>SalesData[[#This Row],[Cost Price (Assumed)60%]]*SalesData[[#This Row],[quantity]]</f>
        <v>1003.8599999999999</v>
      </c>
      <c r="R1250" s="2">
        <f>SalesData[[#This Row],[Net Sales]]-SalesData[[#This Row],[Total Cost]]</f>
        <v>635.77800000000002</v>
      </c>
      <c r="S1250" s="8">
        <f>SalesData[[#This Row],[Profit]]/SalesData[[#This Row],[Net Sales]]</f>
        <v>0.38775510204081637</v>
      </c>
    </row>
    <row r="1251" spans="1:19" x14ac:dyDescent="0.25">
      <c r="A1251">
        <v>101249</v>
      </c>
      <c r="B1251" s="1">
        <v>44930</v>
      </c>
      <c r="C1251" s="2">
        <f>MONTH(SalesData[[#This Row],[order_date]])</f>
        <v>1</v>
      </c>
      <c r="D1251" s="2">
        <f>YEAR(SalesData[[#This Row],[order_date]])</f>
        <v>2023</v>
      </c>
      <c r="E1251" t="s">
        <v>1224</v>
      </c>
      <c r="F1251" t="s">
        <v>10</v>
      </c>
      <c r="G1251" t="s">
        <v>27</v>
      </c>
      <c r="H1251">
        <v>1</v>
      </c>
      <c r="I1251">
        <v>2377.94</v>
      </c>
      <c r="J1251" t="s">
        <v>61</v>
      </c>
      <c r="K1251" t="s">
        <v>36</v>
      </c>
      <c r="L1251">
        <f>SalesData[[#This Row],[quantity]]*SalesData[[#This Row],[price]]</f>
        <v>2377.94</v>
      </c>
      <c r="M1251" s="8">
        <f>IF(SalesData[[#This Row],[quantity]]&lt;=1,2%,IF(SalesData[[#This Row],[quantity]]&lt;=2,4%,IF(SalesData[[#This Row],[quantity]]&lt;=3,6%,IF(SalesData[[#This Row],[quantity]]&gt;=4,8%,0%))))</f>
        <v>0.02</v>
      </c>
      <c r="N1251" s="6">
        <f>SalesData[[#This Row],[Total Sales]]*SalesData[[#This Row],[Discount %]]</f>
        <v>47.558800000000005</v>
      </c>
      <c r="O1251" s="2">
        <f>SalesData[[#This Row],[Total Sales]]-SalesData[[#This Row],[Discount Amount]]</f>
        <v>2330.3812000000003</v>
      </c>
      <c r="P1251" s="2">
        <f>SalesData[[#This Row],[price]]*60%</f>
        <v>1426.7639999999999</v>
      </c>
      <c r="Q1251" s="2">
        <f>SalesData[[#This Row],[Cost Price (Assumed)60%]]*SalesData[[#This Row],[quantity]]</f>
        <v>1426.7639999999999</v>
      </c>
      <c r="R1251" s="2">
        <f>SalesData[[#This Row],[Net Sales]]-SalesData[[#This Row],[Total Cost]]</f>
        <v>903.61720000000037</v>
      </c>
      <c r="S1251" s="8">
        <f>SalesData[[#This Row],[Profit]]/SalesData[[#This Row],[Net Sales]]</f>
        <v>0.38775510204081642</v>
      </c>
    </row>
    <row r="1252" spans="1:19" x14ac:dyDescent="0.25">
      <c r="A1252">
        <v>101250</v>
      </c>
      <c r="B1252" s="1">
        <v>45442</v>
      </c>
      <c r="C1252" s="2">
        <f>MONTH(SalesData[[#This Row],[order_date]])</f>
        <v>5</v>
      </c>
      <c r="D1252" s="2">
        <f>YEAR(SalesData[[#This Row],[order_date]])</f>
        <v>2024</v>
      </c>
      <c r="E1252" t="s">
        <v>1225</v>
      </c>
      <c r="F1252" t="s">
        <v>19</v>
      </c>
      <c r="G1252" t="s">
        <v>123</v>
      </c>
      <c r="H1252">
        <v>1</v>
      </c>
      <c r="I1252">
        <v>12046.56</v>
      </c>
      <c r="J1252" t="s">
        <v>54</v>
      </c>
      <c r="K1252" t="s">
        <v>55</v>
      </c>
      <c r="L1252">
        <f>SalesData[[#This Row],[quantity]]*SalesData[[#This Row],[price]]</f>
        <v>12046.56</v>
      </c>
      <c r="M1252" s="8">
        <f>IF(SalesData[[#This Row],[quantity]]&lt;=1,2%,IF(SalesData[[#This Row],[quantity]]&lt;=2,4%,IF(SalesData[[#This Row],[quantity]]&lt;=3,6%,IF(SalesData[[#This Row],[quantity]]&gt;=4,8%,0%))))</f>
        <v>0.02</v>
      </c>
      <c r="N1252" s="6">
        <f>SalesData[[#This Row],[Total Sales]]*SalesData[[#This Row],[Discount %]]</f>
        <v>240.93119999999999</v>
      </c>
      <c r="O1252" s="2">
        <f>SalesData[[#This Row],[Total Sales]]-SalesData[[#This Row],[Discount Amount]]</f>
        <v>11805.628799999999</v>
      </c>
      <c r="P1252" s="2">
        <f>SalesData[[#This Row],[price]]*60%</f>
        <v>7227.9359999999997</v>
      </c>
      <c r="Q1252" s="2">
        <f>SalesData[[#This Row],[Cost Price (Assumed)60%]]*SalesData[[#This Row],[quantity]]</f>
        <v>7227.9359999999997</v>
      </c>
      <c r="R1252" s="2">
        <f>SalesData[[#This Row],[Net Sales]]-SalesData[[#This Row],[Total Cost]]</f>
        <v>4577.6927999999989</v>
      </c>
      <c r="S1252" s="8">
        <f>SalesData[[#This Row],[Profit]]/SalesData[[#This Row],[Net Sales]]</f>
        <v>0.38775510204081626</v>
      </c>
    </row>
    <row r="1253" spans="1:19" x14ac:dyDescent="0.25">
      <c r="A1253">
        <v>101251</v>
      </c>
      <c r="B1253" s="1">
        <v>45048</v>
      </c>
      <c r="C1253" s="2">
        <f>MONTH(SalesData[[#This Row],[order_date]])</f>
        <v>5</v>
      </c>
      <c r="D1253" s="2">
        <f>YEAR(SalesData[[#This Row],[order_date]])</f>
        <v>2023</v>
      </c>
      <c r="E1253" t="s">
        <v>1226</v>
      </c>
      <c r="F1253" t="s">
        <v>10</v>
      </c>
      <c r="G1253" t="s">
        <v>73</v>
      </c>
      <c r="H1253">
        <v>1</v>
      </c>
      <c r="I1253">
        <v>22391.42</v>
      </c>
      <c r="J1253" t="s">
        <v>43</v>
      </c>
      <c r="K1253" t="s">
        <v>29</v>
      </c>
      <c r="L1253">
        <f>SalesData[[#This Row],[quantity]]*SalesData[[#This Row],[price]]</f>
        <v>22391.42</v>
      </c>
      <c r="M1253" s="8">
        <f>IF(SalesData[[#This Row],[quantity]]&lt;=1,2%,IF(SalesData[[#This Row],[quantity]]&lt;=2,4%,IF(SalesData[[#This Row],[quantity]]&lt;=3,6%,IF(SalesData[[#This Row],[quantity]]&gt;=4,8%,0%))))</f>
        <v>0.02</v>
      </c>
      <c r="N1253" s="6">
        <f>SalesData[[#This Row],[Total Sales]]*SalesData[[#This Row],[Discount %]]</f>
        <v>447.82839999999999</v>
      </c>
      <c r="O1253" s="2">
        <f>SalesData[[#This Row],[Total Sales]]-SalesData[[#This Row],[Discount Amount]]</f>
        <v>21943.5916</v>
      </c>
      <c r="P1253" s="2">
        <f>SalesData[[#This Row],[price]]*60%</f>
        <v>13434.851999999999</v>
      </c>
      <c r="Q1253" s="2">
        <f>SalesData[[#This Row],[Cost Price (Assumed)60%]]*SalesData[[#This Row],[quantity]]</f>
        <v>13434.851999999999</v>
      </c>
      <c r="R1253" s="2">
        <f>SalesData[[#This Row],[Net Sales]]-SalesData[[#This Row],[Total Cost]]</f>
        <v>8508.7396000000008</v>
      </c>
      <c r="S1253" s="8">
        <f>SalesData[[#This Row],[Profit]]/SalesData[[#This Row],[Net Sales]]</f>
        <v>0.38775510204081637</v>
      </c>
    </row>
    <row r="1254" spans="1:19" x14ac:dyDescent="0.25">
      <c r="A1254">
        <v>101252</v>
      </c>
      <c r="B1254" s="1">
        <v>45063</v>
      </c>
      <c r="C1254" s="2">
        <f>MONTH(SalesData[[#This Row],[order_date]])</f>
        <v>5</v>
      </c>
      <c r="D1254" s="2">
        <f>YEAR(SalesData[[#This Row],[order_date]])</f>
        <v>2023</v>
      </c>
      <c r="E1254" t="s">
        <v>1227</v>
      </c>
      <c r="F1254" t="s">
        <v>10</v>
      </c>
      <c r="G1254" t="s">
        <v>73</v>
      </c>
      <c r="H1254">
        <v>2</v>
      </c>
      <c r="I1254">
        <v>20357.509999999998</v>
      </c>
      <c r="J1254" t="s">
        <v>12</v>
      </c>
      <c r="K1254" t="s">
        <v>12</v>
      </c>
      <c r="L1254">
        <f>SalesData[[#This Row],[quantity]]*SalesData[[#This Row],[price]]</f>
        <v>40715.019999999997</v>
      </c>
      <c r="M1254" s="8">
        <f>IF(SalesData[[#This Row],[quantity]]&lt;=1,2%,IF(SalesData[[#This Row],[quantity]]&lt;=2,4%,IF(SalesData[[#This Row],[quantity]]&lt;=3,6%,IF(SalesData[[#This Row],[quantity]]&gt;=4,8%,0%))))</f>
        <v>0.04</v>
      </c>
      <c r="N1254" s="6">
        <f>SalesData[[#This Row],[Total Sales]]*SalesData[[#This Row],[Discount %]]</f>
        <v>1628.6007999999999</v>
      </c>
      <c r="O1254" s="2">
        <f>SalesData[[#This Row],[Total Sales]]-SalesData[[#This Row],[Discount Amount]]</f>
        <v>39086.419199999997</v>
      </c>
      <c r="P1254" s="2">
        <f>SalesData[[#This Row],[price]]*60%</f>
        <v>12214.505999999999</v>
      </c>
      <c r="Q1254" s="2">
        <f>SalesData[[#This Row],[Cost Price (Assumed)60%]]*SalesData[[#This Row],[quantity]]</f>
        <v>24429.011999999999</v>
      </c>
      <c r="R1254" s="2">
        <f>SalesData[[#This Row],[Net Sales]]-SalesData[[#This Row],[Total Cost]]</f>
        <v>14657.407199999998</v>
      </c>
      <c r="S1254" s="8">
        <f>SalesData[[#This Row],[Profit]]/SalesData[[#This Row],[Net Sales]]</f>
        <v>0.375</v>
      </c>
    </row>
    <row r="1255" spans="1:19" x14ac:dyDescent="0.25">
      <c r="A1255">
        <v>101253</v>
      </c>
      <c r="B1255" s="1">
        <v>44928</v>
      </c>
      <c r="C1255" s="2">
        <f>MONTH(SalesData[[#This Row],[order_date]])</f>
        <v>1</v>
      </c>
      <c r="D1255" s="2">
        <f>YEAR(SalesData[[#This Row],[order_date]])</f>
        <v>2023</v>
      </c>
      <c r="E1255" t="s">
        <v>1228</v>
      </c>
      <c r="F1255" t="s">
        <v>19</v>
      </c>
      <c r="G1255" t="s">
        <v>123</v>
      </c>
      <c r="H1255">
        <v>5</v>
      </c>
      <c r="I1255">
        <v>5749.08</v>
      </c>
      <c r="J1255" t="s">
        <v>94</v>
      </c>
      <c r="K1255" t="s">
        <v>95</v>
      </c>
      <c r="L1255">
        <f>SalesData[[#This Row],[quantity]]*SalesData[[#This Row],[price]]</f>
        <v>28745.4</v>
      </c>
      <c r="M1255" s="8">
        <f>IF(SalesData[[#This Row],[quantity]]&lt;=1,2%,IF(SalesData[[#This Row],[quantity]]&lt;=2,4%,IF(SalesData[[#This Row],[quantity]]&lt;=3,6%,IF(SalesData[[#This Row],[quantity]]&gt;=4,8%,0%))))</f>
        <v>0.08</v>
      </c>
      <c r="N1255" s="6">
        <f>SalesData[[#This Row],[Total Sales]]*SalesData[[#This Row],[Discount %]]</f>
        <v>2299.6320000000001</v>
      </c>
      <c r="O1255" s="2">
        <f>SalesData[[#This Row],[Total Sales]]-SalesData[[#This Row],[Discount Amount]]</f>
        <v>26445.768</v>
      </c>
      <c r="P1255" s="2">
        <f>SalesData[[#This Row],[price]]*60%</f>
        <v>3449.4479999999999</v>
      </c>
      <c r="Q1255" s="2">
        <f>SalesData[[#This Row],[Cost Price (Assumed)60%]]*SalesData[[#This Row],[quantity]]</f>
        <v>17247.239999999998</v>
      </c>
      <c r="R1255" s="2">
        <f>SalesData[[#This Row],[Net Sales]]-SalesData[[#This Row],[Total Cost]]</f>
        <v>9198.5280000000021</v>
      </c>
      <c r="S1255" s="8">
        <f>SalesData[[#This Row],[Profit]]/SalesData[[#This Row],[Net Sales]]</f>
        <v>0.34782608695652184</v>
      </c>
    </row>
    <row r="1256" spans="1:19" x14ac:dyDescent="0.25">
      <c r="A1256">
        <v>101254</v>
      </c>
      <c r="B1256" s="1">
        <v>45063</v>
      </c>
      <c r="C1256" s="2">
        <f>MONTH(SalesData[[#This Row],[order_date]])</f>
        <v>5</v>
      </c>
      <c r="D1256" s="2">
        <f>YEAR(SalesData[[#This Row],[order_date]])</f>
        <v>2023</v>
      </c>
      <c r="E1256" t="s">
        <v>1229</v>
      </c>
      <c r="F1256" t="s">
        <v>14</v>
      </c>
      <c r="G1256" t="s">
        <v>51</v>
      </c>
      <c r="H1256">
        <v>1</v>
      </c>
      <c r="I1256">
        <v>5114.47</v>
      </c>
      <c r="J1256" t="s">
        <v>47</v>
      </c>
      <c r="K1256" t="s">
        <v>48</v>
      </c>
      <c r="L1256">
        <f>SalesData[[#This Row],[quantity]]*SalesData[[#This Row],[price]]</f>
        <v>5114.47</v>
      </c>
      <c r="M1256" s="8">
        <f>IF(SalesData[[#This Row],[quantity]]&lt;=1,2%,IF(SalesData[[#This Row],[quantity]]&lt;=2,4%,IF(SalesData[[#This Row],[quantity]]&lt;=3,6%,IF(SalesData[[#This Row],[quantity]]&gt;=4,8%,0%))))</f>
        <v>0.02</v>
      </c>
      <c r="N1256" s="6">
        <f>SalesData[[#This Row],[Total Sales]]*SalesData[[#This Row],[Discount %]]</f>
        <v>102.2894</v>
      </c>
      <c r="O1256" s="2">
        <f>SalesData[[#This Row],[Total Sales]]-SalesData[[#This Row],[Discount Amount]]</f>
        <v>5012.1806000000006</v>
      </c>
      <c r="P1256" s="2">
        <f>SalesData[[#This Row],[price]]*60%</f>
        <v>3068.6820000000002</v>
      </c>
      <c r="Q1256" s="2">
        <f>SalesData[[#This Row],[Cost Price (Assumed)60%]]*SalesData[[#This Row],[quantity]]</f>
        <v>3068.6820000000002</v>
      </c>
      <c r="R1256" s="2">
        <f>SalesData[[#This Row],[Net Sales]]-SalesData[[#This Row],[Total Cost]]</f>
        <v>1943.4986000000004</v>
      </c>
      <c r="S1256" s="8">
        <f>SalesData[[#This Row],[Profit]]/SalesData[[#This Row],[Net Sales]]</f>
        <v>0.38775510204081637</v>
      </c>
    </row>
    <row r="1257" spans="1:19" x14ac:dyDescent="0.25">
      <c r="A1257">
        <v>101255</v>
      </c>
      <c r="B1257" s="1">
        <v>45291</v>
      </c>
      <c r="C1257" s="2">
        <f>MONTH(SalesData[[#This Row],[order_date]])</f>
        <v>12</v>
      </c>
      <c r="D1257" s="2">
        <f>YEAR(SalesData[[#This Row],[order_date]])</f>
        <v>2023</v>
      </c>
      <c r="E1257" t="s">
        <v>1230</v>
      </c>
      <c r="F1257" t="s">
        <v>10</v>
      </c>
      <c r="G1257" t="s">
        <v>11</v>
      </c>
      <c r="H1257">
        <v>1</v>
      </c>
      <c r="I1257">
        <v>68818.27</v>
      </c>
      <c r="J1257" t="s">
        <v>16</v>
      </c>
      <c r="K1257" t="s">
        <v>17</v>
      </c>
      <c r="L1257">
        <f>SalesData[[#This Row],[quantity]]*SalesData[[#This Row],[price]]</f>
        <v>68818.27</v>
      </c>
      <c r="M1257" s="8">
        <f>IF(SalesData[[#This Row],[quantity]]&lt;=1,2%,IF(SalesData[[#This Row],[quantity]]&lt;=2,4%,IF(SalesData[[#This Row],[quantity]]&lt;=3,6%,IF(SalesData[[#This Row],[quantity]]&gt;=4,8%,0%))))</f>
        <v>0.02</v>
      </c>
      <c r="N1257" s="6">
        <f>SalesData[[#This Row],[Total Sales]]*SalesData[[#This Row],[Discount %]]</f>
        <v>1376.3654000000001</v>
      </c>
      <c r="O1257" s="2">
        <f>SalesData[[#This Row],[Total Sales]]-SalesData[[#This Row],[Discount Amount]]</f>
        <v>67441.904600000009</v>
      </c>
      <c r="P1257" s="2">
        <f>SalesData[[#This Row],[price]]*60%</f>
        <v>41290.962</v>
      </c>
      <c r="Q1257" s="2">
        <f>SalesData[[#This Row],[Cost Price (Assumed)60%]]*SalesData[[#This Row],[quantity]]</f>
        <v>41290.962</v>
      </c>
      <c r="R1257" s="2">
        <f>SalesData[[#This Row],[Net Sales]]-SalesData[[#This Row],[Total Cost]]</f>
        <v>26150.942600000009</v>
      </c>
      <c r="S1257" s="8">
        <f>SalesData[[#This Row],[Profit]]/SalesData[[#This Row],[Net Sales]]</f>
        <v>0.38775510204081642</v>
      </c>
    </row>
    <row r="1258" spans="1:19" x14ac:dyDescent="0.25">
      <c r="A1258">
        <v>101256</v>
      </c>
      <c r="B1258" s="1">
        <v>45631</v>
      </c>
      <c r="C1258" s="2">
        <f>MONTH(SalesData[[#This Row],[order_date]])</f>
        <v>12</v>
      </c>
      <c r="D1258" s="2">
        <f>YEAR(SalesData[[#This Row],[order_date]])</f>
        <v>2024</v>
      </c>
      <c r="E1258" t="s">
        <v>1004</v>
      </c>
      <c r="F1258" t="s">
        <v>14</v>
      </c>
      <c r="G1258" t="s">
        <v>31</v>
      </c>
      <c r="H1258">
        <v>3</v>
      </c>
      <c r="I1258">
        <v>3293.18</v>
      </c>
      <c r="J1258" t="s">
        <v>63</v>
      </c>
      <c r="K1258" t="s">
        <v>64</v>
      </c>
      <c r="L1258">
        <f>SalesData[[#This Row],[quantity]]*SalesData[[#This Row],[price]]</f>
        <v>9879.5399999999991</v>
      </c>
      <c r="M1258" s="8">
        <f>IF(SalesData[[#This Row],[quantity]]&lt;=1,2%,IF(SalesData[[#This Row],[quantity]]&lt;=2,4%,IF(SalesData[[#This Row],[quantity]]&lt;=3,6%,IF(SalesData[[#This Row],[quantity]]&gt;=4,8%,0%))))</f>
        <v>0.06</v>
      </c>
      <c r="N1258" s="6">
        <f>SalesData[[#This Row],[Total Sales]]*SalesData[[#This Row],[Discount %]]</f>
        <v>592.77239999999995</v>
      </c>
      <c r="O1258" s="2">
        <f>SalesData[[#This Row],[Total Sales]]-SalesData[[#This Row],[Discount Amount]]</f>
        <v>9286.7675999999992</v>
      </c>
      <c r="P1258" s="2">
        <f>SalesData[[#This Row],[price]]*60%</f>
        <v>1975.9079999999999</v>
      </c>
      <c r="Q1258" s="2">
        <f>SalesData[[#This Row],[Cost Price (Assumed)60%]]*SalesData[[#This Row],[quantity]]</f>
        <v>5927.7240000000002</v>
      </c>
      <c r="R1258" s="2">
        <f>SalesData[[#This Row],[Net Sales]]-SalesData[[#This Row],[Total Cost]]</f>
        <v>3359.0435999999991</v>
      </c>
      <c r="S1258" s="8">
        <f>SalesData[[#This Row],[Profit]]/SalesData[[#This Row],[Net Sales]]</f>
        <v>0.36170212765957438</v>
      </c>
    </row>
    <row r="1259" spans="1:19" x14ac:dyDescent="0.25">
      <c r="A1259">
        <v>101257</v>
      </c>
      <c r="B1259" s="1">
        <v>45259</v>
      </c>
      <c r="C1259" s="2">
        <f>MONTH(SalesData[[#This Row],[order_date]])</f>
        <v>11</v>
      </c>
      <c r="D1259" s="2">
        <f>YEAR(SalesData[[#This Row],[order_date]])</f>
        <v>2023</v>
      </c>
      <c r="E1259" t="s">
        <v>1231</v>
      </c>
      <c r="F1259" t="s">
        <v>10</v>
      </c>
      <c r="G1259" t="s">
        <v>80</v>
      </c>
      <c r="H1259">
        <v>2</v>
      </c>
      <c r="I1259">
        <v>58397.46</v>
      </c>
      <c r="J1259" t="s">
        <v>63</v>
      </c>
      <c r="K1259" t="s">
        <v>64</v>
      </c>
      <c r="L1259">
        <f>SalesData[[#This Row],[quantity]]*SalesData[[#This Row],[price]]</f>
        <v>116794.92</v>
      </c>
      <c r="M1259" s="8">
        <f>IF(SalesData[[#This Row],[quantity]]&lt;=1,2%,IF(SalesData[[#This Row],[quantity]]&lt;=2,4%,IF(SalesData[[#This Row],[quantity]]&lt;=3,6%,IF(SalesData[[#This Row],[quantity]]&gt;=4,8%,0%))))</f>
        <v>0.04</v>
      </c>
      <c r="N1259" s="6">
        <f>SalesData[[#This Row],[Total Sales]]*SalesData[[#This Row],[Discount %]]</f>
        <v>4671.7968000000001</v>
      </c>
      <c r="O1259" s="2">
        <f>SalesData[[#This Row],[Total Sales]]-SalesData[[#This Row],[Discount Amount]]</f>
        <v>112123.1232</v>
      </c>
      <c r="P1259" s="2">
        <f>SalesData[[#This Row],[price]]*60%</f>
        <v>35038.475999999995</v>
      </c>
      <c r="Q1259" s="2">
        <f>SalesData[[#This Row],[Cost Price (Assumed)60%]]*SalesData[[#This Row],[quantity]]</f>
        <v>70076.95199999999</v>
      </c>
      <c r="R1259" s="2">
        <f>SalesData[[#This Row],[Net Sales]]-SalesData[[#This Row],[Total Cost]]</f>
        <v>42046.171200000012</v>
      </c>
      <c r="S1259" s="8">
        <f>SalesData[[#This Row],[Profit]]/SalesData[[#This Row],[Net Sales]]</f>
        <v>0.37500000000000011</v>
      </c>
    </row>
    <row r="1260" spans="1:19" x14ac:dyDescent="0.25">
      <c r="A1260">
        <v>101258</v>
      </c>
      <c r="B1260" s="1">
        <v>45371</v>
      </c>
      <c r="C1260" s="2">
        <f>MONTH(SalesData[[#This Row],[order_date]])</f>
        <v>3</v>
      </c>
      <c r="D1260" s="2">
        <f>YEAR(SalesData[[#This Row],[order_date]])</f>
        <v>2024</v>
      </c>
      <c r="E1260" t="s">
        <v>1232</v>
      </c>
      <c r="F1260" t="s">
        <v>14</v>
      </c>
      <c r="G1260" t="s">
        <v>170</v>
      </c>
      <c r="H1260">
        <v>1</v>
      </c>
      <c r="I1260">
        <v>969.14</v>
      </c>
      <c r="J1260" t="s">
        <v>63</v>
      </c>
      <c r="K1260" t="s">
        <v>64</v>
      </c>
      <c r="L1260">
        <f>SalesData[[#This Row],[quantity]]*SalesData[[#This Row],[price]]</f>
        <v>969.14</v>
      </c>
      <c r="M1260" s="8">
        <f>IF(SalesData[[#This Row],[quantity]]&lt;=1,2%,IF(SalesData[[#This Row],[quantity]]&lt;=2,4%,IF(SalesData[[#This Row],[quantity]]&lt;=3,6%,IF(SalesData[[#This Row],[quantity]]&gt;=4,8%,0%))))</f>
        <v>0.02</v>
      </c>
      <c r="N1260" s="6">
        <f>SalesData[[#This Row],[Total Sales]]*SalesData[[#This Row],[Discount %]]</f>
        <v>19.3828</v>
      </c>
      <c r="O1260" s="2">
        <f>SalesData[[#This Row],[Total Sales]]-SalesData[[#This Row],[Discount Amount]]</f>
        <v>949.75720000000001</v>
      </c>
      <c r="P1260" s="2">
        <f>SalesData[[#This Row],[price]]*60%</f>
        <v>581.48399999999992</v>
      </c>
      <c r="Q1260" s="2">
        <f>SalesData[[#This Row],[Cost Price (Assumed)60%]]*SalesData[[#This Row],[quantity]]</f>
        <v>581.48399999999992</v>
      </c>
      <c r="R1260" s="2">
        <f>SalesData[[#This Row],[Net Sales]]-SalesData[[#This Row],[Total Cost]]</f>
        <v>368.27320000000009</v>
      </c>
      <c r="S1260" s="8">
        <f>SalesData[[#This Row],[Profit]]/SalesData[[#This Row],[Net Sales]]</f>
        <v>0.38775510204081642</v>
      </c>
    </row>
    <row r="1261" spans="1:19" x14ac:dyDescent="0.25">
      <c r="A1261">
        <v>101259</v>
      </c>
      <c r="B1261" s="1">
        <v>45510</v>
      </c>
      <c r="C1261" s="2">
        <f>MONTH(SalesData[[#This Row],[order_date]])</f>
        <v>8</v>
      </c>
      <c r="D1261" s="2">
        <f>YEAR(SalesData[[#This Row],[order_date]])</f>
        <v>2024</v>
      </c>
      <c r="E1261" t="s">
        <v>1233</v>
      </c>
      <c r="F1261" t="s">
        <v>14</v>
      </c>
      <c r="G1261" t="s">
        <v>46</v>
      </c>
      <c r="H1261">
        <v>2</v>
      </c>
      <c r="I1261">
        <v>269.69</v>
      </c>
      <c r="J1261" t="s">
        <v>47</v>
      </c>
      <c r="K1261" t="s">
        <v>48</v>
      </c>
      <c r="L1261">
        <f>SalesData[[#This Row],[quantity]]*SalesData[[#This Row],[price]]</f>
        <v>539.38</v>
      </c>
      <c r="M1261" s="8">
        <f>IF(SalesData[[#This Row],[quantity]]&lt;=1,2%,IF(SalesData[[#This Row],[quantity]]&lt;=2,4%,IF(SalesData[[#This Row],[quantity]]&lt;=3,6%,IF(SalesData[[#This Row],[quantity]]&gt;=4,8%,0%))))</f>
        <v>0.04</v>
      </c>
      <c r="N1261" s="6">
        <f>SalesData[[#This Row],[Total Sales]]*SalesData[[#This Row],[Discount %]]</f>
        <v>21.575199999999999</v>
      </c>
      <c r="O1261" s="2">
        <f>SalesData[[#This Row],[Total Sales]]-SalesData[[#This Row],[Discount Amount]]</f>
        <v>517.8048</v>
      </c>
      <c r="P1261" s="2">
        <f>SalesData[[#This Row],[price]]*60%</f>
        <v>161.81399999999999</v>
      </c>
      <c r="Q1261" s="2">
        <f>SalesData[[#This Row],[Cost Price (Assumed)60%]]*SalesData[[#This Row],[quantity]]</f>
        <v>323.62799999999999</v>
      </c>
      <c r="R1261" s="2">
        <f>SalesData[[#This Row],[Net Sales]]-SalesData[[#This Row],[Total Cost]]</f>
        <v>194.17680000000001</v>
      </c>
      <c r="S1261" s="8">
        <f>SalesData[[#This Row],[Profit]]/SalesData[[#This Row],[Net Sales]]</f>
        <v>0.375</v>
      </c>
    </row>
    <row r="1262" spans="1:19" x14ac:dyDescent="0.25">
      <c r="A1262">
        <v>101260</v>
      </c>
      <c r="B1262" s="1">
        <v>45330</v>
      </c>
      <c r="C1262" s="2">
        <f>MONTH(SalesData[[#This Row],[order_date]])</f>
        <v>2</v>
      </c>
      <c r="D1262" s="2">
        <f>YEAR(SalesData[[#This Row],[order_date]])</f>
        <v>2024</v>
      </c>
      <c r="E1262" t="s">
        <v>1234</v>
      </c>
      <c r="F1262" t="s">
        <v>19</v>
      </c>
      <c r="G1262" t="s">
        <v>115</v>
      </c>
      <c r="H1262">
        <v>1</v>
      </c>
      <c r="I1262">
        <v>1254.33</v>
      </c>
      <c r="J1262" t="s">
        <v>12</v>
      </c>
      <c r="K1262" t="s">
        <v>12</v>
      </c>
      <c r="L1262">
        <f>SalesData[[#This Row],[quantity]]*SalesData[[#This Row],[price]]</f>
        <v>1254.33</v>
      </c>
      <c r="M1262" s="8">
        <f>IF(SalesData[[#This Row],[quantity]]&lt;=1,2%,IF(SalesData[[#This Row],[quantity]]&lt;=2,4%,IF(SalesData[[#This Row],[quantity]]&lt;=3,6%,IF(SalesData[[#This Row],[quantity]]&gt;=4,8%,0%))))</f>
        <v>0.02</v>
      </c>
      <c r="N1262" s="6">
        <f>SalesData[[#This Row],[Total Sales]]*SalesData[[#This Row],[Discount %]]</f>
        <v>25.086600000000001</v>
      </c>
      <c r="O1262" s="2">
        <f>SalesData[[#This Row],[Total Sales]]-SalesData[[#This Row],[Discount Amount]]</f>
        <v>1229.2433999999998</v>
      </c>
      <c r="P1262" s="2">
        <f>SalesData[[#This Row],[price]]*60%</f>
        <v>752.59799999999996</v>
      </c>
      <c r="Q1262" s="2">
        <f>SalesData[[#This Row],[Cost Price (Assumed)60%]]*SalesData[[#This Row],[quantity]]</f>
        <v>752.59799999999996</v>
      </c>
      <c r="R1262" s="2">
        <f>SalesData[[#This Row],[Net Sales]]-SalesData[[#This Row],[Total Cost]]</f>
        <v>476.64539999999988</v>
      </c>
      <c r="S1262" s="8">
        <f>SalesData[[#This Row],[Profit]]/SalesData[[#This Row],[Net Sales]]</f>
        <v>0.38775510204081626</v>
      </c>
    </row>
    <row r="1263" spans="1:19" x14ac:dyDescent="0.25">
      <c r="A1263">
        <v>101261</v>
      </c>
      <c r="B1263" s="1">
        <v>45466</v>
      </c>
      <c r="C1263" s="2">
        <f>MONTH(SalesData[[#This Row],[order_date]])</f>
        <v>6</v>
      </c>
      <c r="D1263" s="2">
        <f>YEAR(SalesData[[#This Row],[order_date]])</f>
        <v>2024</v>
      </c>
      <c r="E1263" t="s">
        <v>1235</v>
      </c>
      <c r="F1263" t="s">
        <v>10</v>
      </c>
      <c r="G1263" t="s">
        <v>73</v>
      </c>
      <c r="H1263">
        <v>2</v>
      </c>
      <c r="I1263">
        <v>23446.97</v>
      </c>
      <c r="J1263" t="s">
        <v>21</v>
      </c>
      <c r="K1263" t="s">
        <v>17</v>
      </c>
      <c r="L1263">
        <f>SalesData[[#This Row],[quantity]]*SalesData[[#This Row],[price]]</f>
        <v>46893.94</v>
      </c>
      <c r="M1263" s="8">
        <f>IF(SalesData[[#This Row],[quantity]]&lt;=1,2%,IF(SalesData[[#This Row],[quantity]]&lt;=2,4%,IF(SalesData[[#This Row],[quantity]]&lt;=3,6%,IF(SalesData[[#This Row],[quantity]]&gt;=4,8%,0%))))</f>
        <v>0.04</v>
      </c>
      <c r="N1263" s="6">
        <f>SalesData[[#This Row],[Total Sales]]*SalesData[[#This Row],[Discount %]]</f>
        <v>1875.7576000000001</v>
      </c>
      <c r="O1263" s="2">
        <f>SalesData[[#This Row],[Total Sales]]-SalesData[[#This Row],[Discount Amount]]</f>
        <v>45018.182400000005</v>
      </c>
      <c r="P1263" s="2">
        <f>SalesData[[#This Row],[price]]*60%</f>
        <v>14068.182000000001</v>
      </c>
      <c r="Q1263" s="2">
        <f>SalesData[[#This Row],[Cost Price (Assumed)60%]]*SalesData[[#This Row],[quantity]]</f>
        <v>28136.364000000001</v>
      </c>
      <c r="R1263" s="2">
        <f>SalesData[[#This Row],[Net Sales]]-SalesData[[#This Row],[Total Cost]]</f>
        <v>16881.818400000004</v>
      </c>
      <c r="S1263" s="8">
        <f>SalesData[[#This Row],[Profit]]/SalesData[[#This Row],[Net Sales]]</f>
        <v>0.37500000000000006</v>
      </c>
    </row>
    <row r="1264" spans="1:19" x14ac:dyDescent="0.25">
      <c r="A1264">
        <v>101262</v>
      </c>
      <c r="B1264" s="1">
        <v>45586</v>
      </c>
      <c r="C1264" s="2">
        <f>MONTH(SalesData[[#This Row],[order_date]])</f>
        <v>10</v>
      </c>
      <c r="D1264" s="2">
        <f>YEAR(SalesData[[#This Row],[order_date]])</f>
        <v>2024</v>
      </c>
      <c r="E1264" t="s">
        <v>1236</v>
      </c>
      <c r="F1264" t="s">
        <v>41</v>
      </c>
      <c r="G1264" t="s">
        <v>102</v>
      </c>
      <c r="H1264">
        <v>1</v>
      </c>
      <c r="I1264">
        <v>1364.05</v>
      </c>
      <c r="J1264" t="s">
        <v>21</v>
      </c>
      <c r="K1264" t="s">
        <v>17</v>
      </c>
      <c r="L1264">
        <f>SalesData[[#This Row],[quantity]]*SalesData[[#This Row],[price]]</f>
        <v>1364.05</v>
      </c>
      <c r="M1264" s="8">
        <f>IF(SalesData[[#This Row],[quantity]]&lt;=1,2%,IF(SalesData[[#This Row],[quantity]]&lt;=2,4%,IF(SalesData[[#This Row],[quantity]]&lt;=3,6%,IF(SalesData[[#This Row],[quantity]]&gt;=4,8%,0%))))</f>
        <v>0.02</v>
      </c>
      <c r="N1264" s="6">
        <f>SalesData[[#This Row],[Total Sales]]*SalesData[[#This Row],[Discount %]]</f>
        <v>27.280999999999999</v>
      </c>
      <c r="O1264" s="2">
        <f>SalesData[[#This Row],[Total Sales]]-SalesData[[#This Row],[Discount Amount]]</f>
        <v>1336.769</v>
      </c>
      <c r="P1264" s="2">
        <f>SalesData[[#This Row],[price]]*60%</f>
        <v>818.43</v>
      </c>
      <c r="Q1264" s="2">
        <f>SalesData[[#This Row],[Cost Price (Assumed)60%]]*SalesData[[#This Row],[quantity]]</f>
        <v>818.43</v>
      </c>
      <c r="R1264" s="2">
        <f>SalesData[[#This Row],[Net Sales]]-SalesData[[#This Row],[Total Cost]]</f>
        <v>518.33900000000006</v>
      </c>
      <c r="S1264" s="8">
        <f>SalesData[[#This Row],[Profit]]/SalesData[[#This Row],[Net Sales]]</f>
        <v>0.38775510204081637</v>
      </c>
    </row>
    <row r="1265" spans="1:19" x14ac:dyDescent="0.25">
      <c r="A1265">
        <v>101263</v>
      </c>
      <c r="B1265" s="1">
        <v>44936</v>
      </c>
      <c r="C1265" s="2">
        <f>MONTH(SalesData[[#This Row],[order_date]])</f>
        <v>1</v>
      </c>
      <c r="D1265" s="2">
        <f>YEAR(SalesData[[#This Row],[order_date]])</f>
        <v>2023</v>
      </c>
      <c r="E1265" t="s">
        <v>387</v>
      </c>
      <c r="F1265" t="s">
        <v>41</v>
      </c>
      <c r="G1265" t="s">
        <v>66</v>
      </c>
      <c r="H1265">
        <v>1</v>
      </c>
      <c r="I1265">
        <v>13631.78</v>
      </c>
      <c r="J1265" t="s">
        <v>63</v>
      </c>
      <c r="K1265" t="s">
        <v>64</v>
      </c>
      <c r="L1265">
        <f>SalesData[[#This Row],[quantity]]*SalesData[[#This Row],[price]]</f>
        <v>13631.78</v>
      </c>
      <c r="M1265" s="8">
        <f>IF(SalesData[[#This Row],[quantity]]&lt;=1,2%,IF(SalesData[[#This Row],[quantity]]&lt;=2,4%,IF(SalesData[[#This Row],[quantity]]&lt;=3,6%,IF(SalesData[[#This Row],[quantity]]&gt;=4,8%,0%))))</f>
        <v>0.02</v>
      </c>
      <c r="N1265" s="6">
        <f>SalesData[[#This Row],[Total Sales]]*SalesData[[#This Row],[Discount %]]</f>
        <v>272.63560000000001</v>
      </c>
      <c r="O1265" s="2">
        <f>SalesData[[#This Row],[Total Sales]]-SalesData[[#This Row],[Discount Amount]]</f>
        <v>13359.144400000001</v>
      </c>
      <c r="P1265" s="2">
        <f>SalesData[[#This Row],[price]]*60%</f>
        <v>8179.0680000000002</v>
      </c>
      <c r="Q1265" s="2">
        <f>SalesData[[#This Row],[Cost Price (Assumed)60%]]*SalesData[[#This Row],[quantity]]</f>
        <v>8179.0680000000002</v>
      </c>
      <c r="R1265" s="2">
        <f>SalesData[[#This Row],[Net Sales]]-SalesData[[#This Row],[Total Cost]]</f>
        <v>5180.0764000000008</v>
      </c>
      <c r="S1265" s="8">
        <f>SalesData[[#This Row],[Profit]]/SalesData[[#This Row],[Net Sales]]</f>
        <v>0.38775510204081637</v>
      </c>
    </row>
    <row r="1266" spans="1:19" x14ac:dyDescent="0.25">
      <c r="A1266">
        <v>101264</v>
      </c>
      <c r="B1266" s="1">
        <v>45069</v>
      </c>
      <c r="C1266" s="2">
        <f>MONTH(SalesData[[#This Row],[order_date]])</f>
        <v>5</v>
      </c>
      <c r="D1266" s="2">
        <f>YEAR(SalesData[[#This Row],[order_date]])</f>
        <v>2023</v>
      </c>
      <c r="E1266" t="s">
        <v>1237</v>
      </c>
      <c r="F1266" t="s">
        <v>14</v>
      </c>
      <c r="G1266" t="s">
        <v>51</v>
      </c>
      <c r="H1266">
        <v>3</v>
      </c>
      <c r="I1266">
        <v>3875.55</v>
      </c>
      <c r="J1266" t="s">
        <v>57</v>
      </c>
      <c r="K1266" t="s">
        <v>58</v>
      </c>
      <c r="L1266">
        <f>SalesData[[#This Row],[quantity]]*SalesData[[#This Row],[price]]</f>
        <v>11626.650000000001</v>
      </c>
      <c r="M1266" s="8">
        <f>IF(SalesData[[#This Row],[quantity]]&lt;=1,2%,IF(SalesData[[#This Row],[quantity]]&lt;=2,4%,IF(SalesData[[#This Row],[quantity]]&lt;=3,6%,IF(SalesData[[#This Row],[quantity]]&gt;=4,8%,0%))))</f>
        <v>0.06</v>
      </c>
      <c r="N1266" s="6">
        <f>SalesData[[#This Row],[Total Sales]]*SalesData[[#This Row],[Discount %]]</f>
        <v>697.59900000000005</v>
      </c>
      <c r="O1266" s="2">
        <f>SalesData[[#This Row],[Total Sales]]-SalesData[[#This Row],[Discount Amount]]</f>
        <v>10929.051000000001</v>
      </c>
      <c r="P1266" s="2">
        <f>SalesData[[#This Row],[price]]*60%</f>
        <v>2325.33</v>
      </c>
      <c r="Q1266" s="2">
        <f>SalesData[[#This Row],[Cost Price (Assumed)60%]]*SalesData[[#This Row],[quantity]]</f>
        <v>6975.99</v>
      </c>
      <c r="R1266" s="2">
        <f>SalesData[[#This Row],[Net Sales]]-SalesData[[#This Row],[Total Cost]]</f>
        <v>3953.0610000000015</v>
      </c>
      <c r="S1266" s="8">
        <f>SalesData[[#This Row],[Profit]]/SalesData[[#This Row],[Net Sales]]</f>
        <v>0.36170212765957455</v>
      </c>
    </row>
    <row r="1267" spans="1:19" x14ac:dyDescent="0.25">
      <c r="A1267">
        <v>101265</v>
      </c>
      <c r="B1267" s="1">
        <v>45176</v>
      </c>
      <c r="C1267" s="2">
        <f>MONTH(SalesData[[#This Row],[order_date]])</f>
        <v>9</v>
      </c>
      <c r="D1267" s="2">
        <f>YEAR(SalesData[[#This Row],[order_date]])</f>
        <v>2023</v>
      </c>
      <c r="E1267" t="s">
        <v>1238</v>
      </c>
      <c r="F1267" t="s">
        <v>10</v>
      </c>
      <c r="G1267" t="s">
        <v>11</v>
      </c>
      <c r="H1267">
        <v>2</v>
      </c>
      <c r="I1267">
        <v>10898.69</v>
      </c>
      <c r="J1267" t="s">
        <v>54</v>
      </c>
      <c r="K1267" t="s">
        <v>55</v>
      </c>
      <c r="L1267">
        <f>SalesData[[#This Row],[quantity]]*SalesData[[#This Row],[price]]</f>
        <v>21797.38</v>
      </c>
      <c r="M1267" s="8">
        <f>IF(SalesData[[#This Row],[quantity]]&lt;=1,2%,IF(SalesData[[#This Row],[quantity]]&lt;=2,4%,IF(SalesData[[#This Row],[quantity]]&lt;=3,6%,IF(SalesData[[#This Row],[quantity]]&gt;=4,8%,0%))))</f>
        <v>0.04</v>
      </c>
      <c r="N1267" s="6">
        <f>SalesData[[#This Row],[Total Sales]]*SalesData[[#This Row],[Discount %]]</f>
        <v>871.89520000000005</v>
      </c>
      <c r="O1267" s="2">
        <f>SalesData[[#This Row],[Total Sales]]-SalesData[[#This Row],[Discount Amount]]</f>
        <v>20925.484800000002</v>
      </c>
      <c r="P1267" s="2">
        <f>SalesData[[#This Row],[price]]*60%</f>
        <v>6539.2139999999999</v>
      </c>
      <c r="Q1267" s="2">
        <f>SalesData[[#This Row],[Cost Price (Assumed)60%]]*SalesData[[#This Row],[quantity]]</f>
        <v>13078.428</v>
      </c>
      <c r="R1267" s="2">
        <f>SalesData[[#This Row],[Net Sales]]-SalesData[[#This Row],[Total Cost]]</f>
        <v>7847.0568000000021</v>
      </c>
      <c r="S1267" s="8">
        <f>SalesData[[#This Row],[Profit]]/SalesData[[#This Row],[Net Sales]]</f>
        <v>0.37500000000000006</v>
      </c>
    </row>
    <row r="1268" spans="1:19" x14ac:dyDescent="0.25">
      <c r="A1268">
        <v>101266</v>
      </c>
      <c r="B1268" s="1">
        <v>45230</v>
      </c>
      <c r="C1268" s="2">
        <f>MONTH(SalesData[[#This Row],[order_date]])</f>
        <v>10</v>
      </c>
      <c r="D1268" s="2">
        <f>YEAR(SalesData[[#This Row],[order_date]])</f>
        <v>2023</v>
      </c>
      <c r="E1268" t="s">
        <v>1239</v>
      </c>
      <c r="F1268" t="s">
        <v>10</v>
      </c>
      <c r="G1268" t="s">
        <v>68</v>
      </c>
      <c r="H1268">
        <v>1</v>
      </c>
      <c r="I1268">
        <v>54846.62</v>
      </c>
      <c r="J1268" t="s">
        <v>28</v>
      </c>
      <c r="K1268" t="s">
        <v>29</v>
      </c>
      <c r="L1268">
        <f>SalesData[[#This Row],[quantity]]*SalesData[[#This Row],[price]]</f>
        <v>54846.62</v>
      </c>
      <c r="M1268" s="8">
        <f>IF(SalesData[[#This Row],[quantity]]&lt;=1,2%,IF(SalesData[[#This Row],[quantity]]&lt;=2,4%,IF(SalesData[[#This Row],[quantity]]&lt;=3,6%,IF(SalesData[[#This Row],[quantity]]&gt;=4,8%,0%))))</f>
        <v>0.02</v>
      </c>
      <c r="N1268" s="6">
        <f>SalesData[[#This Row],[Total Sales]]*SalesData[[#This Row],[Discount %]]</f>
        <v>1096.9324000000001</v>
      </c>
      <c r="O1268" s="2">
        <f>SalesData[[#This Row],[Total Sales]]-SalesData[[#This Row],[Discount Amount]]</f>
        <v>53749.687600000005</v>
      </c>
      <c r="P1268" s="2">
        <f>SalesData[[#This Row],[price]]*60%</f>
        <v>32907.972000000002</v>
      </c>
      <c r="Q1268" s="2">
        <f>SalesData[[#This Row],[Cost Price (Assumed)60%]]*SalesData[[#This Row],[quantity]]</f>
        <v>32907.972000000002</v>
      </c>
      <c r="R1268" s="2">
        <f>SalesData[[#This Row],[Net Sales]]-SalesData[[#This Row],[Total Cost]]</f>
        <v>20841.715600000003</v>
      </c>
      <c r="S1268" s="8">
        <f>SalesData[[#This Row],[Profit]]/SalesData[[#This Row],[Net Sales]]</f>
        <v>0.38775510204081637</v>
      </c>
    </row>
    <row r="1269" spans="1:19" x14ac:dyDescent="0.25">
      <c r="A1269">
        <v>101267</v>
      </c>
      <c r="B1269" s="1">
        <v>45077</v>
      </c>
      <c r="C1269" s="2">
        <f>MONTH(SalesData[[#This Row],[order_date]])</f>
        <v>5</v>
      </c>
      <c r="D1269" s="2">
        <f>YEAR(SalesData[[#This Row],[order_date]])</f>
        <v>2023</v>
      </c>
      <c r="E1269" t="s">
        <v>1240</v>
      </c>
      <c r="F1269" t="s">
        <v>14</v>
      </c>
      <c r="G1269" t="s">
        <v>31</v>
      </c>
      <c r="H1269">
        <v>1</v>
      </c>
      <c r="I1269">
        <v>4265.38</v>
      </c>
      <c r="J1269" t="s">
        <v>61</v>
      </c>
      <c r="K1269" t="s">
        <v>36</v>
      </c>
      <c r="L1269">
        <f>SalesData[[#This Row],[quantity]]*SalesData[[#This Row],[price]]</f>
        <v>4265.38</v>
      </c>
      <c r="M1269" s="8">
        <f>IF(SalesData[[#This Row],[quantity]]&lt;=1,2%,IF(SalesData[[#This Row],[quantity]]&lt;=2,4%,IF(SalesData[[#This Row],[quantity]]&lt;=3,6%,IF(SalesData[[#This Row],[quantity]]&gt;=4,8%,0%))))</f>
        <v>0.02</v>
      </c>
      <c r="N1269" s="6">
        <f>SalesData[[#This Row],[Total Sales]]*SalesData[[#This Row],[Discount %]]</f>
        <v>85.307600000000008</v>
      </c>
      <c r="O1269" s="2">
        <f>SalesData[[#This Row],[Total Sales]]-SalesData[[#This Row],[Discount Amount]]</f>
        <v>4180.0724</v>
      </c>
      <c r="P1269" s="2">
        <f>SalesData[[#This Row],[price]]*60%</f>
        <v>2559.2280000000001</v>
      </c>
      <c r="Q1269" s="2">
        <f>SalesData[[#This Row],[Cost Price (Assumed)60%]]*SalesData[[#This Row],[quantity]]</f>
        <v>2559.2280000000001</v>
      </c>
      <c r="R1269" s="2">
        <f>SalesData[[#This Row],[Net Sales]]-SalesData[[#This Row],[Total Cost]]</f>
        <v>1620.8444</v>
      </c>
      <c r="S1269" s="8">
        <f>SalesData[[#This Row],[Profit]]/SalesData[[#This Row],[Net Sales]]</f>
        <v>0.38775510204081631</v>
      </c>
    </row>
    <row r="1270" spans="1:19" x14ac:dyDescent="0.25">
      <c r="A1270">
        <v>101268</v>
      </c>
      <c r="B1270" s="1">
        <v>45100</v>
      </c>
      <c r="C1270" s="2">
        <f>MONTH(SalesData[[#This Row],[order_date]])</f>
        <v>6</v>
      </c>
      <c r="D1270" s="2">
        <f>YEAR(SalesData[[#This Row],[order_date]])</f>
        <v>2023</v>
      </c>
      <c r="E1270" t="s">
        <v>1241</v>
      </c>
      <c r="F1270" t="s">
        <v>41</v>
      </c>
      <c r="G1270" t="s">
        <v>102</v>
      </c>
      <c r="H1270">
        <v>1</v>
      </c>
      <c r="I1270">
        <v>13735.69</v>
      </c>
      <c r="J1270" t="s">
        <v>12</v>
      </c>
      <c r="K1270" t="s">
        <v>12</v>
      </c>
      <c r="L1270">
        <f>SalesData[[#This Row],[quantity]]*SalesData[[#This Row],[price]]</f>
        <v>13735.69</v>
      </c>
      <c r="M1270" s="8">
        <f>IF(SalesData[[#This Row],[quantity]]&lt;=1,2%,IF(SalesData[[#This Row],[quantity]]&lt;=2,4%,IF(SalesData[[#This Row],[quantity]]&lt;=3,6%,IF(SalesData[[#This Row],[quantity]]&gt;=4,8%,0%))))</f>
        <v>0.02</v>
      </c>
      <c r="N1270" s="6">
        <f>SalesData[[#This Row],[Total Sales]]*SalesData[[#This Row],[Discount %]]</f>
        <v>274.71379999999999</v>
      </c>
      <c r="O1270" s="2">
        <f>SalesData[[#This Row],[Total Sales]]-SalesData[[#This Row],[Discount Amount]]</f>
        <v>13460.976200000001</v>
      </c>
      <c r="P1270" s="2">
        <f>SalesData[[#This Row],[price]]*60%</f>
        <v>8241.4140000000007</v>
      </c>
      <c r="Q1270" s="2">
        <f>SalesData[[#This Row],[Cost Price (Assumed)60%]]*SalesData[[#This Row],[quantity]]</f>
        <v>8241.4140000000007</v>
      </c>
      <c r="R1270" s="2">
        <f>SalesData[[#This Row],[Net Sales]]-SalesData[[#This Row],[Total Cost]]</f>
        <v>5219.5622000000003</v>
      </c>
      <c r="S1270" s="8">
        <f>SalesData[[#This Row],[Profit]]/SalesData[[#This Row],[Net Sales]]</f>
        <v>0.38775510204081631</v>
      </c>
    </row>
    <row r="1271" spans="1:19" x14ac:dyDescent="0.25">
      <c r="A1271">
        <v>101269</v>
      </c>
      <c r="B1271" s="1">
        <v>45296</v>
      </c>
      <c r="C1271" s="2">
        <f>MONTH(SalesData[[#This Row],[order_date]])</f>
        <v>1</v>
      </c>
      <c r="D1271" s="2">
        <f>YEAR(SalesData[[#This Row],[order_date]])</f>
        <v>2024</v>
      </c>
      <c r="E1271" t="s">
        <v>576</v>
      </c>
      <c r="F1271" t="s">
        <v>41</v>
      </c>
      <c r="G1271" t="s">
        <v>66</v>
      </c>
      <c r="H1271">
        <v>3</v>
      </c>
      <c r="I1271">
        <v>8298.1299999999992</v>
      </c>
      <c r="J1271" t="s">
        <v>107</v>
      </c>
      <c r="K1271" t="s">
        <v>108</v>
      </c>
      <c r="L1271">
        <f>SalesData[[#This Row],[quantity]]*SalesData[[#This Row],[price]]</f>
        <v>24894.39</v>
      </c>
      <c r="M1271" s="8">
        <f>IF(SalesData[[#This Row],[quantity]]&lt;=1,2%,IF(SalesData[[#This Row],[quantity]]&lt;=2,4%,IF(SalesData[[#This Row],[quantity]]&lt;=3,6%,IF(SalesData[[#This Row],[quantity]]&gt;=4,8%,0%))))</f>
        <v>0.06</v>
      </c>
      <c r="N1271" s="6">
        <f>SalesData[[#This Row],[Total Sales]]*SalesData[[#This Row],[Discount %]]</f>
        <v>1493.6633999999999</v>
      </c>
      <c r="O1271" s="2">
        <f>SalesData[[#This Row],[Total Sales]]-SalesData[[#This Row],[Discount Amount]]</f>
        <v>23400.726599999998</v>
      </c>
      <c r="P1271" s="2">
        <f>SalesData[[#This Row],[price]]*60%</f>
        <v>4978.8779999999997</v>
      </c>
      <c r="Q1271" s="2">
        <f>SalesData[[#This Row],[Cost Price (Assumed)60%]]*SalesData[[#This Row],[quantity]]</f>
        <v>14936.633999999998</v>
      </c>
      <c r="R1271" s="2">
        <f>SalesData[[#This Row],[Net Sales]]-SalesData[[#This Row],[Total Cost]]</f>
        <v>8464.0925999999999</v>
      </c>
      <c r="S1271" s="8">
        <f>SalesData[[#This Row],[Profit]]/SalesData[[#This Row],[Net Sales]]</f>
        <v>0.36170212765957449</v>
      </c>
    </row>
    <row r="1272" spans="1:19" x14ac:dyDescent="0.25">
      <c r="A1272">
        <v>101270</v>
      </c>
      <c r="B1272" s="1">
        <v>45541</v>
      </c>
      <c r="C1272" s="2">
        <f>MONTH(SalesData[[#This Row],[order_date]])</f>
        <v>9</v>
      </c>
      <c r="D1272" s="2">
        <f>YEAR(SalesData[[#This Row],[order_date]])</f>
        <v>2024</v>
      </c>
      <c r="E1272" t="s">
        <v>927</v>
      </c>
      <c r="F1272" t="s">
        <v>10</v>
      </c>
      <c r="G1272" t="s">
        <v>68</v>
      </c>
      <c r="H1272">
        <v>1</v>
      </c>
      <c r="I1272">
        <v>44397.88</v>
      </c>
      <c r="J1272" t="s">
        <v>107</v>
      </c>
      <c r="K1272" t="s">
        <v>108</v>
      </c>
      <c r="L1272">
        <f>SalesData[[#This Row],[quantity]]*SalesData[[#This Row],[price]]</f>
        <v>44397.88</v>
      </c>
      <c r="M1272" s="8">
        <f>IF(SalesData[[#This Row],[quantity]]&lt;=1,2%,IF(SalesData[[#This Row],[quantity]]&lt;=2,4%,IF(SalesData[[#This Row],[quantity]]&lt;=3,6%,IF(SalesData[[#This Row],[quantity]]&gt;=4,8%,0%))))</f>
        <v>0.02</v>
      </c>
      <c r="N1272" s="6">
        <f>SalesData[[#This Row],[Total Sales]]*SalesData[[#This Row],[Discount %]]</f>
        <v>887.95759999999996</v>
      </c>
      <c r="O1272" s="2">
        <f>SalesData[[#This Row],[Total Sales]]-SalesData[[#This Row],[Discount Amount]]</f>
        <v>43509.922399999996</v>
      </c>
      <c r="P1272" s="2">
        <f>SalesData[[#This Row],[price]]*60%</f>
        <v>26638.727999999999</v>
      </c>
      <c r="Q1272" s="2">
        <f>SalesData[[#This Row],[Cost Price (Assumed)60%]]*SalesData[[#This Row],[quantity]]</f>
        <v>26638.727999999999</v>
      </c>
      <c r="R1272" s="2">
        <f>SalesData[[#This Row],[Net Sales]]-SalesData[[#This Row],[Total Cost]]</f>
        <v>16871.194399999997</v>
      </c>
      <c r="S1272" s="8">
        <f>SalesData[[#This Row],[Profit]]/SalesData[[#This Row],[Net Sales]]</f>
        <v>0.38775510204081631</v>
      </c>
    </row>
    <row r="1273" spans="1:19" x14ac:dyDescent="0.25">
      <c r="A1273">
        <v>101271</v>
      </c>
      <c r="B1273" s="1">
        <v>45033</v>
      </c>
      <c r="C1273" s="2">
        <f>MONTH(SalesData[[#This Row],[order_date]])</f>
        <v>4</v>
      </c>
      <c r="D1273" s="2">
        <f>YEAR(SalesData[[#This Row],[order_date]])</f>
        <v>2023</v>
      </c>
      <c r="E1273" t="s">
        <v>1242</v>
      </c>
      <c r="F1273" t="s">
        <v>10</v>
      </c>
      <c r="G1273" t="s">
        <v>68</v>
      </c>
      <c r="H1273">
        <v>2</v>
      </c>
      <c r="I1273">
        <v>71498.95</v>
      </c>
      <c r="J1273" t="s">
        <v>21</v>
      </c>
      <c r="K1273" t="s">
        <v>17</v>
      </c>
      <c r="L1273">
        <f>SalesData[[#This Row],[quantity]]*SalesData[[#This Row],[price]]</f>
        <v>142997.9</v>
      </c>
      <c r="M1273" s="8">
        <f>IF(SalesData[[#This Row],[quantity]]&lt;=1,2%,IF(SalesData[[#This Row],[quantity]]&lt;=2,4%,IF(SalesData[[#This Row],[quantity]]&lt;=3,6%,IF(SalesData[[#This Row],[quantity]]&gt;=4,8%,0%))))</f>
        <v>0.04</v>
      </c>
      <c r="N1273" s="6">
        <f>SalesData[[#This Row],[Total Sales]]*SalesData[[#This Row],[Discount %]]</f>
        <v>5719.9160000000002</v>
      </c>
      <c r="O1273" s="2">
        <f>SalesData[[#This Row],[Total Sales]]-SalesData[[#This Row],[Discount Amount]]</f>
        <v>137277.984</v>
      </c>
      <c r="P1273" s="2">
        <f>SalesData[[#This Row],[price]]*60%</f>
        <v>42899.369999999995</v>
      </c>
      <c r="Q1273" s="2">
        <f>SalesData[[#This Row],[Cost Price (Assumed)60%]]*SalesData[[#This Row],[quantity]]</f>
        <v>85798.739999999991</v>
      </c>
      <c r="R1273" s="2">
        <f>SalesData[[#This Row],[Net Sales]]-SalesData[[#This Row],[Total Cost]]</f>
        <v>51479.244000000006</v>
      </c>
      <c r="S1273" s="8">
        <f>SalesData[[#This Row],[Profit]]/SalesData[[#This Row],[Net Sales]]</f>
        <v>0.37500000000000006</v>
      </c>
    </row>
    <row r="1274" spans="1:19" x14ac:dyDescent="0.25">
      <c r="A1274">
        <v>101272</v>
      </c>
      <c r="B1274" s="1">
        <v>44929</v>
      </c>
      <c r="C1274" s="2">
        <f>MONTH(SalesData[[#This Row],[order_date]])</f>
        <v>1</v>
      </c>
      <c r="D1274" s="2">
        <f>YEAR(SalesData[[#This Row],[order_date]])</f>
        <v>2023</v>
      </c>
      <c r="E1274" t="s">
        <v>1243</v>
      </c>
      <c r="F1274" t="s">
        <v>41</v>
      </c>
      <c r="G1274" t="s">
        <v>102</v>
      </c>
      <c r="H1274">
        <v>2</v>
      </c>
      <c r="I1274">
        <v>2194.5700000000002</v>
      </c>
      <c r="J1274" t="s">
        <v>16</v>
      </c>
      <c r="K1274" t="s">
        <v>17</v>
      </c>
      <c r="L1274">
        <f>SalesData[[#This Row],[quantity]]*SalesData[[#This Row],[price]]</f>
        <v>4389.1400000000003</v>
      </c>
      <c r="M1274" s="8">
        <f>IF(SalesData[[#This Row],[quantity]]&lt;=1,2%,IF(SalesData[[#This Row],[quantity]]&lt;=2,4%,IF(SalesData[[#This Row],[quantity]]&lt;=3,6%,IF(SalesData[[#This Row],[quantity]]&gt;=4,8%,0%))))</f>
        <v>0.04</v>
      </c>
      <c r="N1274" s="6">
        <f>SalesData[[#This Row],[Total Sales]]*SalesData[[#This Row],[Discount %]]</f>
        <v>175.56560000000002</v>
      </c>
      <c r="O1274" s="2">
        <f>SalesData[[#This Row],[Total Sales]]-SalesData[[#This Row],[Discount Amount]]</f>
        <v>4213.5744000000004</v>
      </c>
      <c r="P1274" s="2">
        <f>SalesData[[#This Row],[price]]*60%</f>
        <v>1316.742</v>
      </c>
      <c r="Q1274" s="2">
        <f>SalesData[[#This Row],[Cost Price (Assumed)60%]]*SalesData[[#This Row],[quantity]]</f>
        <v>2633.4839999999999</v>
      </c>
      <c r="R1274" s="2">
        <f>SalesData[[#This Row],[Net Sales]]-SalesData[[#This Row],[Total Cost]]</f>
        <v>1580.0904000000005</v>
      </c>
      <c r="S1274" s="8">
        <f>SalesData[[#This Row],[Profit]]/SalesData[[#This Row],[Net Sales]]</f>
        <v>0.37500000000000006</v>
      </c>
    </row>
    <row r="1275" spans="1:19" x14ac:dyDescent="0.25">
      <c r="A1275">
        <v>101273</v>
      </c>
      <c r="B1275" s="1">
        <v>45416</v>
      </c>
      <c r="C1275" s="2">
        <f>MONTH(SalesData[[#This Row],[order_date]])</f>
        <v>5</v>
      </c>
      <c r="D1275" s="2">
        <f>YEAR(SalesData[[#This Row],[order_date]])</f>
        <v>2024</v>
      </c>
      <c r="E1275" t="s">
        <v>1244</v>
      </c>
      <c r="F1275" t="s">
        <v>38</v>
      </c>
      <c r="G1275" t="s">
        <v>39</v>
      </c>
      <c r="H1275">
        <v>1</v>
      </c>
      <c r="I1275">
        <v>3586.09</v>
      </c>
      <c r="J1275" t="s">
        <v>107</v>
      </c>
      <c r="K1275" t="s">
        <v>108</v>
      </c>
      <c r="L1275">
        <f>SalesData[[#This Row],[quantity]]*SalesData[[#This Row],[price]]</f>
        <v>3586.09</v>
      </c>
      <c r="M1275" s="8">
        <f>IF(SalesData[[#This Row],[quantity]]&lt;=1,2%,IF(SalesData[[#This Row],[quantity]]&lt;=2,4%,IF(SalesData[[#This Row],[quantity]]&lt;=3,6%,IF(SalesData[[#This Row],[quantity]]&gt;=4,8%,0%))))</f>
        <v>0.02</v>
      </c>
      <c r="N1275" s="6">
        <f>SalesData[[#This Row],[Total Sales]]*SalesData[[#This Row],[Discount %]]</f>
        <v>71.721800000000002</v>
      </c>
      <c r="O1275" s="2">
        <f>SalesData[[#This Row],[Total Sales]]-SalesData[[#This Row],[Discount Amount]]</f>
        <v>3514.3682000000003</v>
      </c>
      <c r="P1275" s="2">
        <f>SalesData[[#This Row],[price]]*60%</f>
        <v>2151.654</v>
      </c>
      <c r="Q1275" s="2">
        <f>SalesData[[#This Row],[Cost Price (Assumed)60%]]*SalesData[[#This Row],[quantity]]</f>
        <v>2151.654</v>
      </c>
      <c r="R1275" s="2">
        <f>SalesData[[#This Row],[Net Sales]]-SalesData[[#This Row],[Total Cost]]</f>
        <v>1362.7142000000003</v>
      </c>
      <c r="S1275" s="8">
        <f>SalesData[[#This Row],[Profit]]/SalesData[[#This Row],[Net Sales]]</f>
        <v>0.38775510204081637</v>
      </c>
    </row>
    <row r="1276" spans="1:19" x14ac:dyDescent="0.25">
      <c r="A1276">
        <v>101274</v>
      </c>
      <c r="B1276" s="1">
        <v>45057</v>
      </c>
      <c r="C1276" s="2">
        <f>MONTH(SalesData[[#This Row],[order_date]])</f>
        <v>5</v>
      </c>
      <c r="D1276" s="2">
        <f>YEAR(SalesData[[#This Row],[order_date]])</f>
        <v>2023</v>
      </c>
      <c r="E1276" t="s">
        <v>1245</v>
      </c>
      <c r="F1276" t="s">
        <v>10</v>
      </c>
      <c r="G1276" t="s">
        <v>68</v>
      </c>
      <c r="H1276">
        <v>1</v>
      </c>
      <c r="I1276">
        <v>35154.69</v>
      </c>
      <c r="J1276" t="s">
        <v>32</v>
      </c>
      <c r="K1276" t="s">
        <v>33</v>
      </c>
      <c r="L1276">
        <f>SalesData[[#This Row],[quantity]]*SalesData[[#This Row],[price]]</f>
        <v>35154.69</v>
      </c>
      <c r="M1276" s="8">
        <f>IF(SalesData[[#This Row],[quantity]]&lt;=1,2%,IF(SalesData[[#This Row],[quantity]]&lt;=2,4%,IF(SalesData[[#This Row],[quantity]]&lt;=3,6%,IF(SalesData[[#This Row],[quantity]]&gt;=4,8%,0%))))</f>
        <v>0.02</v>
      </c>
      <c r="N1276" s="6">
        <f>SalesData[[#This Row],[Total Sales]]*SalesData[[#This Row],[Discount %]]</f>
        <v>703.0938000000001</v>
      </c>
      <c r="O1276" s="2">
        <f>SalesData[[#This Row],[Total Sales]]-SalesData[[#This Row],[Discount Amount]]</f>
        <v>34451.5962</v>
      </c>
      <c r="P1276" s="2">
        <f>SalesData[[#This Row],[price]]*60%</f>
        <v>21092.814000000002</v>
      </c>
      <c r="Q1276" s="2">
        <f>SalesData[[#This Row],[Cost Price (Assumed)60%]]*SalesData[[#This Row],[quantity]]</f>
        <v>21092.814000000002</v>
      </c>
      <c r="R1276" s="2">
        <f>SalesData[[#This Row],[Net Sales]]-SalesData[[#This Row],[Total Cost]]</f>
        <v>13358.782199999998</v>
      </c>
      <c r="S1276" s="8">
        <f>SalesData[[#This Row],[Profit]]/SalesData[[#This Row],[Net Sales]]</f>
        <v>0.38775510204081626</v>
      </c>
    </row>
    <row r="1277" spans="1:19" x14ac:dyDescent="0.25">
      <c r="A1277">
        <v>101275</v>
      </c>
      <c r="B1277" s="1">
        <v>45578</v>
      </c>
      <c r="C1277" s="2">
        <f>MONTH(SalesData[[#This Row],[order_date]])</f>
        <v>10</v>
      </c>
      <c r="D1277" s="2">
        <f>YEAR(SalesData[[#This Row],[order_date]])</f>
        <v>2024</v>
      </c>
      <c r="E1277" t="s">
        <v>1246</v>
      </c>
      <c r="F1277" t="s">
        <v>14</v>
      </c>
      <c r="G1277" t="s">
        <v>46</v>
      </c>
      <c r="H1277">
        <v>1</v>
      </c>
      <c r="I1277">
        <v>2868.79</v>
      </c>
      <c r="J1277" t="s">
        <v>54</v>
      </c>
      <c r="K1277" t="s">
        <v>55</v>
      </c>
      <c r="L1277">
        <f>SalesData[[#This Row],[quantity]]*SalesData[[#This Row],[price]]</f>
        <v>2868.79</v>
      </c>
      <c r="M1277" s="8">
        <f>IF(SalesData[[#This Row],[quantity]]&lt;=1,2%,IF(SalesData[[#This Row],[quantity]]&lt;=2,4%,IF(SalesData[[#This Row],[quantity]]&lt;=3,6%,IF(SalesData[[#This Row],[quantity]]&gt;=4,8%,0%))))</f>
        <v>0.02</v>
      </c>
      <c r="N1277" s="6">
        <f>SalesData[[#This Row],[Total Sales]]*SalesData[[#This Row],[Discount %]]</f>
        <v>57.375799999999998</v>
      </c>
      <c r="O1277" s="2">
        <f>SalesData[[#This Row],[Total Sales]]-SalesData[[#This Row],[Discount Amount]]</f>
        <v>2811.4142000000002</v>
      </c>
      <c r="P1277" s="2">
        <f>SalesData[[#This Row],[price]]*60%</f>
        <v>1721.2739999999999</v>
      </c>
      <c r="Q1277" s="2">
        <f>SalesData[[#This Row],[Cost Price (Assumed)60%]]*SalesData[[#This Row],[quantity]]</f>
        <v>1721.2739999999999</v>
      </c>
      <c r="R1277" s="2">
        <f>SalesData[[#This Row],[Net Sales]]-SalesData[[#This Row],[Total Cost]]</f>
        <v>1090.1402000000003</v>
      </c>
      <c r="S1277" s="8">
        <f>SalesData[[#This Row],[Profit]]/SalesData[[#This Row],[Net Sales]]</f>
        <v>0.38775510204081642</v>
      </c>
    </row>
    <row r="1278" spans="1:19" x14ac:dyDescent="0.25">
      <c r="A1278">
        <v>101276</v>
      </c>
      <c r="B1278" s="1">
        <v>45476</v>
      </c>
      <c r="C1278" s="2">
        <f>MONTH(SalesData[[#This Row],[order_date]])</f>
        <v>7</v>
      </c>
      <c r="D1278" s="2">
        <f>YEAR(SalesData[[#This Row],[order_date]])</f>
        <v>2024</v>
      </c>
      <c r="E1278" t="s">
        <v>1247</v>
      </c>
      <c r="F1278" t="s">
        <v>38</v>
      </c>
      <c r="G1278" t="s">
        <v>261</v>
      </c>
      <c r="H1278">
        <v>1</v>
      </c>
      <c r="I1278">
        <v>2910.53</v>
      </c>
      <c r="J1278" t="s">
        <v>16</v>
      </c>
      <c r="K1278" t="s">
        <v>17</v>
      </c>
      <c r="L1278">
        <f>SalesData[[#This Row],[quantity]]*SalesData[[#This Row],[price]]</f>
        <v>2910.53</v>
      </c>
      <c r="M1278" s="8">
        <f>IF(SalesData[[#This Row],[quantity]]&lt;=1,2%,IF(SalesData[[#This Row],[quantity]]&lt;=2,4%,IF(SalesData[[#This Row],[quantity]]&lt;=3,6%,IF(SalesData[[#This Row],[quantity]]&gt;=4,8%,0%))))</f>
        <v>0.02</v>
      </c>
      <c r="N1278" s="6">
        <f>SalesData[[#This Row],[Total Sales]]*SalesData[[#This Row],[Discount %]]</f>
        <v>58.210600000000007</v>
      </c>
      <c r="O1278" s="2">
        <f>SalesData[[#This Row],[Total Sales]]-SalesData[[#This Row],[Discount Amount]]</f>
        <v>2852.3194000000003</v>
      </c>
      <c r="P1278" s="2">
        <f>SalesData[[#This Row],[price]]*60%</f>
        <v>1746.318</v>
      </c>
      <c r="Q1278" s="2">
        <f>SalesData[[#This Row],[Cost Price (Assumed)60%]]*SalesData[[#This Row],[quantity]]</f>
        <v>1746.318</v>
      </c>
      <c r="R1278" s="2">
        <f>SalesData[[#This Row],[Net Sales]]-SalesData[[#This Row],[Total Cost]]</f>
        <v>1106.0014000000003</v>
      </c>
      <c r="S1278" s="8">
        <f>SalesData[[#This Row],[Profit]]/SalesData[[#This Row],[Net Sales]]</f>
        <v>0.38775510204081642</v>
      </c>
    </row>
    <row r="1279" spans="1:19" x14ac:dyDescent="0.25">
      <c r="A1279">
        <v>101277</v>
      </c>
      <c r="B1279" s="1">
        <v>45016</v>
      </c>
      <c r="C1279" s="2">
        <f>MONTH(SalesData[[#This Row],[order_date]])</f>
        <v>3</v>
      </c>
      <c r="D1279" s="2">
        <f>YEAR(SalesData[[#This Row],[order_date]])</f>
        <v>2023</v>
      </c>
      <c r="E1279" t="s">
        <v>1248</v>
      </c>
      <c r="F1279" t="s">
        <v>10</v>
      </c>
      <c r="G1279" t="s">
        <v>73</v>
      </c>
      <c r="H1279">
        <v>1</v>
      </c>
      <c r="I1279">
        <v>57298.6</v>
      </c>
      <c r="J1279" t="s">
        <v>57</v>
      </c>
      <c r="K1279" t="s">
        <v>58</v>
      </c>
      <c r="L1279">
        <f>SalesData[[#This Row],[quantity]]*SalesData[[#This Row],[price]]</f>
        <v>57298.6</v>
      </c>
      <c r="M1279" s="8">
        <f>IF(SalesData[[#This Row],[quantity]]&lt;=1,2%,IF(SalesData[[#This Row],[quantity]]&lt;=2,4%,IF(SalesData[[#This Row],[quantity]]&lt;=3,6%,IF(SalesData[[#This Row],[quantity]]&gt;=4,8%,0%))))</f>
        <v>0.02</v>
      </c>
      <c r="N1279" s="6">
        <f>SalesData[[#This Row],[Total Sales]]*SalesData[[#This Row],[Discount %]]</f>
        <v>1145.972</v>
      </c>
      <c r="O1279" s="2">
        <f>SalesData[[#This Row],[Total Sales]]-SalesData[[#This Row],[Discount Amount]]</f>
        <v>56152.627999999997</v>
      </c>
      <c r="P1279" s="2">
        <f>SalesData[[#This Row],[price]]*60%</f>
        <v>34379.159999999996</v>
      </c>
      <c r="Q1279" s="2">
        <f>SalesData[[#This Row],[Cost Price (Assumed)60%]]*SalesData[[#This Row],[quantity]]</f>
        <v>34379.159999999996</v>
      </c>
      <c r="R1279" s="2">
        <f>SalesData[[#This Row],[Net Sales]]-SalesData[[#This Row],[Total Cost]]</f>
        <v>21773.468000000001</v>
      </c>
      <c r="S1279" s="8">
        <f>SalesData[[#This Row],[Profit]]/SalesData[[#This Row],[Net Sales]]</f>
        <v>0.38775510204081637</v>
      </c>
    </row>
    <row r="1280" spans="1:19" x14ac:dyDescent="0.25">
      <c r="A1280">
        <v>101278</v>
      </c>
      <c r="B1280" s="1">
        <v>45039</v>
      </c>
      <c r="C1280" s="2">
        <f>MONTH(SalesData[[#This Row],[order_date]])</f>
        <v>4</v>
      </c>
      <c r="D1280" s="2">
        <f>YEAR(SalesData[[#This Row],[order_date]])</f>
        <v>2023</v>
      </c>
      <c r="E1280" t="s">
        <v>1249</v>
      </c>
      <c r="F1280" t="s">
        <v>10</v>
      </c>
      <c r="G1280" t="s">
        <v>11</v>
      </c>
      <c r="H1280">
        <v>1</v>
      </c>
      <c r="I1280">
        <v>64667.85</v>
      </c>
      <c r="J1280" t="s">
        <v>94</v>
      </c>
      <c r="K1280" t="s">
        <v>95</v>
      </c>
      <c r="L1280">
        <f>SalesData[[#This Row],[quantity]]*SalesData[[#This Row],[price]]</f>
        <v>64667.85</v>
      </c>
      <c r="M1280" s="8">
        <f>IF(SalesData[[#This Row],[quantity]]&lt;=1,2%,IF(SalesData[[#This Row],[quantity]]&lt;=2,4%,IF(SalesData[[#This Row],[quantity]]&lt;=3,6%,IF(SalesData[[#This Row],[quantity]]&gt;=4,8%,0%))))</f>
        <v>0.02</v>
      </c>
      <c r="N1280" s="6">
        <f>SalesData[[#This Row],[Total Sales]]*SalesData[[#This Row],[Discount %]]</f>
        <v>1293.357</v>
      </c>
      <c r="O1280" s="2">
        <f>SalesData[[#This Row],[Total Sales]]-SalesData[[#This Row],[Discount Amount]]</f>
        <v>63374.493000000002</v>
      </c>
      <c r="P1280" s="2">
        <f>SalesData[[#This Row],[price]]*60%</f>
        <v>38800.71</v>
      </c>
      <c r="Q1280" s="2">
        <f>SalesData[[#This Row],[Cost Price (Assumed)60%]]*SalesData[[#This Row],[quantity]]</f>
        <v>38800.71</v>
      </c>
      <c r="R1280" s="2">
        <f>SalesData[[#This Row],[Net Sales]]-SalesData[[#This Row],[Total Cost]]</f>
        <v>24573.783000000003</v>
      </c>
      <c r="S1280" s="8">
        <f>SalesData[[#This Row],[Profit]]/SalesData[[#This Row],[Net Sales]]</f>
        <v>0.38775510204081637</v>
      </c>
    </row>
    <row r="1281" spans="1:19" x14ac:dyDescent="0.25">
      <c r="A1281">
        <v>101279</v>
      </c>
      <c r="B1281" s="1">
        <v>45398</v>
      </c>
      <c r="C1281" s="2">
        <f>MONTH(SalesData[[#This Row],[order_date]])</f>
        <v>4</v>
      </c>
      <c r="D1281" s="2">
        <f>YEAR(SalesData[[#This Row],[order_date]])</f>
        <v>2024</v>
      </c>
      <c r="E1281" t="s">
        <v>1250</v>
      </c>
      <c r="F1281" t="s">
        <v>10</v>
      </c>
      <c r="G1281" t="s">
        <v>80</v>
      </c>
      <c r="H1281">
        <v>5</v>
      </c>
      <c r="I1281">
        <v>59090.41</v>
      </c>
      <c r="J1281" t="s">
        <v>85</v>
      </c>
      <c r="K1281" t="s">
        <v>29</v>
      </c>
      <c r="L1281">
        <f>SalesData[[#This Row],[quantity]]*SalesData[[#This Row],[price]]</f>
        <v>295452.05000000005</v>
      </c>
      <c r="M1281" s="8">
        <f>IF(SalesData[[#This Row],[quantity]]&lt;=1,2%,IF(SalesData[[#This Row],[quantity]]&lt;=2,4%,IF(SalesData[[#This Row],[quantity]]&lt;=3,6%,IF(SalesData[[#This Row],[quantity]]&gt;=4,8%,0%))))</f>
        <v>0.08</v>
      </c>
      <c r="N1281" s="6">
        <f>SalesData[[#This Row],[Total Sales]]*SalesData[[#This Row],[Discount %]]</f>
        <v>23636.164000000004</v>
      </c>
      <c r="O1281" s="2">
        <f>SalesData[[#This Row],[Total Sales]]-SalesData[[#This Row],[Discount Amount]]</f>
        <v>271815.88600000006</v>
      </c>
      <c r="P1281" s="2">
        <f>SalesData[[#This Row],[price]]*60%</f>
        <v>35454.245999999999</v>
      </c>
      <c r="Q1281" s="2">
        <f>SalesData[[#This Row],[Cost Price (Assumed)60%]]*SalesData[[#This Row],[quantity]]</f>
        <v>177271.22999999998</v>
      </c>
      <c r="R1281" s="2">
        <f>SalesData[[#This Row],[Net Sales]]-SalesData[[#This Row],[Total Cost]]</f>
        <v>94544.656000000075</v>
      </c>
      <c r="S1281" s="8">
        <f>SalesData[[#This Row],[Profit]]/SalesData[[#This Row],[Net Sales]]</f>
        <v>0.34782608695652195</v>
      </c>
    </row>
    <row r="1282" spans="1:19" x14ac:dyDescent="0.25">
      <c r="A1282">
        <v>101280</v>
      </c>
      <c r="B1282" s="1">
        <v>45068</v>
      </c>
      <c r="C1282" s="2">
        <f>MONTH(SalesData[[#This Row],[order_date]])</f>
        <v>5</v>
      </c>
      <c r="D1282" s="2">
        <f>YEAR(SalesData[[#This Row],[order_date]])</f>
        <v>2023</v>
      </c>
      <c r="E1282" t="s">
        <v>1251</v>
      </c>
      <c r="F1282" t="s">
        <v>10</v>
      </c>
      <c r="G1282" t="s">
        <v>27</v>
      </c>
      <c r="H1282">
        <v>1</v>
      </c>
      <c r="I1282">
        <v>3765.69</v>
      </c>
      <c r="J1282" t="s">
        <v>85</v>
      </c>
      <c r="K1282" t="s">
        <v>29</v>
      </c>
      <c r="L1282">
        <f>SalesData[[#This Row],[quantity]]*SalesData[[#This Row],[price]]</f>
        <v>3765.69</v>
      </c>
      <c r="M1282" s="8">
        <f>IF(SalesData[[#This Row],[quantity]]&lt;=1,2%,IF(SalesData[[#This Row],[quantity]]&lt;=2,4%,IF(SalesData[[#This Row],[quantity]]&lt;=3,6%,IF(SalesData[[#This Row],[quantity]]&gt;=4,8%,0%))))</f>
        <v>0.02</v>
      </c>
      <c r="N1282" s="6">
        <f>SalesData[[#This Row],[Total Sales]]*SalesData[[#This Row],[Discount %]]</f>
        <v>75.313800000000001</v>
      </c>
      <c r="O1282" s="2">
        <f>SalesData[[#This Row],[Total Sales]]-SalesData[[#This Row],[Discount Amount]]</f>
        <v>3690.3762000000002</v>
      </c>
      <c r="P1282" s="2">
        <f>SalesData[[#This Row],[price]]*60%</f>
        <v>2259.4139999999998</v>
      </c>
      <c r="Q1282" s="2">
        <f>SalesData[[#This Row],[Cost Price (Assumed)60%]]*SalesData[[#This Row],[quantity]]</f>
        <v>2259.4139999999998</v>
      </c>
      <c r="R1282" s="2">
        <f>SalesData[[#This Row],[Net Sales]]-SalesData[[#This Row],[Total Cost]]</f>
        <v>1430.9622000000004</v>
      </c>
      <c r="S1282" s="8">
        <f>SalesData[[#This Row],[Profit]]/SalesData[[#This Row],[Net Sales]]</f>
        <v>0.38775510204081642</v>
      </c>
    </row>
    <row r="1283" spans="1:19" x14ac:dyDescent="0.25">
      <c r="A1283">
        <v>101281</v>
      </c>
      <c r="B1283" s="1">
        <v>45645</v>
      </c>
      <c r="C1283" s="2">
        <f>MONTH(SalesData[[#This Row],[order_date]])</f>
        <v>12</v>
      </c>
      <c r="D1283" s="2">
        <f>YEAR(SalesData[[#This Row],[order_date]])</f>
        <v>2024</v>
      </c>
      <c r="E1283" t="s">
        <v>1252</v>
      </c>
      <c r="F1283" t="s">
        <v>10</v>
      </c>
      <c r="G1283" t="s">
        <v>80</v>
      </c>
      <c r="H1283">
        <v>1</v>
      </c>
      <c r="I1283">
        <v>65406.83</v>
      </c>
      <c r="J1283" t="s">
        <v>57</v>
      </c>
      <c r="K1283" t="s">
        <v>58</v>
      </c>
      <c r="L1283">
        <f>SalesData[[#This Row],[quantity]]*SalesData[[#This Row],[price]]</f>
        <v>65406.83</v>
      </c>
      <c r="M1283" s="8">
        <f>IF(SalesData[[#This Row],[quantity]]&lt;=1,2%,IF(SalesData[[#This Row],[quantity]]&lt;=2,4%,IF(SalesData[[#This Row],[quantity]]&lt;=3,6%,IF(SalesData[[#This Row],[quantity]]&gt;=4,8%,0%))))</f>
        <v>0.02</v>
      </c>
      <c r="N1283" s="6">
        <f>SalesData[[#This Row],[Total Sales]]*SalesData[[#This Row],[Discount %]]</f>
        <v>1308.1366</v>
      </c>
      <c r="O1283" s="2">
        <f>SalesData[[#This Row],[Total Sales]]-SalesData[[#This Row],[Discount Amount]]</f>
        <v>64098.693400000004</v>
      </c>
      <c r="P1283" s="2">
        <f>SalesData[[#This Row],[price]]*60%</f>
        <v>39244.097999999998</v>
      </c>
      <c r="Q1283" s="2">
        <f>SalesData[[#This Row],[Cost Price (Assumed)60%]]*SalesData[[#This Row],[quantity]]</f>
        <v>39244.097999999998</v>
      </c>
      <c r="R1283" s="2">
        <f>SalesData[[#This Row],[Net Sales]]-SalesData[[#This Row],[Total Cost]]</f>
        <v>24854.595400000006</v>
      </c>
      <c r="S1283" s="8">
        <f>SalesData[[#This Row],[Profit]]/SalesData[[#This Row],[Net Sales]]</f>
        <v>0.38775510204081637</v>
      </c>
    </row>
    <row r="1284" spans="1:19" x14ac:dyDescent="0.25">
      <c r="A1284">
        <v>101282</v>
      </c>
      <c r="B1284" s="1">
        <v>45301</v>
      </c>
      <c r="C1284" s="2">
        <f>MONTH(SalesData[[#This Row],[order_date]])</f>
        <v>1</v>
      </c>
      <c r="D1284" s="2">
        <f>YEAR(SalesData[[#This Row],[order_date]])</f>
        <v>2024</v>
      </c>
      <c r="E1284" t="s">
        <v>1253</v>
      </c>
      <c r="F1284" t="s">
        <v>10</v>
      </c>
      <c r="G1284" t="s">
        <v>27</v>
      </c>
      <c r="H1284">
        <v>1</v>
      </c>
      <c r="I1284">
        <v>44299.61</v>
      </c>
      <c r="J1284" t="s">
        <v>21</v>
      </c>
      <c r="K1284" t="s">
        <v>17</v>
      </c>
      <c r="L1284">
        <f>SalesData[[#This Row],[quantity]]*SalesData[[#This Row],[price]]</f>
        <v>44299.61</v>
      </c>
      <c r="M1284" s="8">
        <f>IF(SalesData[[#This Row],[quantity]]&lt;=1,2%,IF(SalesData[[#This Row],[quantity]]&lt;=2,4%,IF(SalesData[[#This Row],[quantity]]&lt;=3,6%,IF(SalesData[[#This Row],[quantity]]&gt;=4,8%,0%))))</f>
        <v>0.02</v>
      </c>
      <c r="N1284" s="6">
        <f>SalesData[[#This Row],[Total Sales]]*SalesData[[#This Row],[Discount %]]</f>
        <v>885.99220000000003</v>
      </c>
      <c r="O1284" s="2">
        <f>SalesData[[#This Row],[Total Sales]]-SalesData[[#This Row],[Discount Amount]]</f>
        <v>43413.6178</v>
      </c>
      <c r="P1284" s="2">
        <f>SalesData[[#This Row],[price]]*60%</f>
        <v>26579.766</v>
      </c>
      <c r="Q1284" s="2">
        <f>SalesData[[#This Row],[Cost Price (Assumed)60%]]*SalesData[[#This Row],[quantity]]</f>
        <v>26579.766</v>
      </c>
      <c r="R1284" s="2">
        <f>SalesData[[#This Row],[Net Sales]]-SalesData[[#This Row],[Total Cost]]</f>
        <v>16833.8518</v>
      </c>
      <c r="S1284" s="8">
        <f>SalesData[[#This Row],[Profit]]/SalesData[[#This Row],[Net Sales]]</f>
        <v>0.38775510204081631</v>
      </c>
    </row>
    <row r="1285" spans="1:19" x14ac:dyDescent="0.25">
      <c r="A1285">
        <v>101283</v>
      </c>
      <c r="B1285" s="1">
        <v>45113</v>
      </c>
      <c r="C1285" s="2">
        <f>MONTH(SalesData[[#This Row],[order_date]])</f>
        <v>7</v>
      </c>
      <c r="D1285" s="2">
        <f>YEAR(SalesData[[#This Row],[order_date]])</f>
        <v>2023</v>
      </c>
      <c r="E1285" t="s">
        <v>1254</v>
      </c>
      <c r="F1285" t="s">
        <v>14</v>
      </c>
      <c r="G1285" t="s">
        <v>46</v>
      </c>
      <c r="H1285">
        <v>2</v>
      </c>
      <c r="I1285">
        <v>3338.46</v>
      </c>
      <c r="J1285" t="s">
        <v>16</v>
      </c>
      <c r="K1285" t="s">
        <v>17</v>
      </c>
      <c r="L1285">
        <f>SalesData[[#This Row],[quantity]]*SalesData[[#This Row],[price]]</f>
        <v>6676.92</v>
      </c>
      <c r="M1285" s="8">
        <f>IF(SalesData[[#This Row],[quantity]]&lt;=1,2%,IF(SalesData[[#This Row],[quantity]]&lt;=2,4%,IF(SalesData[[#This Row],[quantity]]&lt;=3,6%,IF(SalesData[[#This Row],[quantity]]&gt;=4,8%,0%))))</f>
        <v>0.04</v>
      </c>
      <c r="N1285" s="6">
        <f>SalesData[[#This Row],[Total Sales]]*SalesData[[#This Row],[Discount %]]</f>
        <v>267.07679999999999</v>
      </c>
      <c r="O1285" s="2">
        <f>SalesData[[#This Row],[Total Sales]]-SalesData[[#This Row],[Discount Amount]]</f>
        <v>6409.8432000000003</v>
      </c>
      <c r="P1285" s="2">
        <f>SalesData[[#This Row],[price]]*60%</f>
        <v>2003.076</v>
      </c>
      <c r="Q1285" s="2">
        <f>SalesData[[#This Row],[Cost Price (Assumed)60%]]*SalesData[[#This Row],[quantity]]</f>
        <v>4006.152</v>
      </c>
      <c r="R1285" s="2">
        <f>SalesData[[#This Row],[Net Sales]]-SalesData[[#This Row],[Total Cost]]</f>
        <v>2403.6912000000002</v>
      </c>
      <c r="S1285" s="8">
        <f>SalesData[[#This Row],[Profit]]/SalesData[[#This Row],[Net Sales]]</f>
        <v>0.375</v>
      </c>
    </row>
    <row r="1286" spans="1:19" x14ac:dyDescent="0.25">
      <c r="A1286">
        <v>101284</v>
      </c>
      <c r="B1286" s="1">
        <v>45272</v>
      </c>
      <c r="C1286" s="2">
        <f>MONTH(SalesData[[#This Row],[order_date]])</f>
        <v>12</v>
      </c>
      <c r="D1286" s="2">
        <f>YEAR(SalesData[[#This Row],[order_date]])</f>
        <v>2023</v>
      </c>
      <c r="E1286" t="s">
        <v>1255</v>
      </c>
      <c r="F1286" t="s">
        <v>14</v>
      </c>
      <c r="G1286" t="s">
        <v>15</v>
      </c>
      <c r="H1286">
        <v>1</v>
      </c>
      <c r="I1286">
        <v>1055.58</v>
      </c>
      <c r="J1286" t="s">
        <v>32</v>
      </c>
      <c r="K1286" t="s">
        <v>33</v>
      </c>
      <c r="L1286">
        <f>SalesData[[#This Row],[quantity]]*SalesData[[#This Row],[price]]</f>
        <v>1055.58</v>
      </c>
      <c r="M1286" s="8">
        <f>IF(SalesData[[#This Row],[quantity]]&lt;=1,2%,IF(SalesData[[#This Row],[quantity]]&lt;=2,4%,IF(SalesData[[#This Row],[quantity]]&lt;=3,6%,IF(SalesData[[#This Row],[quantity]]&gt;=4,8%,0%))))</f>
        <v>0.02</v>
      </c>
      <c r="N1286" s="6">
        <f>SalesData[[#This Row],[Total Sales]]*SalesData[[#This Row],[Discount %]]</f>
        <v>21.111599999999999</v>
      </c>
      <c r="O1286" s="2">
        <f>SalesData[[#This Row],[Total Sales]]-SalesData[[#This Row],[Discount Amount]]</f>
        <v>1034.4684</v>
      </c>
      <c r="P1286" s="2">
        <f>SalesData[[#This Row],[price]]*60%</f>
        <v>633.34799999999996</v>
      </c>
      <c r="Q1286" s="2">
        <f>SalesData[[#This Row],[Cost Price (Assumed)60%]]*SalesData[[#This Row],[quantity]]</f>
        <v>633.34799999999996</v>
      </c>
      <c r="R1286" s="2">
        <f>SalesData[[#This Row],[Net Sales]]-SalesData[[#This Row],[Total Cost]]</f>
        <v>401.12040000000002</v>
      </c>
      <c r="S1286" s="8">
        <f>SalesData[[#This Row],[Profit]]/SalesData[[#This Row],[Net Sales]]</f>
        <v>0.38775510204081637</v>
      </c>
    </row>
    <row r="1287" spans="1:19" x14ac:dyDescent="0.25">
      <c r="A1287">
        <v>101285</v>
      </c>
      <c r="B1287" s="1">
        <v>45104</v>
      </c>
      <c r="C1287" s="2">
        <f>MONTH(SalesData[[#This Row],[order_date]])</f>
        <v>6</v>
      </c>
      <c r="D1287" s="2">
        <f>YEAR(SalesData[[#This Row],[order_date]])</f>
        <v>2023</v>
      </c>
      <c r="E1287" t="s">
        <v>1256</v>
      </c>
      <c r="F1287" t="s">
        <v>14</v>
      </c>
      <c r="G1287" t="s">
        <v>15</v>
      </c>
      <c r="H1287">
        <v>1</v>
      </c>
      <c r="I1287">
        <v>2532.5700000000002</v>
      </c>
      <c r="J1287" t="s">
        <v>54</v>
      </c>
      <c r="K1287" t="s">
        <v>55</v>
      </c>
      <c r="L1287">
        <f>SalesData[[#This Row],[quantity]]*SalesData[[#This Row],[price]]</f>
        <v>2532.5700000000002</v>
      </c>
      <c r="M1287" s="8">
        <f>IF(SalesData[[#This Row],[quantity]]&lt;=1,2%,IF(SalesData[[#This Row],[quantity]]&lt;=2,4%,IF(SalesData[[#This Row],[quantity]]&lt;=3,6%,IF(SalesData[[#This Row],[quantity]]&gt;=4,8%,0%))))</f>
        <v>0.02</v>
      </c>
      <c r="N1287" s="6">
        <f>SalesData[[#This Row],[Total Sales]]*SalesData[[#This Row],[Discount %]]</f>
        <v>50.651400000000002</v>
      </c>
      <c r="O1287" s="2">
        <f>SalesData[[#This Row],[Total Sales]]-SalesData[[#This Row],[Discount Amount]]</f>
        <v>2481.9186</v>
      </c>
      <c r="P1287" s="2">
        <f>SalesData[[#This Row],[price]]*60%</f>
        <v>1519.5420000000001</v>
      </c>
      <c r="Q1287" s="2">
        <f>SalesData[[#This Row],[Cost Price (Assumed)60%]]*SalesData[[#This Row],[quantity]]</f>
        <v>1519.5420000000001</v>
      </c>
      <c r="R1287" s="2">
        <f>SalesData[[#This Row],[Net Sales]]-SalesData[[#This Row],[Total Cost]]</f>
        <v>962.37659999999983</v>
      </c>
      <c r="S1287" s="8">
        <f>SalesData[[#This Row],[Profit]]/SalesData[[#This Row],[Net Sales]]</f>
        <v>0.38775510204081626</v>
      </c>
    </row>
    <row r="1288" spans="1:19" x14ac:dyDescent="0.25">
      <c r="A1288">
        <v>101286</v>
      </c>
      <c r="B1288" s="1">
        <v>45655</v>
      </c>
      <c r="C1288" s="2">
        <f>MONTH(SalesData[[#This Row],[order_date]])</f>
        <v>12</v>
      </c>
      <c r="D1288" s="2">
        <f>YEAR(SalesData[[#This Row],[order_date]])</f>
        <v>2024</v>
      </c>
      <c r="E1288" t="s">
        <v>1257</v>
      </c>
      <c r="F1288" t="s">
        <v>38</v>
      </c>
      <c r="G1288" t="s">
        <v>60</v>
      </c>
      <c r="H1288">
        <v>1</v>
      </c>
      <c r="I1288">
        <v>2799.86</v>
      </c>
      <c r="J1288" t="s">
        <v>94</v>
      </c>
      <c r="K1288" t="s">
        <v>95</v>
      </c>
      <c r="L1288">
        <f>SalesData[[#This Row],[quantity]]*SalesData[[#This Row],[price]]</f>
        <v>2799.86</v>
      </c>
      <c r="M1288" s="8">
        <f>IF(SalesData[[#This Row],[quantity]]&lt;=1,2%,IF(SalesData[[#This Row],[quantity]]&lt;=2,4%,IF(SalesData[[#This Row],[quantity]]&lt;=3,6%,IF(SalesData[[#This Row],[quantity]]&gt;=4,8%,0%))))</f>
        <v>0.02</v>
      </c>
      <c r="N1288" s="6">
        <f>SalesData[[#This Row],[Total Sales]]*SalesData[[#This Row],[Discount %]]</f>
        <v>55.997200000000007</v>
      </c>
      <c r="O1288" s="2">
        <f>SalesData[[#This Row],[Total Sales]]-SalesData[[#This Row],[Discount Amount]]</f>
        <v>2743.8628000000003</v>
      </c>
      <c r="P1288" s="2">
        <f>SalesData[[#This Row],[price]]*60%</f>
        <v>1679.9159999999999</v>
      </c>
      <c r="Q1288" s="2">
        <f>SalesData[[#This Row],[Cost Price (Assumed)60%]]*SalesData[[#This Row],[quantity]]</f>
        <v>1679.9159999999999</v>
      </c>
      <c r="R1288" s="2">
        <f>SalesData[[#This Row],[Net Sales]]-SalesData[[#This Row],[Total Cost]]</f>
        <v>1063.9468000000004</v>
      </c>
      <c r="S1288" s="8">
        <f>SalesData[[#This Row],[Profit]]/SalesData[[#This Row],[Net Sales]]</f>
        <v>0.38775510204081642</v>
      </c>
    </row>
    <row r="1289" spans="1:19" x14ac:dyDescent="0.25">
      <c r="A1289">
        <v>101287</v>
      </c>
      <c r="B1289" s="1">
        <v>45021</v>
      </c>
      <c r="C1289" s="2">
        <f>MONTH(SalesData[[#This Row],[order_date]])</f>
        <v>4</v>
      </c>
      <c r="D1289" s="2">
        <f>YEAR(SalesData[[#This Row],[order_date]])</f>
        <v>2023</v>
      </c>
      <c r="E1289" t="s">
        <v>1258</v>
      </c>
      <c r="F1289" t="s">
        <v>14</v>
      </c>
      <c r="G1289" t="s">
        <v>46</v>
      </c>
      <c r="H1289">
        <v>2</v>
      </c>
      <c r="I1289">
        <v>1838.42</v>
      </c>
      <c r="J1289" t="s">
        <v>57</v>
      </c>
      <c r="K1289" t="s">
        <v>58</v>
      </c>
      <c r="L1289">
        <f>SalesData[[#This Row],[quantity]]*SalesData[[#This Row],[price]]</f>
        <v>3676.84</v>
      </c>
      <c r="M1289" s="8">
        <f>IF(SalesData[[#This Row],[quantity]]&lt;=1,2%,IF(SalesData[[#This Row],[quantity]]&lt;=2,4%,IF(SalesData[[#This Row],[quantity]]&lt;=3,6%,IF(SalesData[[#This Row],[quantity]]&gt;=4,8%,0%))))</f>
        <v>0.04</v>
      </c>
      <c r="N1289" s="6">
        <f>SalesData[[#This Row],[Total Sales]]*SalesData[[#This Row],[Discount %]]</f>
        <v>147.0736</v>
      </c>
      <c r="O1289" s="2">
        <f>SalesData[[#This Row],[Total Sales]]-SalesData[[#This Row],[Discount Amount]]</f>
        <v>3529.7664</v>
      </c>
      <c r="P1289" s="2">
        <f>SalesData[[#This Row],[price]]*60%</f>
        <v>1103.0519999999999</v>
      </c>
      <c r="Q1289" s="2">
        <f>SalesData[[#This Row],[Cost Price (Assumed)60%]]*SalesData[[#This Row],[quantity]]</f>
        <v>2206.1039999999998</v>
      </c>
      <c r="R1289" s="2">
        <f>SalesData[[#This Row],[Net Sales]]-SalesData[[#This Row],[Total Cost]]</f>
        <v>1323.6624000000002</v>
      </c>
      <c r="S1289" s="8">
        <f>SalesData[[#This Row],[Profit]]/SalesData[[#This Row],[Net Sales]]</f>
        <v>0.37500000000000006</v>
      </c>
    </row>
    <row r="1290" spans="1:19" x14ac:dyDescent="0.25">
      <c r="A1290">
        <v>101288</v>
      </c>
      <c r="B1290" s="1">
        <v>45499</v>
      </c>
      <c r="C1290" s="2">
        <f>MONTH(SalesData[[#This Row],[order_date]])</f>
        <v>7</v>
      </c>
      <c r="D1290" s="2">
        <f>YEAR(SalesData[[#This Row],[order_date]])</f>
        <v>2024</v>
      </c>
      <c r="E1290" t="s">
        <v>1259</v>
      </c>
      <c r="F1290" t="s">
        <v>19</v>
      </c>
      <c r="G1290" t="s">
        <v>77</v>
      </c>
      <c r="H1290">
        <v>3</v>
      </c>
      <c r="I1290">
        <v>6782.34</v>
      </c>
      <c r="J1290" t="s">
        <v>47</v>
      </c>
      <c r="K1290" t="s">
        <v>48</v>
      </c>
      <c r="L1290">
        <f>SalesData[[#This Row],[quantity]]*SalesData[[#This Row],[price]]</f>
        <v>20347.02</v>
      </c>
      <c r="M1290" s="8">
        <f>IF(SalesData[[#This Row],[quantity]]&lt;=1,2%,IF(SalesData[[#This Row],[quantity]]&lt;=2,4%,IF(SalesData[[#This Row],[quantity]]&lt;=3,6%,IF(SalesData[[#This Row],[quantity]]&gt;=4,8%,0%))))</f>
        <v>0.06</v>
      </c>
      <c r="N1290" s="6">
        <f>SalesData[[#This Row],[Total Sales]]*SalesData[[#This Row],[Discount %]]</f>
        <v>1220.8212000000001</v>
      </c>
      <c r="O1290" s="2">
        <f>SalesData[[#This Row],[Total Sales]]-SalesData[[#This Row],[Discount Amount]]</f>
        <v>19126.198800000002</v>
      </c>
      <c r="P1290" s="2">
        <f>SalesData[[#This Row],[price]]*60%</f>
        <v>4069.404</v>
      </c>
      <c r="Q1290" s="2">
        <f>SalesData[[#This Row],[Cost Price (Assumed)60%]]*SalesData[[#This Row],[quantity]]</f>
        <v>12208.212</v>
      </c>
      <c r="R1290" s="2">
        <f>SalesData[[#This Row],[Net Sales]]-SalesData[[#This Row],[Total Cost]]</f>
        <v>6917.9868000000024</v>
      </c>
      <c r="S1290" s="8">
        <f>SalesData[[#This Row],[Profit]]/SalesData[[#This Row],[Net Sales]]</f>
        <v>0.36170212765957455</v>
      </c>
    </row>
    <row r="1291" spans="1:19" x14ac:dyDescent="0.25">
      <c r="A1291">
        <v>101289</v>
      </c>
      <c r="B1291" s="1">
        <v>45316</v>
      </c>
      <c r="C1291" s="2">
        <f>MONTH(SalesData[[#This Row],[order_date]])</f>
        <v>1</v>
      </c>
      <c r="D1291" s="2">
        <f>YEAR(SalesData[[#This Row],[order_date]])</f>
        <v>2024</v>
      </c>
      <c r="E1291" t="s">
        <v>1260</v>
      </c>
      <c r="F1291" t="s">
        <v>10</v>
      </c>
      <c r="G1291" t="s">
        <v>11</v>
      </c>
      <c r="H1291">
        <v>2</v>
      </c>
      <c r="I1291">
        <v>13095.76</v>
      </c>
      <c r="J1291" t="s">
        <v>107</v>
      </c>
      <c r="K1291" t="s">
        <v>108</v>
      </c>
      <c r="L1291">
        <f>SalesData[[#This Row],[quantity]]*SalesData[[#This Row],[price]]</f>
        <v>26191.52</v>
      </c>
      <c r="M1291" s="8">
        <f>IF(SalesData[[#This Row],[quantity]]&lt;=1,2%,IF(SalesData[[#This Row],[quantity]]&lt;=2,4%,IF(SalesData[[#This Row],[quantity]]&lt;=3,6%,IF(SalesData[[#This Row],[quantity]]&gt;=4,8%,0%))))</f>
        <v>0.04</v>
      </c>
      <c r="N1291" s="6">
        <f>SalesData[[#This Row],[Total Sales]]*SalesData[[#This Row],[Discount %]]</f>
        <v>1047.6608000000001</v>
      </c>
      <c r="O1291" s="2">
        <f>SalesData[[#This Row],[Total Sales]]-SalesData[[#This Row],[Discount Amount]]</f>
        <v>25143.859199999999</v>
      </c>
      <c r="P1291" s="2">
        <f>SalesData[[#This Row],[price]]*60%</f>
        <v>7857.4560000000001</v>
      </c>
      <c r="Q1291" s="2">
        <f>SalesData[[#This Row],[Cost Price (Assumed)60%]]*SalesData[[#This Row],[quantity]]</f>
        <v>15714.912</v>
      </c>
      <c r="R1291" s="2">
        <f>SalesData[[#This Row],[Net Sales]]-SalesData[[#This Row],[Total Cost]]</f>
        <v>9428.9471999999987</v>
      </c>
      <c r="S1291" s="8">
        <f>SalesData[[#This Row],[Profit]]/SalesData[[#This Row],[Net Sales]]</f>
        <v>0.37499999999999994</v>
      </c>
    </row>
    <row r="1292" spans="1:19" x14ac:dyDescent="0.25">
      <c r="A1292">
        <v>101290</v>
      </c>
      <c r="B1292" s="1">
        <v>45544</v>
      </c>
      <c r="C1292" s="2">
        <f>MONTH(SalesData[[#This Row],[order_date]])</f>
        <v>9</v>
      </c>
      <c r="D1292" s="2">
        <f>YEAR(SalesData[[#This Row],[order_date]])</f>
        <v>2024</v>
      </c>
      <c r="E1292" t="s">
        <v>1261</v>
      </c>
      <c r="F1292" t="s">
        <v>38</v>
      </c>
      <c r="G1292" t="s">
        <v>53</v>
      </c>
      <c r="H1292">
        <v>1</v>
      </c>
      <c r="I1292">
        <v>1214.57</v>
      </c>
      <c r="J1292" t="s">
        <v>63</v>
      </c>
      <c r="K1292" t="s">
        <v>64</v>
      </c>
      <c r="L1292">
        <f>SalesData[[#This Row],[quantity]]*SalesData[[#This Row],[price]]</f>
        <v>1214.57</v>
      </c>
      <c r="M1292" s="8">
        <f>IF(SalesData[[#This Row],[quantity]]&lt;=1,2%,IF(SalesData[[#This Row],[quantity]]&lt;=2,4%,IF(SalesData[[#This Row],[quantity]]&lt;=3,6%,IF(SalesData[[#This Row],[quantity]]&gt;=4,8%,0%))))</f>
        <v>0.02</v>
      </c>
      <c r="N1292" s="6">
        <f>SalesData[[#This Row],[Total Sales]]*SalesData[[#This Row],[Discount %]]</f>
        <v>24.291399999999999</v>
      </c>
      <c r="O1292" s="2">
        <f>SalesData[[#This Row],[Total Sales]]-SalesData[[#This Row],[Discount Amount]]</f>
        <v>1190.2785999999999</v>
      </c>
      <c r="P1292" s="2">
        <f>SalesData[[#This Row],[price]]*60%</f>
        <v>728.74199999999996</v>
      </c>
      <c r="Q1292" s="2">
        <f>SalesData[[#This Row],[Cost Price (Assumed)60%]]*SalesData[[#This Row],[quantity]]</f>
        <v>728.74199999999996</v>
      </c>
      <c r="R1292" s="2">
        <f>SalesData[[#This Row],[Net Sales]]-SalesData[[#This Row],[Total Cost]]</f>
        <v>461.53659999999991</v>
      </c>
      <c r="S1292" s="8">
        <f>SalesData[[#This Row],[Profit]]/SalesData[[#This Row],[Net Sales]]</f>
        <v>0.38775510204081631</v>
      </c>
    </row>
    <row r="1293" spans="1:19" x14ac:dyDescent="0.25">
      <c r="A1293">
        <v>101291</v>
      </c>
      <c r="B1293" s="1">
        <v>45538</v>
      </c>
      <c r="C1293" s="2">
        <f>MONTH(SalesData[[#This Row],[order_date]])</f>
        <v>9</v>
      </c>
      <c r="D1293" s="2">
        <f>YEAR(SalesData[[#This Row],[order_date]])</f>
        <v>2024</v>
      </c>
      <c r="E1293" t="s">
        <v>145</v>
      </c>
      <c r="F1293" t="s">
        <v>10</v>
      </c>
      <c r="G1293" t="s">
        <v>11</v>
      </c>
      <c r="H1293">
        <v>1</v>
      </c>
      <c r="I1293">
        <v>17290.61</v>
      </c>
      <c r="J1293" t="s">
        <v>94</v>
      </c>
      <c r="K1293" t="s">
        <v>95</v>
      </c>
      <c r="L1293">
        <f>SalesData[[#This Row],[quantity]]*SalesData[[#This Row],[price]]</f>
        <v>17290.61</v>
      </c>
      <c r="M1293" s="8">
        <f>IF(SalesData[[#This Row],[quantity]]&lt;=1,2%,IF(SalesData[[#This Row],[quantity]]&lt;=2,4%,IF(SalesData[[#This Row],[quantity]]&lt;=3,6%,IF(SalesData[[#This Row],[quantity]]&gt;=4,8%,0%))))</f>
        <v>0.02</v>
      </c>
      <c r="N1293" s="6">
        <f>SalesData[[#This Row],[Total Sales]]*SalesData[[#This Row],[Discount %]]</f>
        <v>345.81220000000002</v>
      </c>
      <c r="O1293" s="2">
        <f>SalesData[[#This Row],[Total Sales]]-SalesData[[#This Row],[Discount Amount]]</f>
        <v>16944.7978</v>
      </c>
      <c r="P1293" s="2">
        <f>SalesData[[#This Row],[price]]*60%</f>
        <v>10374.366</v>
      </c>
      <c r="Q1293" s="2">
        <f>SalesData[[#This Row],[Cost Price (Assumed)60%]]*SalesData[[#This Row],[quantity]]</f>
        <v>10374.366</v>
      </c>
      <c r="R1293" s="2">
        <f>SalesData[[#This Row],[Net Sales]]-SalesData[[#This Row],[Total Cost]]</f>
        <v>6570.4318000000003</v>
      </c>
      <c r="S1293" s="8">
        <f>SalesData[[#This Row],[Profit]]/SalesData[[#This Row],[Net Sales]]</f>
        <v>0.38775510204081631</v>
      </c>
    </row>
    <row r="1294" spans="1:19" x14ac:dyDescent="0.25">
      <c r="A1294">
        <v>101292</v>
      </c>
      <c r="B1294" s="1">
        <v>45014</v>
      </c>
      <c r="C1294" s="2">
        <f>MONTH(SalesData[[#This Row],[order_date]])</f>
        <v>3</v>
      </c>
      <c r="D1294" s="2">
        <f>YEAR(SalesData[[#This Row],[order_date]])</f>
        <v>2023</v>
      </c>
      <c r="E1294" t="s">
        <v>1262</v>
      </c>
      <c r="F1294" t="s">
        <v>41</v>
      </c>
      <c r="G1294" t="s">
        <v>42</v>
      </c>
      <c r="H1294">
        <v>1</v>
      </c>
      <c r="I1294">
        <v>14728.56</v>
      </c>
      <c r="J1294" t="s">
        <v>107</v>
      </c>
      <c r="K1294" t="s">
        <v>108</v>
      </c>
      <c r="L1294">
        <f>SalesData[[#This Row],[quantity]]*SalesData[[#This Row],[price]]</f>
        <v>14728.56</v>
      </c>
      <c r="M1294" s="8">
        <f>IF(SalesData[[#This Row],[quantity]]&lt;=1,2%,IF(SalesData[[#This Row],[quantity]]&lt;=2,4%,IF(SalesData[[#This Row],[quantity]]&lt;=3,6%,IF(SalesData[[#This Row],[quantity]]&gt;=4,8%,0%))))</f>
        <v>0.02</v>
      </c>
      <c r="N1294" s="6">
        <f>SalesData[[#This Row],[Total Sales]]*SalesData[[#This Row],[Discount %]]</f>
        <v>294.57119999999998</v>
      </c>
      <c r="O1294" s="2">
        <f>SalesData[[#This Row],[Total Sales]]-SalesData[[#This Row],[Discount Amount]]</f>
        <v>14433.988799999999</v>
      </c>
      <c r="P1294" s="2">
        <f>SalesData[[#This Row],[price]]*60%</f>
        <v>8837.1359999999986</v>
      </c>
      <c r="Q1294" s="2">
        <f>SalesData[[#This Row],[Cost Price (Assumed)60%]]*SalesData[[#This Row],[quantity]]</f>
        <v>8837.1359999999986</v>
      </c>
      <c r="R1294" s="2">
        <f>SalesData[[#This Row],[Net Sales]]-SalesData[[#This Row],[Total Cost]]</f>
        <v>5596.8528000000006</v>
      </c>
      <c r="S1294" s="8">
        <f>SalesData[[#This Row],[Profit]]/SalesData[[#This Row],[Net Sales]]</f>
        <v>0.38775510204081637</v>
      </c>
    </row>
    <row r="1295" spans="1:19" x14ac:dyDescent="0.25">
      <c r="A1295">
        <v>101293</v>
      </c>
      <c r="B1295" s="1">
        <v>45022</v>
      </c>
      <c r="C1295" s="2">
        <f>MONTH(SalesData[[#This Row],[order_date]])</f>
        <v>4</v>
      </c>
      <c r="D1295" s="2">
        <f>YEAR(SalesData[[#This Row],[order_date]])</f>
        <v>2023</v>
      </c>
      <c r="E1295" t="s">
        <v>1263</v>
      </c>
      <c r="F1295" t="s">
        <v>41</v>
      </c>
      <c r="G1295" t="s">
        <v>66</v>
      </c>
      <c r="H1295">
        <v>5</v>
      </c>
      <c r="I1295">
        <v>12910.52</v>
      </c>
      <c r="J1295" t="s">
        <v>63</v>
      </c>
      <c r="K1295" t="s">
        <v>64</v>
      </c>
      <c r="L1295">
        <f>SalesData[[#This Row],[quantity]]*SalesData[[#This Row],[price]]</f>
        <v>64552.600000000006</v>
      </c>
      <c r="M1295" s="8">
        <f>IF(SalesData[[#This Row],[quantity]]&lt;=1,2%,IF(SalesData[[#This Row],[quantity]]&lt;=2,4%,IF(SalesData[[#This Row],[quantity]]&lt;=3,6%,IF(SalesData[[#This Row],[quantity]]&gt;=4,8%,0%))))</f>
        <v>0.08</v>
      </c>
      <c r="N1295" s="6">
        <f>SalesData[[#This Row],[Total Sales]]*SalesData[[#This Row],[Discount %]]</f>
        <v>5164.2080000000005</v>
      </c>
      <c r="O1295" s="2">
        <f>SalesData[[#This Row],[Total Sales]]-SalesData[[#This Row],[Discount Amount]]</f>
        <v>59388.392000000007</v>
      </c>
      <c r="P1295" s="2">
        <f>SalesData[[#This Row],[price]]*60%</f>
        <v>7746.3119999999999</v>
      </c>
      <c r="Q1295" s="2">
        <f>SalesData[[#This Row],[Cost Price (Assumed)60%]]*SalesData[[#This Row],[quantity]]</f>
        <v>38731.56</v>
      </c>
      <c r="R1295" s="2">
        <f>SalesData[[#This Row],[Net Sales]]-SalesData[[#This Row],[Total Cost]]</f>
        <v>20656.832000000009</v>
      </c>
      <c r="S1295" s="8">
        <f>SalesData[[#This Row],[Profit]]/SalesData[[#This Row],[Net Sales]]</f>
        <v>0.34782608695652184</v>
      </c>
    </row>
    <row r="1296" spans="1:19" x14ac:dyDescent="0.25">
      <c r="A1296">
        <v>101294</v>
      </c>
      <c r="B1296" s="1">
        <v>45249</v>
      </c>
      <c r="C1296" s="2">
        <f>MONTH(SalesData[[#This Row],[order_date]])</f>
        <v>11</v>
      </c>
      <c r="D1296" s="2">
        <f>YEAR(SalesData[[#This Row],[order_date]])</f>
        <v>2023</v>
      </c>
      <c r="E1296" t="s">
        <v>1028</v>
      </c>
      <c r="F1296" t="s">
        <v>38</v>
      </c>
      <c r="G1296" t="s">
        <v>53</v>
      </c>
      <c r="H1296">
        <v>5</v>
      </c>
      <c r="I1296">
        <v>2496.4</v>
      </c>
      <c r="J1296" t="s">
        <v>43</v>
      </c>
      <c r="K1296" t="s">
        <v>29</v>
      </c>
      <c r="L1296">
        <f>SalesData[[#This Row],[quantity]]*SalesData[[#This Row],[price]]</f>
        <v>12482</v>
      </c>
      <c r="M1296" s="8">
        <f>IF(SalesData[[#This Row],[quantity]]&lt;=1,2%,IF(SalesData[[#This Row],[quantity]]&lt;=2,4%,IF(SalesData[[#This Row],[quantity]]&lt;=3,6%,IF(SalesData[[#This Row],[quantity]]&gt;=4,8%,0%))))</f>
        <v>0.08</v>
      </c>
      <c r="N1296" s="6">
        <f>SalesData[[#This Row],[Total Sales]]*SalesData[[#This Row],[Discount %]]</f>
        <v>998.56000000000006</v>
      </c>
      <c r="O1296" s="2">
        <f>SalesData[[#This Row],[Total Sales]]-SalesData[[#This Row],[Discount Amount]]</f>
        <v>11483.44</v>
      </c>
      <c r="P1296" s="2">
        <f>SalesData[[#This Row],[price]]*60%</f>
        <v>1497.84</v>
      </c>
      <c r="Q1296" s="2">
        <f>SalesData[[#This Row],[Cost Price (Assumed)60%]]*SalesData[[#This Row],[quantity]]</f>
        <v>7489.2</v>
      </c>
      <c r="R1296" s="2">
        <f>SalesData[[#This Row],[Net Sales]]-SalesData[[#This Row],[Total Cost]]</f>
        <v>3994.2400000000007</v>
      </c>
      <c r="S1296" s="8">
        <f>SalesData[[#This Row],[Profit]]/SalesData[[#This Row],[Net Sales]]</f>
        <v>0.34782608695652178</v>
      </c>
    </row>
    <row r="1297" spans="1:19" x14ac:dyDescent="0.25">
      <c r="A1297">
        <v>101295</v>
      </c>
      <c r="B1297" s="1">
        <v>45442</v>
      </c>
      <c r="C1297" s="2">
        <f>MONTH(SalesData[[#This Row],[order_date]])</f>
        <v>5</v>
      </c>
      <c r="D1297" s="2">
        <f>YEAR(SalesData[[#This Row],[order_date]])</f>
        <v>2024</v>
      </c>
      <c r="E1297" t="s">
        <v>703</v>
      </c>
      <c r="F1297" t="s">
        <v>10</v>
      </c>
      <c r="G1297" t="s">
        <v>27</v>
      </c>
      <c r="H1297">
        <v>1</v>
      </c>
      <c r="I1297">
        <v>55643.35</v>
      </c>
      <c r="J1297" t="s">
        <v>94</v>
      </c>
      <c r="K1297" t="s">
        <v>95</v>
      </c>
      <c r="L1297">
        <f>SalesData[[#This Row],[quantity]]*SalesData[[#This Row],[price]]</f>
        <v>55643.35</v>
      </c>
      <c r="M1297" s="8">
        <f>IF(SalesData[[#This Row],[quantity]]&lt;=1,2%,IF(SalesData[[#This Row],[quantity]]&lt;=2,4%,IF(SalesData[[#This Row],[quantity]]&lt;=3,6%,IF(SalesData[[#This Row],[quantity]]&gt;=4,8%,0%))))</f>
        <v>0.02</v>
      </c>
      <c r="N1297" s="6">
        <f>SalesData[[#This Row],[Total Sales]]*SalesData[[#This Row],[Discount %]]</f>
        <v>1112.867</v>
      </c>
      <c r="O1297" s="2">
        <f>SalesData[[#This Row],[Total Sales]]-SalesData[[#This Row],[Discount Amount]]</f>
        <v>54530.483</v>
      </c>
      <c r="P1297" s="2">
        <f>SalesData[[#This Row],[price]]*60%</f>
        <v>33386.009999999995</v>
      </c>
      <c r="Q1297" s="2">
        <f>SalesData[[#This Row],[Cost Price (Assumed)60%]]*SalesData[[#This Row],[quantity]]</f>
        <v>33386.009999999995</v>
      </c>
      <c r="R1297" s="2">
        <f>SalesData[[#This Row],[Net Sales]]-SalesData[[#This Row],[Total Cost]]</f>
        <v>21144.473000000005</v>
      </c>
      <c r="S1297" s="8">
        <f>SalesData[[#This Row],[Profit]]/SalesData[[#This Row],[Net Sales]]</f>
        <v>0.38775510204081642</v>
      </c>
    </row>
    <row r="1298" spans="1:19" x14ac:dyDescent="0.25">
      <c r="A1298">
        <v>101296</v>
      </c>
      <c r="B1298" s="1">
        <v>45092</v>
      </c>
      <c r="C1298" s="2">
        <f>MONTH(SalesData[[#This Row],[order_date]])</f>
        <v>6</v>
      </c>
      <c r="D1298" s="2">
        <f>YEAR(SalesData[[#This Row],[order_date]])</f>
        <v>2023</v>
      </c>
      <c r="E1298" t="s">
        <v>1264</v>
      </c>
      <c r="F1298" t="s">
        <v>10</v>
      </c>
      <c r="G1298" t="s">
        <v>68</v>
      </c>
      <c r="H1298">
        <v>1</v>
      </c>
      <c r="I1298">
        <v>50406.28</v>
      </c>
      <c r="J1298" t="s">
        <v>43</v>
      </c>
      <c r="K1298" t="s">
        <v>29</v>
      </c>
      <c r="L1298">
        <f>SalesData[[#This Row],[quantity]]*SalesData[[#This Row],[price]]</f>
        <v>50406.28</v>
      </c>
      <c r="M1298" s="8">
        <f>IF(SalesData[[#This Row],[quantity]]&lt;=1,2%,IF(SalesData[[#This Row],[quantity]]&lt;=2,4%,IF(SalesData[[#This Row],[quantity]]&lt;=3,6%,IF(SalesData[[#This Row],[quantity]]&gt;=4,8%,0%))))</f>
        <v>0.02</v>
      </c>
      <c r="N1298" s="6">
        <f>SalesData[[#This Row],[Total Sales]]*SalesData[[#This Row],[Discount %]]</f>
        <v>1008.1256</v>
      </c>
      <c r="O1298" s="2">
        <f>SalesData[[#This Row],[Total Sales]]-SalesData[[#This Row],[Discount Amount]]</f>
        <v>49398.154399999999</v>
      </c>
      <c r="P1298" s="2">
        <f>SalesData[[#This Row],[price]]*60%</f>
        <v>30243.767999999996</v>
      </c>
      <c r="Q1298" s="2">
        <f>SalesData[[#This Row],[Cost Price (Assumed)60%]]*SalesData[[#This Row],[quantity]]</f>
        <v>30243.767999999996</v>
      </c>
      <c r="R1298" s="2">
        <f>SalesData[[#This Row],[Net Sales]]-SalesData[[#This Row],[Total Cost]]</f>
        <v>19154.386400000003</v>
      </c>
      <c r="S1298" s="8">
        <f>SalesData[[#This Row],[Profit]]/SalesData[[#This Row],[Net Sales]]</f>
        <v>0.38775510204081637</v>
      </c>
    </row>
    <row r="1299" spans="1:19" x14ac:dyDescent="0.25">
      <c r="A1299">
        <v>101297</v>
      </c>
      <c r="B1299" s="1">
        <v>45147</v>
      </c>
      <c r="C1299" s="2">
        <f>MONTH(SalesData[[#This Row],[order_date]])</f>
        <v>8</v>
      </c>
      <c r="D1299" s="2">
        <f>YEAR(SalesData[[#This Row],[order_date]])</f>
        <v>2023</v>
      </c>
      <c r="E1299" t="s">
        <v>1265</v>
      </c>
      <c r="F1299" t="s">
        <v>38</v>
      </c>
      <c r="G1299" t="s">
        <v>70</v>
      </c>
      <c r="H1299">
        <v>2</v>
      </c>
      <c r="I1299">
        <v>828.22</v>
      </c>
      <c r="J1299" t="s">
        <v>16</v>
      </c>
      <c r="K1299" t="s">
        <v>17</v>
      </c>
      <c r="L1299">
        <f>SalesData[[#This Row],[quantity]]*SalesData[[#This Row],[price]]</f>
        <v>1656.44</v>
      </c>
      <c r="M1299" s="8">
        <f>IF(SalesData[[#This Row],[quantity]]&lt;=1,2%,IF(SalesData[[#This Row],[quantity]]&lt;=2,4%,IF(SalesData[[#This Row],[quantity]]&lt;=3,6%,IF(SalesData[[#This Row],[quantity]]&gt;=4,8%,0%))))</f>
        <v>0.04</v>
      </c>
      <c r="N1299" s="6">
        <f>SalesData[[#This Row],[Total Sales]]*SalesData[[#This Row],[Discount %]]</f>
        <v>66.257599999999996</v>
      </c>
      <c r="O1299" s="2">
        <f>SalesData[[#This Row],[Total Sales]]-SalesData[[#This Row],[Discount Amount]]</f>
        <v>1590.1824000000001</v>
      </c>
      <c r="P1299" s="2">
        <f>SalesData[[#This Row],[price]]*60%</f>
        <v>496.93200000000002</v>
      </c>
      <c r="Q1299" s="2">
        <f>SalesData[[#This Row],[Cost Price (Assumed)60%]]*SalesData[[#This Row],[quantity]]</f>
        <v>993.86400000000003</v>
      </c>
      <c r="R1299" s="2">
        <f>SalesData[[#This Row],[Net Sales]]-SalesData[[#This Row],[Total Cost]]</f>
        <v>596.31840000000011</v>
      </c>
      <c r="S1299" s="8">
        <f>SalesData[[#This Row],[Profit]]/SalesData[[#This Row],[Net Sales]]</f>
        <v>0.37500000000000006</v>
      </c>
    </row>
    <row r="1300" spans="1:19" x14ac:dyDescent="0.25">
      <c r="A1300">
        <v>101298</v>
      </c>
      <c r="B1300" s="1">
        <v>45550</v>
      </c>
      <c r="C1300" s="2">
        <f>MONTH(SalesData[[#This Row],[order_date]])</f>
        <v>9</v>
      </c>
      <c r="D1300" s="2">
        <f>YEAR(SalesData[[#This Row],[order_date]])</f>
        <v>2024</v>
      </c>
      <c r="E1300" t="s">
        <v>1213</v>
      </c>
      <c r="F1300" t="s">
        <v>19</v>
      </c>
      <c r="G1300" t="s">
        <v>23</v>
      </c>
      <c r="H1300">
        <v>1</v>
      </c>
      <c r="I1300">
        <v>2087.8200000000002</v>
      </c>
      <c r="J1300" t="s">
        <v>85</v>
      </c>
      <c r="K1300" t="s">
        <v>29</v>
      </c>
      <c r="L1300">
        <f>SalesData[[#This Row],[quantity]]*SalesData[[#This Row],[price]]</f>
        <v>2087.8200000000002</v>
      </c>
      <c r="M1300" s="8">
        <f>IF(SalesData[[#This Row],[quantity]]&lt;=1,2%,IF(SalesData[[#This Row],[quantity]]&lt;=2,4%,IF(SalesData[[#This Row],[quantity]]&lt;=3,6%,IF(SalesData[[#This Row],[quantity]]&gt;=4,8%,0%))))</f>
        <v>0.02</v>
      </c>
      <c r="N1300" s="6">
        <f>SalesData[[#This Row],[Total Sales]]*SalesData[[#This Row],[Discount %]]</f>
        <v>41.756400000000006</v>
      </c>
      <c r="O1300" s="2">
        <f>SalesData[[#This Row],[Total Sales]]-SalesData[[#This Row],[Discount Amount]]</f>
        <v>2046.0636000000002</v>
      </c>
      <c r="P1300" s="2">
        <f>SalesData[[#This Row],[price]]*60%</f>
        <v>1252.692</v>
      </c>
      <c r="Q1300" s="2">
        <f>SalesData[[#This Row],[Cost Price (Assumed)60%]]*SalesData[[#This Row],[quantity]]</f>
        <v>1252.692</v>
      </c>
      <c r="R1300" s="2">
        <f>SalesData[[#This Row],[Net Sales]]-SalesData[[#This Row],[Total Cost]]</f>
        <v>793.37160000000017</v>
      </c>
      <c r="S1300" s="8">
        <f>SalesData[[#This Row],[Profit]]/SalesData[[#This Row],[Net Sales]]</f>
        <v>0.38775510204081637</v>
      </c>
    </row>
    <row r="1301" spans="1:19" x14ac:dyDescent="0.25">
      <c r="A1301">
        <v>101299</v>
      </c>
      <c r="B1301" s="1">
        <v>45656</v>
      </c>
      <c r="C1301" s="2">
        <f>MONTH(SalesData[[#This Row],[order_date]])</f>
        <v>12</v>
      </c>
      <c r="D1301" s="2">
        <f>YEAR(SalesData[[#This Row],[order_date]])</f>
        <v>2024</v>
      </c>
      <c r="E1301" t="s">
        <v>594</v>
      </c>
      <c r="F1301" t="s">
        <v>38</v>
      </c>
      <c r="G1301" t="s">
        <v>261</v>
      </c>
      <c r="H1301">
        <v>1</v>
      </c>
      <c r="I1301">
        <v>4115.1899999999996</v>
      </c>
      <c r="J1301" t="s">
        <v>32</v>
      </c>
      <c r="K1301" t="s">
        <v>33</v>
      </c>
      <c r="L1301">
        <f>SalesData[[#This Row],[quantity]]*SalesData[[#This Row],[price]]</f>
        <v>4115.1899999999996</v>
      </c>
      <c r="M1301" s="8">
        <f>IF(SalesData[[#This Row],[quantity]]&lt;=1,2%,IF(SalesData[[#This Row],[quantity]]&lt;=2,4%,IF(SalesData[[#This Row],[quantity]]&lt;=3,6%,IF(SalesData[[#This Row],[quantity]]&gt;=4,8%,0%))))</f>
        <v>0.02</v>
      </c>
      <c r="N1301" s="6">
        <f>SalesData[[#This Row],[Total Sales]]*SalesData[[#This Row],[Discount %]]</f>
        <v>82.303799999999995</v>
      </c>
      <c r="O1301" s="2">
        <f>SalesData[[#This Row],[Total Sales]]-SalesData[[#This Row],[Discount Amount]]</f>
        <v>4032.8861999999995</v>
      </c>
      <c r="P1301" s="2">
        <f>SalesData[[#This Row],[price]]*60%</f>
        <v>2469.1139999999996</v>
      </c>
      <c r="Q1301" s="2">
        <f>SalesData[[#This Row],[Cost Price (Assumed)60%]]*SalesData[[#This Row],[quantity]]</f>
        <v>2469.1139999999996</v>
      </c>
      <c r="R1301" s="2">
        <f>SalesData[[#This Row],[Net Sales]]-SalesData[[#This Row],[Total Cost]]</f>
        <v>1563.7721999999999</v>
      </c>
      <c r="S1301" s="8">
        <f>SalesData[[#This Row],[Profit]]/SalesData[[#This Row],[Net Sales]]</f>
        <v>0.38775510204081637</v>
      </c>
    </row>
    <row r="1302" spans="1:19" x14ac:dyDescent="0.25">
      <c r="A1302">
        <v>101300</v>
      </c>
      <c r="B1302" s="1">
        <v>45569</v>
      </c>
      <c r="C1302" s="2">
        <f>MONTH(SalesData[[#This Row],[order_date]])</f>
        <v>10</v>
      </c>
      <c r="D1302" s="2">
        <f>YEAR(SalesData[[#This Row],[order_date]])</f>
        <v>2024</v>
      </c>
      <c r="E1302" t="s">
        <v>1266</v>
      </c>
      <c r="F1302" t="s">
        <v>41</v>
      </c>
      <c r="G1302" t="s">
        <v>66</v>
      </c>
      <c r="H1302">
        <v>3</v>
      </c>
      <c r="I1302">
        <v>2661.78</v>
      </c>
      <c r="J1302" t="s">
        <v>47</v>
      </c>
      <c r="K1302" t="s">
        <v>48</v>
      </c>
      <c r="L1302">
        <f>SalesData[[#This Row],[quantity]]*SalesData[[#This Row],[price]]</f>
        <v>7985.34</v>
      </c>
      <c r="M1302" s="8">
        <f>IF(SalesData[[#This Row],[quantity]]&lt;=1,2%,IF(SalesData[[#This Row],[quantity]]&lt;=2,4%,IF(SalesData[[#This Row],[quantity]]&lt;=3,6%,IF(SalesData[[#This Row],[quantity]]&gt;=4,8%,0%))))</f>
        <v>0.06</v>
      </c>
      <c r="N1302" s="6">
        <f>SalesData[[#This Row],[Total Sales]]*SalesData[[#This Row],[Discount %]]</f>
        <v>479.12040000000002</v>
      </c>
      <c r="O1302" s="2">
        <f>SalesData[[#This Row],[Total Sales]]-SalesData[[#This Row],[Discount Amount]]</f>
        <v>7506.2196000000004</v>
      </c>
      <c r="P1302" s="2">
        <f>SalesData[[#This Row],[price]]*60%</f>
        <v>1597.068</v>
      </c>
      <c r="Q1302" s="2">
        <f>SalesData[[#This Row],[Cost Price (Assumed)60%]]*SalesData[[#This Row],[quantity]]</f>
        <v>4791.2039999999997</v>
      </c>
      <c r="R1302" s="2">
        <f>SalesData[[#This Row],[Net Sales]]-SalesData[[#This Row],[Total Cost]]</f>
        <v>2715.0156000000006</v>
      </c>
      <c r="S1302" s="8">
        <f>SalesData[[#This Row],[Profit]]/SalesData[[#This Row],[Net Sales]]</f>
        <v>0.36170212765957455</v>
      </c>
    </row>
    <row r="1303" spans="1:19" x14ac:dyDescent="0.25">
      <c r="A1303">
        <v>101301</v>
      </c>
      <c r="B1303" s="1">
        <v>45016</v>
      </c>
      <c r="C1303" s="2">
        <f>MONTH(SalesData[[#This Row],[order_date]])</f>
        <v>3</v>
      </c>
      <c r="D1303" s="2">
        <f>YEAR(SalesData[[#This Row],[order_date]])</f>
        <v>2023</v>
      </c>
      <c r="E1303" t="s">
        <v>1267</v>
      </c>
      <c r="F1303" t="s">
        <v>14</v>
      </c>
      <c r="G1303" t="s">
        <v>170</v>
      </c>
      <c r="H1303">
        <v>1</v>
      </c>
      <c r="I1303">
        <v>4206.93</v>
      </c>
      <c r="J1303" t="s">
        <v>32</v>
      </c>
      <c r="K1303" t="s">
        <v>33</v>
      </c>
      <c r="L1303">
        <f>SalesData[[#This Row],[quantity]]*SalesData[[#This Row],[price]]</f>
        <v>4206.93</v>
      </c>
      <c r="M1303" s="8">
        <f>IF(SalesData[[#This Row],[quantity]]&lt;=1,2%,IF(SalesData[[#This Row],[quantity]]&lt;=2,4%,IF(SalesData[[#This Row],[quantity]]&lt;=3,6%,IF(SalesData[[#This Row],[quantity]]&gt;=4,8%,0%))))</f>
        <v>0.02</v>
      </c>
      <c r="N1303" s="6">
        <f>SalesData[[#This Row],[Total Sales]]*SalesData[[#This Row],[Discount %]]</f>
        <v>84.138600000000011</v>
      </c>
      <c r="O1303" s="2">
        <f>SalesData[[#This Row],[Total Sales]]-SalesData[[#This Row],[Discount Amount]]</f>
        <v>4122.7914000000001</v>
      </c>
      <c r="P1303" s="2">
        <f>SalesData[[#This Row],[price]]*60%</f>
        <v>2524.1579999999999</v>
      </c>
      <c r="Q1303" s="2">
        <f>SalesData[[#This Row],[Cost Price (Assumed)60%]]*SalesData[[#This Row],[quantity]]</f>
        <v>2524.1579999999999</v>
      </c>
      <c r="R1303" s="2">
        <f>SalesData[[#This Row],[Net Sales]]-SalesData[[#This Row],[Total Cost]]</f>
        <v>1598.6334000000002</v>
      </c>
      <c r="S1303" s="8">
        <f>SalesData[[#This Row],[Profit]]/SalesData[[#This Row],[Net Sales]]</f>
        <v>0.38775510204081637</v>
      </c>
    </row>
    <row r="1304" spans="1:19" x14ac:dyDescent="0.25">
      <c r="A1304">
        <v>101302</v>
      </c>
      <c r="B1304" s="1">
        <v>45299</v>
      </c>
      <c r="C1304" s="2">
        <f>MONTH(SalesData[[#This Row],[order_date]])</f>
        <v>1</v>
      </c>
      <c r="D1304" s="2">
        <f>YEAR(SalesData[[#This Row],[order_date]])</f>
        <v>2024</v>
      </c>
      <c r="E1304" t="s">
        <v>1268</v>
      </c>
      <c r="F1304" t="s">
        <v>14</v>
      </c>
      <c r="G1304" t="s">
        <v>15</v>
      </c>
      <c r="H1304">
        <v>1</v>
      </c>
      <c r="I1304">
        <v>3620.79</v>
      </c>
      <c r="J1304" t="s">
        <v>94</v>
      </c>
      <c r="K1304" t="s">
        <v>95</v>
      </c>
      <c r="L1304">
        <f>SalesData[[#This Row],[quantity]]*SalesData[[#This Row],[price]]</f>
        <v>3620.79</v>
      </c>
      <c r="M1304" s="8">
        <f>IF(SalesData[[#This Row],[quantity]]&lt;=1,2%,IF(SalesData[[#This Row],[quantity]]&lt;=2,4%,IF(SalesData[[#This Row],[quantity]]&lt;=3,6%,IF(SalesData[[#This Row],[quantity]]&gt;=4,8%,0%))))</f>
        <v>0.02</v>
      </c>
      <c r="N1304" s="6">
        <f>SalesData[[#This Row],[Total Sales]]*SalesData[[#This Row],[Discount %]]</f>
        <v>72.415800000000004</v>
      </c>
      <c r="O1304" s="2">
        <f>SalesData[[#This Row],[Total Sales]]-SalesData[[#This Row],[Discount Amount]]</f>
        <v>3548.3741999999997</v>
      </c>
      <c r="P1304" s="2">
        <f>SalesData[[#This Row],[price]]*60%</f>
        <v>2172.4739999999997</v>
      </c>
      <c r="Q1304" s="2">
        <f>SalesData[[#This Row],[Cost Price (Assumed)60%]]*SalesData[[#This Row],[quantity]]</f>
        <v>2172.4739999999997</v>
      </c>
      <c r="R1304" s="2">
        <f>SalesData[[#This Row],[Net Sales]]-SalesData[[#This Row],[Total Cost]]</f>
        <v>1375.9002</v>
      </c>
      <c r="S1304" s="8">
        <f>SalesData[[#This Row],[Profit]]/SalesData[[#This Row],[Net Sales]]</f>
        <v>0.38775510204081637</v>
      </c>
    </row>
    <row r="1305" spans="1:19" x14ac:dyDescent="0.25">
      <c r="A1305">
        <v>101303</v>
      </c>
      <c r="B1305" s="1">
        <v>45379</v>
      </c>
      <c r="C1305" s="2">
        <f>MONTH(SalesData[[#This Row],[order_date]])</f>
        <v>3</v>
      </c>
      <c r="D1305" s="2">
        <f>YEAR(SalesData[[#This Row],[order_date]])</f>
        <v>2024</v>
      </c>
      <c r="E1305" t="s">
        <v>1269</v>
      </c>
      <c r="F1305" t="s">
        <v>19</v>
      </c>
      <c r="G1305" t="s">
        <v>115</v>
      </c>
      <c r="H1305">
        <v>4</v>
      </c>
      <c r="I1305">
        <v>14531.35</v>
      </c>
      <c r="J1305" t="s">
        <v>47</v>
      </c>
      <c r="K1305" t="s">
        <v>48</v>
      </c>
      <c r="L1305">
        <f>SalesData[[#This Row],[quantity]]*SalesData[[#This Row],[price]]</f>
        <v>58125.4</v>
      </c>
      <c r="M1305" s="8">
        <f>IF(SalesData[[#This Row],[quantity]]&lt;=1,2%,IF(SalesData[[#This Row],[quantity]]&lt;=2,4%,IF(SalesData[[#This Row],[quantity]]&lt;=3,6%,IF(SalesData[[#This Row],[quantity]]&gt;=4,8%,0%))))</f>
        <v>0.08</v>
      </c>
      <c r="N1305" s="6">
        <f>SalesData[[#This Row],[Total Sales]]*SalesData[[#This Row],[Discount %]]</f>
        <v>4650.0320000000002</v>
      </c>
      <c r="O1305" s="2">
        <f>SalesData[[#This Row],[Total Sales]]-SalesData[[#This Row],[Discount Amount]]</f>
        <v>53475.368000000002</v>
      </c>
      <c r="P1305" s="2">
        <f>SalesData[[#This Row],[price]]*60%</f>
        <v>8718.81</v>
      </c>
      <c r="Q1305" s="2">
        <f>SalesData[[#This Row],[Cost Price (Assumed)60%]]*SalesData[[#This Row],[quantity]]</f>
        <v>34875.24</v>
      </c>
      <c r="R1305" s="2">
        <f>SalesData[[#This Row],[Net Sales]]-SalesData[[#This Row],[Total Cost]]</f>
        <v>18600.128000000004</v>
      </c>
      <c r="S1305" s="8">
        <f>SalesData[[#This Row],[Profit]]/SalesData[[#This Row],[Net Sales]]</f>
        <v>0.34782608695652178</v>
      </c>
    </row>
    <row r="1306" spans="1:19" x14ac:dyDescent="0.25">
      <c r="A1306">
        <v>101304</v>
      </c>
      <c r="B1306" s="1">
        <v>45220</v>
      </c>
      <c r="C1306" s="2">
        <f>MONTH(SalesData[[#This Row],[order_date]])</f>
        <v>10</v>
      </c>
      <c r="D1306" s="2">
        <f>YEAR(SalesData[[#This Row],[order_date]])</f>
        <v>2023</v>
      </c>
      <c r="E1306" t="s">
        <v>1270</v>
      </c>
      <c r="F1306" t="s">
        <v>14</v>
      </c>
      <c r="G1306" t="s">
        <v>51</v>
      </c>
      <c r="H1306">
        <v>4</v>
      </c>
      <c r="I1306">
        <v>785.41</v>
      </c>
      <c r="J1306" t="s">
        <v>107</v>
      </c>
      <c r="K1306" t="s">
        <v>108</v>
      </c>
      <c r="L1306">
        <f>SalesData[[#This Row],[quantity]]*SalesData[[#This Row],[price]]</f>
        <v>3141.64</v>
      </c>
      <c r="M1306" s="8">
        <f>IF(SalesData[[#This Row],[quantity]]&lt;=1,2%,IF(SalesData[[#This Row],[quantity]]&lt;=2,4%,IF(SalesData[[#This Row],[quantity]]&lt;=3,6%,IF(SalesData[[#This Row],[quantity]]&gt;=4,8%,0%))))</f>
        <v>0.08</v>
      </c>
      <c r="N1306" s="6">
        <f>SalesData[[#This Row],[Total Sales]]*SalesData[[#This Row],[Discount %]]</f>
        <v>251.3312</v>
      </c>
      <c r="O1306" s="2">
        <f>SalesData[[#This Row],[Total Sales]]-SalesData[[#This Row],[Discount Amount]]</f>
        <v>2890.3087999999998</v>
      </c>
      <c r="P1306" s="2">
        <f>SalesData[[#This Row],[price]]*60%</f>
        <v>471.24599999999998</v>
      </c>
      <c r="Q1306" s="2">
        <f>SalesData[[#This Row],[Cost Price (Assumed)60%]]*SalesData[[#This Row],[quantity]]</f>
        <v>1884.9839999999999</v>
      </c>
      <c r="R1306" s="2">
        <f>SalesData[[#This Row],[Net Sales]]-SalesData[[#This Row],[Total Cost]]</f>
        <v>1005.3247999999999</v>
      </c>
      <c r="S1306" s="8">
        <f>SalesData[[#This Row],[Profit]]/SalesData[[#This Row],[Net Sales]]</f>
        <v>0.34782608695652173</v>
      </c>
    </row>
    <row r="1307" spans="1:19" x14ac:dyDescent="0.25">
      <c r="A1307">
        <v>101305</v>
      </c>
      <c r="B1307" s="1">
        <v>45012</v>
      </c>
      <c r="C1307" s="2">
        <f>MONTH(SalesData[[#This Row],[order_date]])</f>
        <v>3</v>
      </c>
      <c r="D1307" s="2">
        <f>YEAR(SalesData[[#This Row],[order_date]])</f>
        <v>2023</v>
      </c>
      <c r="E1307" t="s">
        <v>1271</v>
      </c>
      <c r="F1307" t="s">
        <v>19</v>
      </c>
      <c r="G1307" t="s">
        <v>123</v>
      </c>
      <c r="H1307">
        <v>1</v>
      </c>
      <c r="I1307">
        <v>15141.8</v>
      </c>
      <c r="J1307" t="s">
        <v>32</v>
      </c>
      <c r="K1307" t="s">
        <v>33</v>
      </c>
      <c r="L1307">
        <f>SalesData[[#This Row],[quantity]]*SalesData[[#This Row],[price]]</f>
        <v>15141.8</v>
      </c>
      <c r="M1307" s="8">
        <f>IF(SalesData[[#This Row],[quantity]]&lt;=1,2%,IF(SalesData[[#This Row],[quantity]]&lt;=2,4%,IF(SalesData[[#This Row],[quantity]]&lt;=3,6%,IF(SalesData[[#This Row],[quantity]]&gt;=4,8%,0%))))</f>
        <v>0.02</v>
      </c>
      <c r="N1307" s="6">
        <f>SalesData[[#This Row],[Total Sales]]*SalesData[[#This Row],[Discount %]]</f>
        <v>302.83600000000001</v>
      </c>
      <c r="O1307" s="2">
        <f>SalesData[[#This Row],[Total Sales]]-SalesData[[#This Row],[Discount Amount]]</f>
        <v>14838.964</v>
      </c>
      <c r="P1307" s="2">
        <f>SalesData[[#This Row],[price]]*60%</f>
        <v>9085.08</v>
      </c>
      <c r="Q1307" s="2">
        <f>SalesData[[#This Row],[Cost Price (Assumed)60%]]*SalesData[[#This Row],[quantity]]</f>
        <v>9085.08</v>
      </c>
      <c r="R1307" s="2">
        <f>SalesData[[#This Row],[Net Sales]]-SalesData[[#This Row],[Total Cost]]</f>
        <v>5753.884</v>
      </c>
      <c r="S1307" s="8">
        <f>SalesData[[#This Row],[Profit]]/SalesData[[#This Row],[Net Sales]]</f>
        <v>0.38775510204081631</v>
      </c>
    </row>
    <row r="1308" spans="1:19" x14ac:dyDescent="0.25">
      <c r="A1308">
        <v>101306</v>
      </c>
      <c r="B1308" s="1">
        <v>45586</v>
      </c>
      <c r="C1308" s="2">
        <f>MONTH(SalesData[[#This Row],[order_date]])</f>
        <v>10</v>
      </c>
      <c r="D1308" s="2">
        <f>YEAR(SalesData[[#This Row],[order_date]])</f>
        <v>2024</v>
      </c>
      <c r="E1308" t="s">
        <v>1272</v>
      </c>
      <c r="F1308" t="s">
        <v>10</v>
      </c>
      <c r="G1308" t="s">
        <v>27</v>
      </c>
      <c r="H1308">
        <v>2</v>
      </c>
      <c r="I1308">
        <v>35778.400000000001</v>
      </c>
      <c r="J1308" t="s">
        <v>94</v>
      </c>
      <c r="K1308" t="s">
        <v>95</v>
      </c>
      <c r="L1308">
        <f>SalesData[[#This Row],[quantity]]*SalesData[[#This Row],[price]]</f>
        <v>71556.800000000003</v>
      </c>
      <c r="M1308" s="8">
        <f>IF(SalesData[[#This Row],[quantity]]&lt;=1,2%,IF(SalesData[[#This Row],[quantity]]&lt;=2,4%,IF(SalesData[[#This Row],[quantity]]&lt;=3,6%,IF(SalesData[[#This Row],[quantity]]&gt;=4,8%,0%))))</f>
        <v>0.04</v>
      </c>
      <c r="N1308" s="6">
        <f>SalesData[[#This Row],[Total Sales]]*SalesData[[#This Row],[Discount %]]</f>
        <v>2862.2720000000004</v>
      </c>
      <c r="O1308" s="2">
        <f>SalesData[[#This Row],[Total Sales]]-SalesData[[#This Row],[Discount Amount]]</f>
        <v>68694.528000000006</v>
      </c>
      <c r="P1308" s="2">
        <f>SalesData[[#This Row],[price]]*60%</f>
        <v>21467.040000000001</v>
      </c>
      <c r="Q1308" s="2">
        <f>SalesData[[#This Row],[Cost Price (Assumed)60%]]*SalesData[[#This Row],[quantity]]</f>
        <v>42934.080000000002</v>
      </c>
      <c r="R1308" s="2">
        <f>SalesData[[#This Row],[Net Sales]]-SalesData[[#This Row],[Total Cost]]</f>
        <v>25760.448000000004</v>
      </c>
      <c r="S1308" s="8">
        <f>SalesData[[#This Row],[Profit]]/SalesData[[#This Row],[Net Sales]]</f>
        <v>0.375</v>
      </c>
    </row>
    <row r="1309" spans="1:19" x14ac:dyDescent="0.25">
      <c r="A1309">
        <v>101307</v>
      </c>
      <c r="B1309" s="1">
        <v>45311</v>
      </c>
      <c r="C1309" s="2">
        <f>MONTH(SalesData[[#This Row],[order_date]])</f>
        <v>1</v>
      </c>
      <c r="D1309" s="2">
        <f>YEAR(SalesData[[#This Row],[order_date]])</f>
        <v>2024</v>
      </c>
      <c r="E1309" t="s">
        <v>1273</v>
      </c>
      <c r="F1309" t="s">
        <v>10</v>
      </c>
      <c r="G1309" t="s">
        <v>68</v>
      </c>
      <c r="H1309">
        <v>3</v>
      </c>
      <c r="I1309">
        <v>18662.41</v>
      </c>
      <c r="J1309" t="s">
        <v>107</v>
      </c>
      <c r="K1309" t="s">
        <v>108</v>
      </c>
      <c r="L1309">
        <f>SalesData[[#This Row],[quantity]]*SalesData[[#This Row],[price]]</f>
        <v>55987.229999999996</v>
      </c>
      <c r="M1309" s="8">
        <f>IF(SalesData[[#This Row],[quantity]]&lt;=1,2%,IF(SalesData[[#This Row],[quantity]]&lt;=2,4%,IF(SalesData[[#This Row],[quantity]]&lt;=3,6%,IF(SalesData[[#This Row],[quantity]]&gt;=4,8%,0%))))</f>
        <v>0.06</v>
      </c>
      <c r="N1309" s="6">
        <f>SalesData[[#This Row],[Total Sales]]*SalesData[[#This Row],[Discount %]]</f>
        <v>3359.2337999999995</v>
      </c>
      <c r="O1309" s="2">
        <f>SalesData[[#This Row],[Total Sales]]-SalesData[[#This Row],[Discount Amount]]</f>
        <v>52627.996199999994</v>
      </c>
      <c r="P1309" s="2">
        <f>SalesData[[#This Row],[price]]*60%</f>
        <v>11197.446</v>
      </c>
      <c r="Q1309" s="2">
        <f>SalesData[[#This Row],[Cost Price (Assumed)60%]]*SalesData[[#This Row],[quantity]]</f>
        <v>33592.338000000003</v>
      </c>
      <c r="R1309" s="2">
        <f>SalesData[[#This Row],[Net Sales]]-SalesData[[#This Row],[Total Cost]]</f>
        <v>19035.658199999991</v>
      </c>
      <c r="S1309" s="8">
        <f>SalesData[[#This Row],[Profit]]/SalesData[[#This Row],[Net Sales]]</f>
        <v>0.36170212765957432</v>
      </c>
    </row>
    <row r="1310" spans="1:19" x14ac:dyDescent="0.25">
      <c r="A1310">
        <v>101308</v>
      </c>
      <c r="B1310" s="1">
        <v>45404</v>
      </c>
      <c r="C1310" s="2">
        <f>MONTH(SalesData[[#This Row],[order_date]])</f>
        <v>4</v>
      </c>
      <c r="D1310" s="2">
        <f>YEAR(SalesData[[#This Row],[order_date]])</f>
        <v>2024</v>
      </c>
      <c r="E1310" t="s">
        <v>1274</v>
      </c>
      <c r="F1310" t="s">
        <v>14</v>
      </c>
      <c r="G1310" t="s">
        <v>51</v>
      </c>
      <c r="H1310">
        <v>4</v>
      </c>
      <c r="I1310">
        <v>2128.3200000000002</v>
      </c>
      <c r="J1310" t="s">
        <v>43</v>
      </c>
      <c r="K1310" t="s">
        <v>29</v>
      </c>
      <c r="L1310">
        <f>SalesData[[#This Row],[quantity]]*SalesData[[#This Row],[price]]</f>
        <v>8513.2800000000007</v>
      </c>
      <c r="M1310" s="8">
        <f>IF(SalesData[[#This Row],[quantity]]&lt;=1,2%,IF(SalesData[[#This Row],[quantity]]&lt;=2,4%,IF(SalesData[[#This Row],[quantity]]&lt;=3,6%,IF(SalesData[[#This Row],[quantity]]&gt;=4,8%,0%))))</f>
        <v>0.08</v>
      </c>
      <c r="N1310" s="6">
        <f>SalesData[[#This Row],[Total Sales]]*SalesData[[#This Row],[Discount %]]</f>
        <v>681.06240000000003</v>
      </c>
      <c r="O1310" s="2">
        <f>SalesData[[#This Row],[Total Sales]]-SalesData[[#This Row],[Discount Amount]]</f>
        <v>7832.2176000000009</v>
      </c>
      <c r="P1310" s="2">
        <f>SalesData[[#This Row],[price]]*60%</f>
        <v>1276.992</v>
      </c>
      <c r="Q1310" s="2">
        <f>SalesData[[#This Row],[Cost Price (Assumed)60%]]*SalesData[[#This Row],[quantity]]</f>
        <v>5107.9679999999998</v>
      </c>
      <c r="R1310" s="2">
        <f>SalesData[[#This Row],[Net Sales]]-SalesData[[#This Row],[Total Cost]]</f>
        <v>2724.249600000001</v>
      </c>
      <c r="S1310" s="8">
        <f>SalesData[[#This Row],[Profit]]/SalesData[[#This Row],[Net Sales]]</f>
        <v>0.34782608695652184</v>
      </c>
    </row>
    <row r="1311" spans="1:19" x14ac:dyDescent="0.25">
      <c r="A1311">
        <v>101309</v>
      </c>
      <c r="B1311" s="1">
        <v>45333</v>
      </c>
      <c r="C1311" s="2">
        <f>MONTH(SalesData[[#This Row],[order_date]])</f>
        <v>2</v>
      </c>
      <c r="D1311" s="2">
        <f>YEAR(SalesData[[#This Row],[order_date]])</f>
        <v>2024</v>
      </c>
      <c r="E1311" t="s">
        <v>1275</v>
      </c>
      <c r="F1311" t="s">
        <v>38</v>
      </c>
      <c r="G1311" t="s">
        <v>70</v>
      </c>
      <c r="H1311">
        <v>1</v>
      </c>
      <c r="I1311">
        <v>333.87</v>
      </c>
      <c r="J1311" t="s">
        <v>63</v>
      </c>
      <c r="K1311" t="s">
        <v>64</v>
      </c>
      <c r="L1311">
        <f>SalesData[[#This Row],[quantity]]*SalesData[[#This Row],[price]]</f>
        <v>333.87</v>
      </c>
      <c r="M1311" s="8">
        <f>IF(SalesData[[#This Row],[quantity]]&lt;=1,2%,IF(SalesData[[#This Row],[quantity]]&lt;=2,4%,IF(SalesData[[#This Row],[quantity]]&lt;=3,6%,IF(SalesData[[#This Row],[quantity]]&gt;=4,8%,0%))))</f>
        <v>0.02</v>
      </c>
      <c r="N1311" s="6">
        <f>SalesData[[#This Row],[Total Sales]]*SalesData[[#This Row],[Discount %]]</f>
        <v>6.6774000000000004</v>
      </c>
      <c r="O1311" s="2">
        <f>SalesData[[#This Row],[Total Sales]]-SalesData[[#This Row],[Discount Amount]]</f>
        <v>327.19260000000003</v>
      </c>
      <c r="P1311" s="2">
        <f>SalesData[[#This Row],[price]]*60%</f>
        <v>200.322</v>
      </c>
      <c r="Q1311" s="2">
        <f>SalesData[[#This Row],[Cost Price (Assumed)60%]]*SalesData[[#This Row],[quantity]]</f>
        <v>200.322</v>
      </c>
      <c r="R1311" s="2">
        <f>SalesData[[#This Row],[Net Sales]]-SalesData[[#This Row],[Total Cost]]</f>
        <v>126.87060000000002</v>
      </c>
      <c r="S1311" s="8">
        <f>SalesData[[#This Row],[Profit]]/SalesData[[#This Row],[Net Sales]]</f>
        <v>0.38775510204081637</v>
      </c>
    </row>
    <row r="1312" spans="1:19" x14ac:dyDescent="0.25">
      <c r="A1312">
        <v>101310</v>
      </c>
      <c r="B1312" s="1">
        <v>45646</v>
      </c>
      <c r="C1312" s="2">
        <f>MONTH(SalesData[[#This Row],[order_date]])</f>
        <v>12</v>
      </c>
      <c r="D1312" s="2">
        <f>YEAR(SalesData[[#This Row],[order_date]])</f>
        <v>2024</v>
      </c>
      <c r="E1312" t="s">
        <v>1276</v>
      </c>
      <c r="F1312" t="s">
        <v>38</v>
      </c>
      <c r="G1312" t="s">
        <v>39</v>
      </c>
      <c r="H1312">
        <v>1</v>
      </c>
      <c r="I1312">
        <v>222.66</v>
      </c>
      <c r="J1312" t="s">
        <v>57</v>
      </c>
      <c r="K1312" t="s">
        <v>58</v>
      </c>
      <c r="L1312">
        <f>SalesData[[#This Row],[quantity]]*SalesData[[#This Row],[price]]</f>
        <v>222.66</v>
      </c>
      <c r="M1312" s="8">
        <f>IF(SalesData[[#This Row],[quantity]]&lt;=1,2%,IF(SalesData[[#This Row],[quantity]]&lt;=2,4%,IF(SalesData[[#This Row],[quantity]]&lt;=3,6%,IF(SalesData[[#This Row],[quantity]]&gt;=4,8%,0%))))</f>
        <v>0.02</v>
      </c>
      <c r="N1312" s="6">
        <f>SalesData[[#This Row],[Total Sales]]*SalesData[[#This Row],[Discount %]]</f>
        <v>4.4531999999999998</v>
      </c>
      <c r="O1312" s="2">
        <f>SalesData[[#This Row],[Total Sales]]-SalesData[[#This Row],[Discount Amount]]</f>
        <v>218.20679999999999</v>
      </c>
      <c r="P1312" s="2">
        <f>SalesData[[#This Row],[price]]*60%</f>
        <v>133.596</v>
      </c>
      <c r="Q1312" s="2">
        <f>SalesData[[#This Row],[Cost Price (Assumed)60%]]*SalesData[[#This Row],[quantity]]</f>
        <v>133.596</v>
      </c>
      <c r="R1312" s="2">
        <f>SalesData[[#This Row],[Net Sales]]-SalesData[[#This Row],[Total Cost]]</f>
        <v>84.610799999999983</v>
      </c>
      <c r="S1312" s="8">
        <f>SalesData[[#This Row],[Profit]]/SalesData[[#This Row],[Net Sales]]</f>
        <v>0.38775510204081626</v>
      </c>
    </row>
    <row r="1313" spans="1:19" x14ac:dyDescent="0.25">
      <c r="A1313">
        <v>101311</v>
      </c>
      <c r="B1313" s="1">
        <v>45582</v>
      </c>
      <c r="C1313" s="2">
        <f>MONTH(SalesData[[#This Row],[order_date]])</f>
        <v>10</v>
      </c>
      <c r="D1313" s="2">
        <f>YEAR(SalesData[[#This Row],[order_date]])</f>
        <v>2024</v>
      </c>
      <c r="E1313" t="s">
        <v>1277</v>
      </c>
      <c r="F1313" t="s">
        <v>10</v>
      </c>
      <c r="G1313" t="s">
        <v>80</v>
      </c>
      <c r="H1313">
        <v>1</v>
      </c>
      <c r="I1313">
        <v>41141.19</v>
      </c>
      <c r="J1313" t="s">
        <v>21</v>
      </c>
      <c r="K1313" t="s">
        <v>17</v>
      </c>
      <c r="L1313">
        <f>SalesData[[#This Row],[quantity]]*SalesData[[#This Row],[price]]</f>
        <v>41141.19</v>
      </c>
      <c r="M1313" s="8">
        <f>IF(SalesData[[#This Row],[quantity]]&lt;=1,2%,IF(SalesData[[#This Row],[quantity]]&lt;=2,4%,IF(SalesData[[#This Row],[quantity]]&lt;=3,6%,IF(SalesData[[#This Row],[quantity]]&gt;=4,8%,0%))))</f>
        <v>0.02</v>
      </c>
      <c r="N1313" s="6">
        <f>SalesData[[#This Row],[Total Sales]]*SalesData[[#This Row],[Discount %]]</f>
        <v>822.82380000000012</v>
      </c>
      <c r="O1313" s="2">
        <f>SalesData[[#This Row],[Total Sales]]-SalesData[[#This Row],[Discount Amount]]</f>
        <v>40318.366200000004</v>
      </c>
      <c r="P1313" s="2">
        <f>SalesData[[#This Row],[price]]*60%</f>
        <v>24684.714</v>
      </c>
      <c r="Q1313" s="2">
        <f>SalesData[[#This Row],[Cost Price (Assumed)60%]]*SalesData[[#This Row],[quantity]]</f>
        <v>24684.714</v>
      </c>
      <c r="R1313" s="2">
        <f>SalesData[[#This Row],[Net Sales]]-SalesData[[#This Row],[Total Cost]]</f>
        <v>15633.652200000004</v>
      </c>
      <c r="S1313" s="8">
        <f>SalesData[[#This Row],[Profit]]/SalesData[[#This Row],[Net Sales]]</f>
        <v>0.38775510204081637</v>
      </c>
    </row>
    <row r="1314" spans="1:19" x14ac:dyDescent="0.25">
      <c r="A1314">
        <v>101312</v>
      </c>
      <c r="B1314" s="1">
        <v>45367</v>
      </c>
      <c r="C1314" s="2">
        <f>MONTH(SalesData[[#This Row],[order_date]])</f>
        <v>3</v>
      </c>
      <c r="D1314" s="2">
        <f>YEAR(SalesData[[#This Row],[order_date]])</f>
        <v>2024</v>
      </c>
      <c r="E1314" t="s">
        <v>218</v>
      </c>
      <c r="F1314" t="s">
        <v>41</v>
      </c>
      <c r="G1314" t="s">
        <v>102</v>
      </c>
      <c r="H1314">
        <v>1</v>
      </c>
      <c r="I1314">
        <v>14832.21</v>
      </c>
      <c r="J1314" t="s">
        <v>94</v>
      </c>
      <c r="K1314" t="s">
        <v>95</v>
      </c>
      <c r="L1314">
        <f>SalesData[[#This Row],[quantity]]*SalesData[[#This Row],[price]]</f>
        <v>14832.21</v>
      </c>
      <c r="M1314" s="8">
        <f>IF(SalesData[[#This Row],[quantity]]&lt;=1,2%,IF(SalesData[[#This Row],[quantity]]&lt;=2,4%,IF(SalesData[[#This Row],[quantity]]&lt;=3,6%,IF(SalesData[[#This Row],[quantity]]&gt;=4,8%,0%))))</f>
        <v>0.02</v>
      </c>
      <c r="N1314" s="6">
        <f>SalesData[[#This Row],[Total Sales]]*SalesData[[#This Row],[Discount %]]</f>
        <v>296.64420000000001</v>
      </c>
      <c r="O1314" s="2">
        <f>SalesData[[#This Row],[Total Sales]]-SalesData[[#This Row],[Discount Amount]]</f>
        <v>14535.565799999998</v>
      </c>
      <c r="P1314" s="2">
        <f>SalesData[[#This Row],[price]]*60%</f>
        <v>8899.3259999999991</v>
      </c>
      <c r="Q1314" s="2">
        <f>SalesData[[#This Row],[Cost Price (Assumed)60%]]*SalesData[[#This Row],[quantity]]</f>
        <v>8899.3259999999991</v>
      </c>
      <c r="R1314" s="2">
        <f>SalesData[[#This Row],[Net Sales]]-SalesData[[#This Row],[Total Cost]]</f>
        <v>5636.2397999999994</v>
      </c>
      <c r="S1314" s="8">
        <f>SalesData[[#This Row],[Profit]]/SalesData[[#This Row],[Net Sales]]</f>
        <v>0.38775510204081631</v>
      </c>
    </row>
    <row r="1315" spans="1:19" x14ac:dyDescent="0.25">
      <c r="A1315">
        <v>101313</v>
      </c>
      <c r="B1315" s="1">
        <v>45185</v>
      </c>
      <c r="C1315" s="2">
        <f>MONTH(SalesData[[#This Row],[order_date]])</f>
        <v>9</v>
      </c>
      <c r="D1315" s="2">
        <f>YEAR(SalesData[[#This Row],[order_date]])</f>
        <v>2023</v>
      </c>
      <c r="E1315" t="s">
        <v>1278</v>
      </c>
      <c r="F1315" t="s">
        <v>19</v>
      </c>
      <c r="G1315" t="s">
        <v>77</v>
      </c>
      <c r="H1315">
        <v>1</v>
      </c>
      <c r="I1315">
        <v>3782.63</v>
      </c>
      <c r="J1315" t="s">
        <v>47</v>
      </c>
      <c r="K1315" t="s">
        <v>48</v>
      </c>
      <c r="L1315">
        <f>SalesData[[#This Row],[quantity]]*SalesData[[#This Row],[price]]</f>
        <v>3782.63</v>
      </c>
      <c r="M1315" s="8">
        <f>IF(SalesData[[#This Row],[quantity]]&lt;=1,2%,IF(SalesData[[#This Row],[quantity]]&lt;=2,4%,IF(SalesData[[#This Row],[quantity]]&lt;=3,6%,IF(SalesData[[#This Row],[quantity]]&gt;=4,8%,0%))))</f>
        <v>0.02</v>
      </c>
      <c r="N1315" s="6">
        <f>SalesData[[#This Row],[Total Sales]]*SalesData[[#This Row],[Discount %]]</f>
        <v>75.652600000000007</v>
      </c>
      <c r="O1315" s="2">
        <f>SalesData[[#This Row],[Total Sales]]-SalesData[[#This Row],[Discount Amount]]</f>
        <v>3706.9774000000002</v>
      </c>
      <c r="P1315" s="2">
        <f>SalesData[[#This Row],[price]]*60%</f>
        <v>2269.578</v>
      </c>
      <c r="Q1315" s="2">
        <f>SalesData[[#This Row],[Cost Price (Assumed)60%]]*SalesData[[#This Row],[quantity]]</f>
        <v>2269.578</v>
      </c>
      <c r="R1315" s="2">
        <f>SalesData[[#This Row],[Net Sales]]-SalesData[[#This Row],[Total Cost]]</f>
        <v>1437.3994000000002</v>
      </c>
      <c r="S1315" s="8">
        <f>SalesData[[#This Row],[Profit]]/SalesData[[#This Row],[Net Sales]]</f>
        <v>0.38775510204081637</v>
      </c>
    </row>
    <row r="1316" spans="1:19" x14ac:dyDescent="0.25">
      <c r="A1316">
        <v>101314</v>
      </c>
      <c r="B1316" s="1">
        <v>45356</v>
      </c>
      <c r="C1316" s="2">
        <f>MONTH(SalesData[[#This Row],[order_date]])</f>
        <v>3</v>
      </c>
      <c r="D1316" s="2">
        <f>YEAR(SalesData[[#This Row],[order_date]])</f>
        <v>2024</v>
      </c>
      <c r="E1316" t="s">
        <v>1279</v>
      </c>
      <c r="F1316" t="s">
        <v>14</v>
      </c>
      <c r="G1316" t="s">
        <v>31</v>
      </c>
      <c r="H1316">
        <v>1</v>
      </c>
      <c r="I1316">
        <v>511.1</v>
      </c>
      <c r="J1316" t="s">
        <v>107</v>
      </c>
      <c r="K1316" t="s">
        <v>108</v>
      </c>
      <c r="L1316">
        <f>SalesData[[#This Row],[quantity]]*SalesData[[#This Row],[price]]</f>
        <v>511.1</v>
      </c>
      <c r="M1316" s="8">
        <f>IF(SalesData[[#This Row],[quantity]]&lt;=1,2%,IF(SalesData[[#This Row],[quantity]]&lt;=2,4%,IF(SalesData[[#This Row],[quantity]]&lt;=3,6%,IF(SalesData[[#This Row],[quantity]]&gt;=4,8%,0%))))</f>
        <v>0.02</v>
      </c>
      <c r="N1316" s="6">
        <f>SalesData[[#This Row],[Total Sales]]*SalesData[[#This Row],[Discount %]]</f>
        <v>10.222000000000001</v>
      </c>
      <c r="O1316" s="2">
        <f>SalesData[[#This Row],[Total Sales]]-SalesData[[#This Row],[Discount Amount]]</f>
        <v>500.87800000000004</v>
      </c>
      <c r="P1316" s="2">
        <f>SalesData[[#This Row],[price]]*60%</f>
        <v>306.66000000000003</v>
      </c>
      <c r="Q1316" s="2">
        <f>SalesData[[#This Row],[Cost Price (Assumed)60%]]*SalesData[[#This Row],[quantity]]</f>
        <v>306.66000000000003</v>
      </c>
      <c r="R1316" s="2">
        <f>SalesData[[#This Row],[Net Sales]]-SalesData[[#This Row],[Total Cost]]</f>
        <v>194.21800000000002</v>
      </c>
      <c r="S1316" s="8">
        <f>SalesData[[#This Row],[Profit]]/SalesData[[#This Row],[Net Sales]]</f>
        <v>0.38775510204081631</v>
      </c>
    </row>
    <row r="1317" spans="1:19" x14ac:dyDescent="0.25">
      <c r="A1317">
        <v>101315</v>
      </c>
      <c r="B1317" s="1">
        <v>45231</v>
      </c>
      <c r="C1317" s="2">
        <f>MONTH(SalesData[[#This Row],[order_date]])</f>
        <v>11</v>
      </c>
      <c r="D1317" s="2">
        <f>YEAR(SalesData[[#This Row],[order_date]])</f>
        <v>2023</v>
      </c>
      <c r="E1317" t="s">
        <v>1280</v>
      </c>
      <c r="F1317" t="s">
        <v>10</v>
      </c>
      <c r="G1317" t="s">
        <v>11</v>
      </c>
      <c r="H1317">
        <v>4</v>
      </c>
      <c r="I1317">
        <v>34858.730000000003</v>
      </c>
      <c r="J1317" t="s">
        <v>16</v>
      </c>
      <c r="K1317" t="s">
        <v>17</v>
      </c>
      <c r="L1317">
        <f>SalesData[[#This Row],[quantity]]*SalesData[[#This Row],[price]]</f>
        <v>139434.92000000001</v>
      </c>
      <c r="M1317" s="8">
        <f>IF(SalesData[[#This Row],[quantity]]&lt;=1,2%,IF(SalesData[[#This Row],[quantity]]&lt;=2,4%,IF(SalesData[[#This Row],[quantity]]&lt;=3,6%,IF(SalesData[[#This Row],[quantity]]&gt;=4,8%,0%))))</f>
        <v>0.08</v>
      </c>
      <c r="N1317" s="6">
        <f>SalesData[[#This Row],[Total Sales]]*SalesData[[#This Row],[Discount %]]</f>
        <v>11154.793600000001</v>
      </c>
      <c r="O1317" s="2">
        <f>SalesData[[#This Row],[Total Sales]]-SalesData[[#This Row],[Discount Amount]]</f>
        <v>128280.12640000001</v>
      </c>
      <c r="P1317" s="2">
        <f>SalesData[[#This Row],[price]]*60%</f>
        <v>20915.238000000001</v>
      </c>
      <c r="Q1317" s="2">
        <f>SalesData[[#This Row],[Cost Price (Assumed)60%]]*SalesData[[#This Row],[quantity]]</f>
        <v>83660.952000000005</v>
      </c>
      <c r="R1317" s="2">
        <f>SalesData[[#This Row],[Net Sales]]-SalesData[[#This Row],[Total Cost]]</f>
        <v>44619.174400000004</v>
      </c>
      <c r="S1317" s="8">
        <f>SalesData[[#This Row],[Profit]]/SalesData[[#This Row],[Net Sales]]</f>
        <v>0.34782608695652173</v>
      </c>
    </row>
    <row r="1318" spans="1:19" x14ac:dyDescent="0.25">
      <c r="A1318">
        <v>101316</v>
      </c>
      <c r="B1318" s="1">
        <v>45374</v>
      </c>
      <c r="C1318" s="2">
        <f>MONTH(SalesData[[#This Row],[order_date]])</f>
        <v>3</v>
      </c>
      <c r="D1318" s="2">
        <f>YEAR(SalesData[[#This Row],[order_date]])</f>
        <v>2024</v>
      </c>
      <c r="E1318" t="s">
        <v>1281</v>
      </c>
      <c r="F1318" t="s">
        <v>14</v>
      </c>
      <c r="G1318" t="s">
        <v>51</v>
      </c>
      <c r="H1318">
        <v>1</v>
      </c>
      <c r="I1318">
        <v>267.62</v>
      </c>
      <c r="J1318" t="s">
        <v>12</v>
      </c>
      <c r="K1318" t="s">
        <v>12</v>
      </c>
      <c r="L1318">
        <f>SalesData[[#This Row],[quantity]]*SalesData[[#This Row],[price]]</f>
        <v>267.62</v>
      </c>
      <c r="M1318" s="8">
        <f>IF(SalesData[[#This Row],[quantity]]&lt;=1,2%,IF(SalesData[[#This Row],[quantity]]&lt;=2,4%,IF(SalesData[[#This Row],[quantity]]&lt;=3,6%,IF(SalesData[[#This Row],[quantity]]&gt;=4,8%,0%))))</f>
        <v>0.02</v>
      </c>
      <c r="N1318" s="6">
        <f>SalesData[[#This Row],[Total Sales]]*SalesData[[#This Row],[Discount %]]</f>
        <v>5.3524000000000003</v>
      </c>
      <c r="O1318" s="2">
        <f>SalesData[[#This Row],[Total Sales]]-SalesData[[#This Row],[Discount Amount]]</f>
        <v>262.26760000000002</v>
      </c>
      <c r="P1318" s="2">
        <f>SalesData[[#This Row],[price]]*60%</f>
        <v>160.572</v>
      </c>
      <c r="Q1318" s="2">
        <f>SalesData[[#This Row],[Cost Price (Assumed)60%]]*SalesData[[#This Row],[quantity]]</f>
        <v>160.572</v>
      </c>
      <c r="R1318" s="2">
        <f>SalesData[[#This Row],[Net Sales]]-SalesData[[#This Row],[Total Cost]]</f>
        <v>101.69560000000001</v>
      </c>
      <c r="S1318" s="8">
        <f>SalesData[[#This Row],[Profit]]/SalesData[[#This Row],[Net Sales]]</f>
        <v>0.38775510204081637</v>
      </c>
    </row>
    <row r="1319" spans="1:19" x14ac:dyDescent="0.25">
      <c r="A1319">
        <v>101317</v>
      </c>
      <c r="B1319" s="1">
        <v>45610</v>
      </c>
      <c r="C1319" s="2">
        <f>MONTH(SalesData[[#This Row],[order_date]])</f>
        <v>11</v>
      </c>
      <c r="D1319" s="2">
        <f>YEAR(SalesData[[#This Row],[order_date]])</f>
        <v>2024</v>
      </c>
      <c r="E1319" t="s">
        <v>749</v>
      </c>
      <c r="F1319" t="s">
        <v>19</v>
      </c>
      <c r="G1319" t="s">
        <v>115</v>
      </c>
      <c r="H1319">
        <v>1</v>
      </c>
      <c r="I1319">
        <v>16747.45</v>
      </c>
      <c r="J1319" t="s">
        <v>85</v>
      </c>
      <c r="K1319" t="s">
        <v>29</v>
      </c>
      <c r="L1319">
        <f>SalesData[[#This Row],[quantity]]*SalesData[[#This Row],[price]]</f>
        <v>16747.45</v>
      </c>
      <c r="M1319" s="8">
        <f>IF(SalesData[[#This Row],[quantity]]&lt;=1,2%,IF(SalesData[[#This Row],[quantity]]&lt;=2,4%,IF(SalesData[[#This Row],[quantity]]&lt;=3,6%,IF(SalesData[[#This Row],[quantity]]&gt;=4,8%,0%))))</f>
        <v>0.02</v>
      </c>
      <c r="N1319" s="6">
        <f>SalesData[[#This Row],[Total Sales]]*SalesData[[#This Row],[Discount %]]</f>
        <v>334.94900000000001</v>
      </c>
      <c r="O1319" s="2">
        <f>SalesData[[#This Row],[Total Sales]]-SalesData[[#This Row],[Discount Amount]]</f>
        <v>16412.501</v>
      </c>
      <c r="P1319" s="2">
        <f>SalesData[[#This Row],[price]]*60%</f>
        <v>10048.469999999999</v>
      </c>
      <c r="Q1319" s="2">
        <f>SalesData[[#This Row],[Cost Price (Assumed)60%]]*SalesData[[#This Row],[quantity]]</f>
        <v>10048.469999999999</v>
      </c>
      <c r="R1319" s="2">
        <f>SalesData[[#This Row],[Net Sales]]-SalesData[[#This Row],[Total Cost]]</f>
        <v>6364.0310000000009</v>
      </c>
      <c r="S1319" s="8">
        <f>SalesData[[#This Row],[Profit]]/SalesData[[#This Row],[Net Sales]]</f>
        <v>0.38775510204081637</v>
      </c>
    </row>
    <row r="1320" spans="1:19" x14ac:dyDescent="0.25">
      <c r="A1320">
        <v>101318</v>
      </c>
      <c r="B1320" s="1">
        <v>45081</v>
      </c>
      <c r="C1320" s="2">
        <f>MONTH(SalesData[[#This Row],[order_date]])</f>
        <v>6</v>
      </c>
      <c r="D1320" s="2">
        <f>YEAR(SalesData[[#This Row],[order_date]])</f>
        <v>2023</v>
      </c>
      <c r="E1320" t="s">
        <v>101</v>
      </c>
      <c r="F1320" t="s">
        <v>41</v>
      </c>
      <c r="G1320" t="s">
        <v>102</v>
      </c>
      <c r="H1320">
        <v>1</v>
      </c>
      <c r="I1320">
        <v>5383.86</v>
      </c>
      <c r="J1320" t="s">
        <v>94</v>
      </c>
      <c r="K1320" t="s">
        <v>95</v>
      </c>
      <c r="L1320">
        <f>SalesData[[#This Row],[quantity]]*SalesData[[#This Row],[price]]</f>
        <v>5383.86</v>
      </c>
      <c r="M1320" s="8">
        <f>IF(SalesData[[#This Row],[quantity]]&lt;=1,2%,IF(SalesData[[#This Row],[quantity]]&lt;=2,4%,IF(SalesData[[#This Row],[quantity]]&lt;=3,6%,IF(SalesData[[#This Row],[quantity]]&gt;=4,8%,0%))))</f>
        <v>0.02</v>
      </c>
      <c r="N1320" s="6">
        <f>SalesData[[#This Row],[Total Sales]]*SalesData[[#This Row],[Discount %]]</f>
        <v>107.6772</v>
      </c>
      <c r="O1320" s="2">
        <f>SalesData[[#This Row],[Total Sales]]-SalesData[[#This Row],[Discount Amount]]</f>
        <v>5276.1827999999996</v>
      </c>
      <c r="P1320" s="2">
        <f>SalesData[[#This Row],[price]]*60%</f>
        <v>3230.3159999999998</v>
      </c>
      <c r="Q1320" s="2">
        <f>SalesData[[#This Row],[Cost Price (Assumed)60%]]*SalesData[[#This Row],[quantity]]</f>
        <v>3230.3159999999998</v>
      </c>
      <c r="R1320" s="2">
        <f>SalesData[[#This Row],[Net Sales]]-SalesData[[#This Row],[Total Cost]]</f>
        <v>2045.8667999999998</v>
      </c>
      <c r="S1320" s="8">
        <f>SalesData[[#This Row],[Profit]]/SalesData[[#This Row],[Net Sales]]</f>
        <v>0.38775510204081631</v>
      </c>
    </row>
    <row r="1321" spans="1:19" x14ac:dyDescent="0.25">
      <c r="A1321">
        <v>101319</v>
      </c>
      <c r="B1321" s="1">
        <v>45460</v>
      </c>
      <c r="C1321" s="2">
        <f>MONTH(SalesData[[#This Row],[order_date]])</f>
        <v>6</v>
      </c>
      <c r="D1321" s="2">
        <f>YEAR(SalesData[[#This Row],[order_date]])</f>
        <v>2024</v>
      </c>
      <c r="E1321" t="s">
        <v>1282</v>
      </c>
      <c r="F1321" t="s">
        <v>19</v>
      </c>
      <c r="G1321" t="s">
        <v>20</v>
      </c>
      <c r="H1321">
        <v>4</v>
      </c>
      <c r="I1321">
        <v>13420.58</v>
      </c>
      <c r="J1321" t="s">
        <v>85</v>
      </c>
      <c r="K1321" t="s">
        <v>29</v>
      </c>
      <c r="L1321">
        <f>SalesData[[#This Row],[quantity]]*SalesData[[#This Row],[price]]</f>
        <v>53682.32</v>
      </c>
      <c r="M1321" s="8">
        <f>IF(SalesData[[#This Row],[quantity]]&lt;=1,2%,IF(SalesData[[#This Row],[quantity]]&lt;=2,4%,IF(SalesData[[#This Row],[quantity]]&lt;=3,6%,IF(SalesData[[#This Row],[quantity]]&gt;=4,8%,0%))))</f>
        <v>0.08</v>
      </c>
      <c r="N1321" s="6">
        <f>SalesData[[#This Row],[Total Sales]]*SalesData[[#This Row],[Discount %]]</f>
        <v>4294.5856000000003</v>
      </c>
      <c r="O1321" s="2">
        <f>SalesData[[#This Row],[Total Sales]]-SalesData[[#This Row],[Discount Amount]]</f>
        <v>49387.734400000001</v>
      </c>
      <c r="P1321" s="2">
        <f>SalesData[[#This Row],[price]]*60%</f>
        <v>8052.348</v>
      </c>
      <c r="Q1321" s="2">
        <f>SalesData[[#This Row],[Cost Price (Assumed)60%]]*SalesData[[#This Row],[quantity]]</f>
        <v>32209.392</v>
      </c>
      <c r="R1321" s="2">
        <f>SalesData[[#This Row],[Net Sales]]-SalesData[[#This Row],[Total Cost]]</f>
        <v>17178.342400000001</v>
      </c>
      <c r="S1321" s="8">
        <f>SalesData[[#This Row],[Profit]]/SalesData[[#This Row],[Net Sales]]</f>
        <v>0.34782608695652178</v>
      </c>
    </row>
    <row r="1322" spans="1:19" x14ac:dyDescent="0.25">
      <c r="A1322">
        <v>101320</v>
      </c>
      <c r="B1322" s="1">
        <v>45150</v>
      </c>
      <c r="C1322" s="2">
        <f>MONTH(SalesData[[#This Row],[order_date]])</f>
        <v>8</v>
      </c>
      <c r="D1322" s="2">
        <f>YEAR(SalesData[[#This Row],[order_date]])</f>
        <v>2023</v>
      </c>
      <c r="E1322" t="s">
        <v>1283</v>
      </c>
      <c r="F1322" t="s">
        <v>38</v>
      </c>
      <c r="G1322" t="s">
        <v>70</v>
      </c>
      <c r="H1322">
        <v>1</v>
      </c>
      <c r="I1322">
        <v>2005.49</v>
      </c>
      <c r="J1322" t="s">
        <v>63</v>
      </c>
      <c r="K1322" t="s">
        <v>64</v>
      </c>
      <c r="L1322">
        <f>SalesData[[#This Row],[quantity]]*SalesData[[#This Row],[price]]</f>
        <v>2005.49</v>
      </c>
      <c r="M1322" s="8">
        <f>IF(SalesData[[#This Row],[quantity]]&lt;=1,2%,IF(SalesData[[#This Row],[quantity]]&lt;=2,4%,IF(SalesData[[#This Row],[quantity]]&lt;=3,6%,IF(SalesData[[#This Row],[quantity]]&gt;=4,8%,0%))))</f>
        <v>0.02</v>
      </c>
      <c r="N1322" s="6">
        <f>SalesData[[#This Row],[Total Sales]]*SalesData[[#This Row],[Discount %]]</f>
        <v>40.1098</v>
      </c>
      <c r="O1322" s="2">
        <f>SalesData[[#This Row],[Total Sales]]-SalesData[[#This Row],[Discount Amount]]</f>
        <v>1965.3802000000001</v>
      </c>
      <c r="P1322" s="2">
        <f>SalesData[[#This Row],[price]]*60%</f>
        <v>1203.2939999999999</v>
      </c>
      <c r="Q1322" s="2">
        <f>SalesData[[#This Row],[Cost Price (Assumed)60%]]*SalesData[[#This Row],[quantity]]</f>
        <v>1203.2939999999999</v>
      </c>
      <c r="R1322" s="2">
        <f>SalesData[[#This Row],[Net Sales]]-SalesData[[#This Row],[Total Cost]]</f>
        <v>762.08620000000019</v>
      </c>
      <c r="S1322" s="8">
        <f>SalesData[[#This Row],[Profit]]/SalesData[[#This Row],[Net Sales]]</f>
        <v>0.38775510204081642</v>
      </c>
    </row>
    <row r="1323" spans="1:19" x14ac:dyDescent="0.25">
      <c r="A1323">
        <v>101321</v>
      </c>
      <c r="B1323" s="1">
        <v>45283</v>
      </c>
      <c r="C1323" s="2">
        <f>MONTH(SalesData[[#This Row],[order_date]])</f>
        <v>12</v>
      </c>
      <c r="D1323" s="2">
        <f>YEAR(SalesData[[#This Row],[order_date]])</f>
        <v>2023</v>
      </c>
      <c r="E1323" t="s">
        <v>1284</v>
      </c>
      <c r="F1323" t="s">
        <v>10</v>
      </c>
      <c r="G1323" t="s">
        <v>27</v>
      </c>
      <c r="H1323">
        <v>5</v>
      </c>
      <c r="I1323">
        <v>35038.129999999997</v>
      </c>
      <c r="J1323" t="s">
        <v>85</v>
      </c>
      <c r="K1323" t="s">
        <v>29</v>
      </c>
      <c r="L1323">
        <f>SalesData[[#This Row],[quantity]]*SalesData[[#This Row],[price]]</f>
        <v>175190.65</v>
      </c>
      <c r="M1323" s="8">
        <f>IF(SalesData[[#This Row],[quantity]]&lt;=1,2%,IF(SalesData[[#This Row],[quantity]]&lt;=2,4%,IF(SalesData[[#This Row],[quantity]]&lt;=3,6%,IF(SalesData[[#This Row],[quantity]]&gt;=4,8%,0%))))</f>
        <v>0.08</v>
      </c>
      <c r="N1323" s="6">
        <f>SalesData[[#This Row],[Total Sales]]*SalesData[[#This Row],[Discount %]]</f>
        <v>14015.252</v>
      </c>
      <c r="O1323" s="2">
        <f>SalesData[[#This Row],[Total Sales]]-SalesData[[#This Row],[Discount Amount]]</f>
        <v>161175.39799999999</v>
      </c>
      <c r="P1323" s="2">
        <f>SalesData[[#This Row],[price]]*60%</f>
        <v>21022.877999999997</v>
      </c>
      <c r="Q1323" s="2">
        <f>SalesData[[#This Row],[Cost Price (Assumed)60%]]*SalesData[[#This Row],[quantity]]</f>
        <v>105114.38999999998</v>
      </c>
      <c r="R1323" s="2">
        <f>SalesData[[#This Row],[Net Sales]]-SalesData[[#This Row],[Total Cost]]</f>
        <v>56061.008000000002</v>
      </c>
      <c r="S1323" s="8">
        <f>SalesData[[#This Row],[Profit]]/SalesData[[#This Row],[Net Sales]]</f>
        <v>0.34782608695652178</v>
      </c>
    </row>
    <row r="1324" spans="1:19" x14ac:dyDescent="0.25">
      <c r="A1324">
        <v>101322</v>
      </c>
      <c r="B1324" s="1">
        <v>45236</v>
      </c>
      <c r="C1324" s="2">
        <f>MONTH(SalesData[[#This Row],[order_date]])</f>
        <v>11</v>
      </c>
      <c r="D1324" s="2">
        <f>YEAR(SalesData[[#This Row],[order_date]])</f>
        <v>2023</v>
      </c>
      <c r="E1324" t="s">
        <v>790</v>
      </c>
      <c r="F1324" t="s">
        <v>41</v>
      </c>
      <c r="G1324" t="s">
        <v>42</v>
      </c>
      <c r="H1324">
        <v>3</v>
      </c>
      <c r="I1324">
        <v>2132.1999999999998</v>
      </c>
      <c r="J1324" t="s">
        <v>28</v>
      </c>
      <c r="K1324" t="s">
        <v>29</v>
      </c>
      <c r="L1324">
        <f>SalesData[[#This Row],[quantity]]*SalesData[[#This Row],[price]]</f>
        <v>6396.5999999999995</v>
      </c>
      <c r="M1324" s="8">
        <f>IF(SalesData[[#This Row],[quantity]]&lt;=1,2%,IF(SalesData[[#This Row],[quantity]]&lt;=2,4%,IF(SalesData[[#This Row],[quantity]]&lt;=3,6%,IF(SalesData[[#This Row],[quantity]]&gt;=4,8%,0%))))</f>
        <v>0.06</v>
      </c>
      <c r="N1324" s="6">
        <f>SalesData[[#This Row],[Total Sales]]*SalesData[[#This Row],[Discount %]]</f>
        <v>383.79599999999994</v>
      </c>
      <c r="O1324" s="2">
        <f>SalesData[[#This Row],[Total Sales]]-SalesData[[#This Row],[Discount Amount]]</f>
        <v>6012.8039999999992</v>
      </c>
      <c r="P1324" s="2">
        <f>SalesData[[#This Row],[price]]*60%</f>
        <v>1279.32</v>
      </c>
      <c r="Q1324" s="2">
        <f>SalesData[[#This Row],[Cost Price (Assumed)60%]]*SalesData[[#This Row],[quantity]]</f>
        <v>3837.96</v>
      </c>
      <c r="R1324" s="2">
        <f>SalesData[[#This Row],[Net Sales]]-SalesData[[#This Row],[Total Cost]]</f>
        <v>2174.8439999999991</v>
      </c>
      <c r="S1324" s="8">
        <f>SalesData[[#This Row],[Profit]]/SalesData[[#This Row],[Net Sales]]</f>
        <v>0.36170212765957438</v>
      </c>
    </row>
    <row r="1325" spans="1:19" x14ac:dyDescent="0.25">
      <c r="A1325">
        <v>101323</v>
      </c>
      <c r="B1325" s="1">
        <v>45347</v>
      </c>
      <c r="C1325" s="2">
        <f>MONTH(SalesData[[#This Row],[order_date]])</f>
        <v>2</v>
      </c>
      <c r="D1325" s="2">
        <f>YEAR(SalesData[[#This Row],[order_date]])</f>
        <v>2024</v>
      </c>
      <c r="E1325" t="s">
        <v>1285</v>
      </c>
      <c r="F1325" t="s">
        <v>14</v>
      </c>
      <c r="G1325" t="s">
        <v>51</v>
      </c>
      <c r="H1325">
        <v>1</v>
      </c>
      <c r="I1325">
        <v>4634.46</v>
      </c>
      <c r="J1325" t="s">
        <v>61</v>
      </c>
      <c r="K1325" t="s">
        <v>36</v>
      </c>
      <c r="L1325">
        <f>SalesData[[#This Row],[quantity]]*SalesData[[#This Row],[price]]</f>
        <v>4634.46</v>
      </c>
      <c r="M1325" s="8">
        <f>IF(SalesData[[#This Row],[quantity]]&lt;=1,2%,IF(SalesData[[#This Row],[quantity]]&lt;=2,4%,IF(SalesData[[#This Row],[quantity]]&lt;=3,6%,IF(SalesData[[#This Row],[quantity]]&gt;=4,8%,0%))))</f>
        <v>0.02</v>
      </c>
      <c r="N1325" s="6">
        <f>SalesData[[#This Row],[Total Sales]]*SalesData[[#This Row],[Discount %]]</f>
        <v>92.6892</v>
      </c>
      <c r="O1325" s="2">
        <f>SalesData[[#This Row],[Total Sales]]-SalesData[[#This Row],[Discount Amount]]</f>
        <v>4541.7708000000002</v>
      </c>
      <c r="P1325" s="2">
        <f>SalesData[[#This Row],[price]]*60%</f>
        <v>2780.6759999999999</v>
      </c>
      <c r="Q1325" s="2">
        <f>SalesData[[#This Row],[Cost Price (Assumed)60%]]*SalesData[[#This Row],[quantity]]</f>
        <v>2780.6759999999999</v>
      </c>
      <c r="R1325" s="2">
        <f>SalesData[[#This Row],[Net Sales]]-SalesData[[#This Row],[Total Cost]]</f>
        <v>1761.0948000000003</v>
      </c>
      <c r="S1325" s="8">
        <f>SalesData[[#This Row],[Profit]]/SalesData[[#This Row],[Net Sales]]</f>
        <v>0.38775510204081637</v>
      </c>
    </row>
    <row r="1326" spans="1:19" x14ac:dyDescent="0.25">
      <c r="A1326">
        <v>101324</v>
      </c>
      <c r="B1326" s="1">
        <v>45365</v>
      </c>
      <c r="C1326" s="2">
        <f>MONTH(SalesData[[#This Row],[order_date]])</f>
        <v>3</v>
      </c>
      <c r="D1326" s="2">
        <f>YEAR(SalesData[[#This Row],[order_date]])</f>
        <v>2024</v>
      </c>
      <c r="E1326" t="s">
        <v>1286</v>
      </c>
      <c r="F1326" t="s">
        <v>14</v>
      </c>
      <c r="G1326" t="s">
        <v>51</v>
      </c>
      <c r="H1326">
        <v>1</v>
      </c>
      <c r="I1326">
        <v>2704.62</v>
      </c>
      <c r="J1326" t="s">
        <v>35</v>
      </c>
      <c r="K1326" t="s">
        <v>36</v>
      </c>
      <c r="L1326">
        <f>SalesData[[#This Row],[quantity]]*SalesData[[#This Row],[price]]</f>
        <v>2704.62</v>
      </c>
      <c r="M1326" s="8">
        <f>IF(SalesData[[#This Row],[quantity]]&lt;=1,2%,IF(SalesData[[#This Row],[quantity]]&lt;=2,4%,IF(SalesData[[#This Row],[quantity]]&lt;=3,6%,IF(SalesData[[#This Row],[quantity]]&gt;=4,8%,0%))))</f>
        <v>0.02</v>
      </c>
      <c r="N1326" s="6">
        <f>SalesData[[#This Row],[Total Sales]]*SalesData[[#This Row],[Discount %]]</f>
        <v>54.092399999999998</v>
      </c>
      <c r="O1326" s="2">
        <f>SalesData[[#This Row],[Total Sales]]-SalesData[[#This Row],[Discount Amount]]</f>
        <v>2650.5275999999999</v>
      </c>
      <c r="P1326" s="2">
        <f>SalesData[[#This Row],[price]]*60%</f>
        <v>1622.7719999999999</v>
      </c>
      <c r="Q1326" s="2">
        <f>SalesData[[#This Row],[Cost Price (Assumed)60%]]*SalesData[[#This Row],[quantity]]</f>
        <v>1622.7719999999999</v>
      </c>
      <c r="R1326" s="2">
        <f>SalesData[[#This Row],[Net Sales]]-SalesData[[#This Row],[Total Cost]]</f>
        <v>1027.7556</v>
      </c>
      <c r="S1326" s="8">
        <f>SalesData[[#This Row],[Profit]]/SalesData[[#This Row],[Net Sales]]</f>
        <v>0.38775510204081631</v>
      </c>
    </row>
    <row r="1327" spans="1:19" x14ac:dyDescent="0.25">
      <c r="A1327">
        <v>101325</v>
      </c>
      <c r="B1327" s="1">
        <v>45217</v>
      </c>
      <c r="C1327" s="2">
        <f>MONTH(SalesData[[#This Row],[order_date]])</f>
        <v>10</v>
      </c>
      <c r="D1327" s="2">
        <f>YEAR(SalesData[[#This Row],[order_date]])</f>
        <v>2023</v>
      </c>
      <c r="E1327" t="s">
        <v>1287</v>
      </c>
      <c r="F1327" t="s">
        <v>19</v>
      </c>
      <c r="G1327" t="s">
        <v>77</v>
      </c>
      <c r="H1327">
        <v>5</v>
      </c>
      <c r="I1327">
        <v>10702.64</v>
      </c>
      <c r="J1327" t="s">
        <v>32</v>
      </c>
      <c r="K1327" t="s">
        <v>33</v>
      </c>
      <c r="L1327">
        <f>SalesData[[#This Row],[quantity]]*SalesData[[#This Row],[price]]</f>
        <v>53513.2</v>
      </c>
      <c r="M1327" s="8">
        <f>IF(SalesData[[#This Row],[quantity]]&lt;=1,2%,IF(SalesData[[#This Row],[quantity]]&lt;=2,4%,IF(SalesData[[#This Row],[quantity]]&lt;=3,6%,IF(SalesData[[#This Row],[quantity]]&gt;=4,8%,0%))))</f>
        <v>0.08</v>
      </c>
      <c r="N1327" s="6">
        <f>SalesData[[#This Row],[Total Sales]]*SalesData[[#This Row],[Discount %]]</f>
        <v>4281.0559999999996</v>
      </c>
      <c r="O1327" s="2">
        <f>SalesData[[#This Row],[Total Sales]]-SalesData[[#This Row],[Discount Amount]]</f>
        <v>49232.144</v>
      </c>
      <c r="P1327" s="2">
        <f>SalesData[[#This Row],[price]]*60%</f>
        <v>6421.5839999999998</v>
      </c>
      <c r="Q1327" s="2">
        <f>SalesData[[#This Row],[Cost Price (Assumed)60%]]*SalesData[[#This Row],[quantity]]</f>
        <v>32107.919999999998</v>
      </c>
      <c r="R1327" s="2">
        <f>SalesData[[#This Row],[Net Sales]]-SalesData[[#This Row],[Total Cost]]</f>
        <v>17124.224000000002</v>
      </c>
      <c r="S1327" s="8">
        <f>SalesData[[#This Row],[Profit]]/SalesData[[#This Row],[Net Sales]]</f>
        <v>0.34782608695652178</v>
      </c>
    </row>
    <row r="1328" spans="1:19" x14ac:dyDescent="0.25">
      <c r="A1328">
        <v>101326</v>
      </c>
      <c r="B1328" s="1">
        <v>45348</v>
      </c>
      <c r="C1328" s="2">
        <f>MONTH(SalesData[[#This Row],[order_date]])</f>
        <v>2</v>
      </c>
      <c r="D1328" s="2">
        <f>YEAR(SalesData[[#This Row],[order_date]])</f>
        <v>2024</v>
      </c>
      <c r="E1328" t="s">
        <v>1288</v>
      </c>
      <c r="F1328" t="s">
        <v>10</v>
      </c>
      <c r="G1328" t="s">
        <v>80</v>
      </c>
      <c r="H1328">
        <v>4</v>
      </c>
      <c r="I1328">
        <v>8189.91</v>
      </c>
      <c r="J1328" t="s">
        <v>35</v>
      </c>
      <c r="K1328" t="s">
        <v>36</v>
      </c>
      <c r="L1328">
        <f>SalesData[[#This Row],[quantity]]*SalesData[[#This Row],[price]]</f>
        <v>32759.64</v>
      </c>
      <c r="M1328" s="8">
        <f>IF(SalesData[[#This Row],[quantity]]&lt;=1,2%,IF(SalesData[[#This Row],[quantity]]&lt;=2,4%,IF(SalesData[[#This Row],[quantity]]&lt;=3,6%,IF(SalesData[[#This Row],[quantity]]&gt;=4,8%,0%))))</f>
        <v>0.08</v>
      </c>
      <c r="N1328" s="6">
        <f>SalesData[[#This Row],[Total Sales]]*SalesData[[#This Row],[Discount %]]</f>
        <v>2620.7712000000001</v>
      </c>
      <c r="O1328" s="2">
        <f>SalesData[[#This Row],[Total Sales]]-SalesData[[#This Row],[Discount Amount]]</f>
        <v>30138.8688</v>
      </c>
      <c r="P1328" s="2">
        <f>SalesData[[#This Row],[price]]*60%</f>
        <v>4913.9459999999999</v>
      </c>
      <c r="Q1328" s="2">
        <f>SalesData[[#This Row],[Cost Price (Assumed)60%]]*SalesData[[#This Row],[quantity]]</f>
        <v>19655.784</v>
      </c>
      <c r="R1328" s="2">
        <f>SalesData[[#This Row],[Net Sales]]-SalesData[[#This Row],[Total Cost]]</f>
        <v>10483.084800000001</v>
      </c>
      <c r="S1328" s="8">
        <f>SalesData[[#This Row],[Profit]]/SalesData[[#This Row],[Net Sales]]</f>
        <v>0.34782608695652173</v>
      </c>
    </row>
    <row r="1329" spans="1:19" x14ac:dyDescent="0.25">
      <c r="A1329">
        <v>101327</v>
      </c>
      <c r="B1329" s="1">
        <v>45223</v>
      </c>
      <c r="C1329" s="2">
        <f>MONTH(SalesData[[#This Row],[order_date]])</f>
        <v>10</v>
      </c>
      <c r="D1329" s="2">
        <f>YEAR(SalesData[[#This Row],[order_date]])</f>
        <v>2023</v>
      </c>
      <c r="E1329" t="s">
        <v>1289</v>
      </c>
      <c r="F1329" t="s">
        <v>41</v>
      </c>
      <c r="G1329" t="s">
        <v>102</v>
      </c>
      <c r="H1329">
        <v>1</v>
      </c>
      <c r="I1329">
        <v>6732.97</v>
      </c>
      <c r="J1329" t="s">
        <v>47</v>
      </c>
      <c r="K1329" t="s">
        <v>48</v>
      </c>
      <c r="L1329">
        <f>SalesData[[#This Row],[quantity]]*SalesData[[#This Row],[price]]</f>
        <v>6732.97</v>
      </c>
      <c r="M1329" s="8">
        <f>IF(SalesData[[#This Row],[quantity]]&lt;=1,2%,IF(SalesData[[#This Row],[quantity]]&lt;=2,4%,IF(SalesData[[#This Row],[quantity]]&lt;=3,6%,IF(SalesData[[#This Row],[quantity]]&gt;=4,8%,0%))))</f>
        <v>0.02</v>
      </c>
      <c r="N1329" s="6">
        <f>SalesData[[#This Row],[Total Sales]]*SalesData[[#This Row],[Discount %]]</f>
        <v>134.65940000000001</v>
      </c>
      <c r="O1329" s="2">
        <f>SalesData[[#This Row],[Total Sales]]-SalesData[[#This Row],[Discount Amount]]</f>
        <v>6598.3106000000007</v>
      </c>
      <c r="P1329" s="2">
        <f>SalesData[[#This Row],[price]]*60%</f>
        <v>4039.7820000000002</v>
      </c>
      <c r="Q1329" s="2">
        <f>SalesData[[#This Row],[Cost Price (Assumed)60%]]*SalesData[[#This Row],[quantity]]</f>
        <v>4039.7820000000002</v>
      </c>
      <c r="R1329" s="2">
        <f>SalesData[[#This Row],[Net Sales]]-SalesData[[#This Row],[Total Cost]]</f>
        <v>2558.5286000000006</v>
      </c>
      <c r="S1329" s="8">
        <f>SalesData[[#This Row],[Profit]]/SalesData[[#This Row],[Net Sales]]</f>
        <v>0.38775510204081637</v>
      </c>
    </row>
    <row r="1330" spans="1:19" x14ac:dyDescent="0.25">
      <c r="A1330">
        <v>101328</v>
      </c>
      <c r="B1330" s="1">
        <v>45407</v>
      </c>
      <c r="C1330" s="2">
        <f>MONTH(SalesData[[#This Row],[order_date]])</f>
        <v>4</v>
      </c>
      <c r="D1330" s="2">
        <f>YEAR(SalesData[[#This Row],[order_date]])</f>
        <v>2024</v>
      </c>
      <c r="E1330" t="s">
        <v>1290</v>
      </c>
      <c r="F1330" t="s">
        <v>41</v>
      </c>
      <c r="G1330" t="s">
        <v>92</v>
      </c>
      <c r="H1330">
        <v>5</v>
      </c>
      <c r="I1330">
        <v>13376.47</v>
      </c>
      <c r="J1330" t="s">
        <v>85</v>
      </c>
      <c r="K1330" t="s">
        <v>29</v>
      </c>
      <c r="L1330">
        <f>SalesData[[#This Row],[quantity]]*SalesData[[#This Row],[price]]</f>
        <v>66882.349999999991</v>
      </c>
      <c r="M1330" s="8">
        <f>IF(SalesData[[#This Row],[quantity]]&lt;=1,2%,IF(SalesData[[#This Row],[quantity]]&lt;=2,4%,IF(SalesData[[#This Row],[quantity]]&lt;=3,6%,IF(SalesData[[#This Row],[quantity]]&gt;=4,8%,0%))))</f>
        <v>0.08</v>
      </c>
      <c r="N1330" s="6">
        <f>SalesData[[#This Row],[Total Sales]]*SalesData[[#This Row],[Discount %]]</f>
        <v>5350.5879999999997</v>
      </c>
      <c r="O1330" s="2">
        <f>SalesData[[#This Row],[Total Sales]]-SalesData[[#This Row],[Discount Amount]]</f>
        <v>61531.761999999988</v>
      </c>
      <c r="P1330" s="2">
        <f>SalesData[[#This Row],[price]]*60%</f>
        <v>8025.8819999999996</v>
      </c>
      <c r="Q1330" s="2">
        <f>SalesData[[#This Row],[Cost Price (Assumed)60%]]*SalesData[[#This Row],[quantity]]</f>
        <v>40129.409999999996</v>
      </c>
      <c r="R1330" s="2">
        <f>SalesData[[#This Row],[Net Sales]]-SalesData[[#This Row],[Total Cost]]</f>
        <v>21402.351999999992</v>
      </c>
      <c r="S1330" s="8">
        <f>SalesData[[#This Row],[Profit]]/SalesData[[#This Row],[Net Sales]]</f>
        <v>0.34782608695652167</v>
      </c>
    </row>
    <row r="1331" spans="1:19" x14ac:dyDescent="0.25">
      <c r="A1331">
        <v>101329</v>
      </c>
      <c r="B1331" s="1">
        <v>45310</v>
      </c>
      <c r="C1331" s="2">
        <f>MONTH(SalesData[[#This Row],[order_date]])</f>
        <v>1</v>
      </c>
      <c r="D1331" s="2">
        <f>YEAR(SalesData[[#This Row],[order_date]])</f>
        <v>2024</v>
      </c>
      <c r="E1331" t="s">
        <v>1291</v>
      </c>
      <c r="F1331" t="s">
        <v>38</v>
      </c>
      <c r="G1331" t="s">
        <v>60</v>
      </c>
      <c r="H1331">
        <v>1</v>
      </c>
      <c r="I1331">
        <v>3280.11</v>
      </c>
      <c r="J1331" t="s">
        <v>35</v>
      </c>
      <c r="K1331" t="s">
        <v>36</v>
      </c>
      <c r="L1331">
        <f>SalesData[[#This Row],[quantity]]*SalesData[[#This Row],[price]]</f>
        <v>3280.11</v>
      </c>
      <c r="M1331" s="8">
        <f>IF(SalesData[[#This Row],[quantity]]&lt;=1,2%,IF(SalesData[[#This Row],[quantity]]&lt;=2,4%,IF(SalesData[[#This Row],[quantity]]&lt;=3,6%,IF(SalesData[[#This Row],[quantity]]&gt;=4,8%,0%))))</f>
        <v>0.02</v>
      </c>
      <c r="N1331" s="6">
        <f>SalesData[[#This Row],[Total Sales]]*SalesData[[#This Row],[Discount %]]</f>
        <v>65.602200000000011</v>
      </c>
      <c r="O1331" s="2">
        <f>SalesData[[#This Row],[Total Sales]]-SalesData[[#This Row],[Discount Amount]]</f>
        <v>3214.5078000000003</v>
      </c>
      <c r="P1331" s="2">
        <f>SalesData[[#This Row],[price]]*60%</f>
        <v>1968.066</v>
      </c>
      <c r="Q1331" s="2">
        <f>SalesData[[#This Row],[Cost Price (Assumed)60%]]*SalesData[[#This Row],[quantity]]</f>
        <v>1968.066</v>
      </c>
      <c r="R1331" s="2">
        <f>SalesData[[#This Row],[Net Sales]]-SalesData[[#This Row],[Total Cost]]</f>
        <v>1246.4418000000003</v>
      </c>
      <c r="S1331" s="8">
        <f>SalesData[[#This Row],[Profit]]/SalesData[[#This Row],[Net Sales]]</f>
        <v>0.38775510204081637</v>
      </c>
    </row>
    <row r="1332" spans="1:19" x14ac:dyDescent="0.25">
      <c r="A1332">
        <v>101330</v>
      </c>
      <c r="B1332" s="1">
        <v>45174</v>
      </c>
      <c r="C1332" s="2">
        <f>MONTH(SalesData[[#This Row],[order_date]])</f>
        <v>9</v>
      </c>
      <c r="D1332" s="2">
        <f>YEAR(SalesData[[#This Row],[order_date]])</f>
        <v>2023</v>
      </c>
      <c r="E1332" t="s">
        <v>1292</v>
      </c>
      <c r="F1332" t="s">
        <v>10</v>
      </c>
      <c r="G1332" t="s">
        <v>68</v>
      </c>
      <c r="H1332">
        <v>1</v>
      </c>
      <c r="I1332">
        <v>3585.33</v>
      </c>
      <c r="J1332" t="s">
        <v>47</v>
      </c>
      <c r="K1332" t="s">
        <v>48</v>
      </c>
      <c r="L1332">
        <f>SalesData[[#This Row],[quantity]]*SalesData[[#This Row],[price]]</f>
        <v>3585.33</v>
      </c>
      <c r="M1332" s="8">
        <f>IF(SalesData[[#This Row],[quantity]]&lt;=1,2%,IF(SalesData[[#This Row],[quantity]]&lt;=2,4%,IF(SalesData[[#This Row],[quantity]]&lt;=3,6%,IF(SalesData[[#This Row],[quantity]]&gt;=4,8%,0%))))</f>
        <v>0.02</v>
      </c>
      <c r="N1332" s="6">
        <f>SalesData[[#This Row],[Total Sales]]*SalesData[[#This Row],[Discount %]]</f>
        <v>71.706599999999995</v>
      </c>
      <c r="O1332" s="2">
        <f>SalesData[[#This Row],[Total Sales]]-SalesData[[#This Row],[Discount Amount]]</f>
        <v>3513.6233999999999</v>
      </c>
      <c r="P1332" s="2">
        <f>SalesData[[#This Row],[price]]*60%</f>
        <v>2151.1979999999999</v>
      </c>
      <c r="Q1332" s="2">
        <f>SalesData[[#This Row],[Cost Price (Assumed)60%]]*SalesData[[#This Row],[quantity]]</f>
        <v>2151.1979999999999</v>
      </c>
      <c r="R1332" s="2">
        <f>SalesData[[#This Row],[Net Sales]]-SalesData[[#This Row],[Total Cost]]</f>
        <v>1362.4254000000001</v>
      </c>
      <c r="S1332" s="8">
        <f>SalesData[[#This Row],[Profit]]/SalesData[[#This Row],[Net Sales]]</f>
        <v>0.38775510204081637</v>
      </c>
    </row>
    <row r="1333" spans="1:19" x14ac:dyDescent="0.25">
      <c r="A1333">
        <v>101331</v>
      </c>
      <c r="B1333" s="1">
        <v>45541</v>
      </c>
      <c r="C1333" s="2">
        <f>MONTH(SalesData[[#This Row],[order_date]])</f>
        <v>9</v>
      </c>
      <c r="D1333" s="2">
        <f>YEAR(SalesData[[#This Row],[order_date]])</f>
        <v>2024</v>
      </c>
      <c r="E1333" t="s">
        <v>1293</v>
      </c>
      <c r="F1333" t="s">
        <v>14</v>
      </c>
      <c r="G1333" t="s">
        <v>46</v>
      </c>
      <c r="H1333">
        <v>4</v>
      </c>
      <c r="I1333">
        <v>4580.07</v>
      </c>
      <c r="J1333" t="s">
        <v>63</v>
      </c>
      <c r="K1333" t="s">
        <v>64</v>
      </c>
      <c r="L1333">
        <f>SalesData[[#This Row],[quantity]]*SalesData[[#This Row],[price]]</f>
        <v>18320.28</v>
      </c>
      <c r="M1333" s="8">
        <f>IF(SalesData[[#This Row],[quantity]]&lt;=1,2%,IF(SalesData[[#This Row],[quantity]]&lt;=2,4%,IF(SalesData[[#This Row],[quantity]]&lt;=3,6%,IF(SalesData[[#This Row],[quantity]]&gt;=4,8%,0%))))</f>
        <v>0.08</v>
      </c>
      <c r="N1333" s="6">
        <f>SalesData[[#This Row],[Total Sales]]*SalesData[[#This Row],[Discount %]]</f>
        <v>1465.6224</v>
      </c>
      <c r="O1333" s="2">
        <f>SalesData[[#This Row],[Total Sales]]-SalesData[[#This Row],[Discount Amount]]</f>
        <v>16854.657599999999</v>
      </c>
      <c r="P1333" s="2">
        <f>SalesData[[#This Row],[price]]*60%</f>
        <v>2748.0419999999999</v>
      </c>
      <c r="Q1333" s="2">
        <f>SalesData[[#This Row],[Cost Price (Assumed)60%]]*SalesData[[#This Row],[quantity]]</f>
        <v>10992.168</v>
      </c>
      <c r="R1333" s="2">
        <f>SalesData[[#This Row],[Net Sales]]-SalesData[[#This Row],[Total Cost]]</f>
        <v>5862.489599999999</v>
      </c>
      <c r="S1333" s="8">
        <f>SalesData[[#This Row],[Profit]]/SalesData[[#This Row],[Net Sales]]</f>
        <v>0.34782608695652173</v>
      </c>
    </row>
    <row r="1334" spans="1:19" x14ac:dyDescent="0.25">
      <c r="A1334">
        <v>101332</v>
      </c>
      <c r="B1334" s="1">
        <v>45558</v>
      </c>
      <c r="C1334" s="2">
        <f>MONTH(SalesData[[#This Row],[order_date]])</f>
        <v>9</v>
      </c>
      <c r="D1334" s="2">
        <f>YEAR(SalesData[[#This Row],[order_date]])</f>
        <v>2024</v>
      </c>
      <c r="E1334" t="s">
        <v>1294</v>
      </c>
      <c r="F1334" t="s">
        <v>19</v>
      </c>
      <c r="G1334" t="s">
        <v>77</v>
      </c>
      <c r="H1334">
        <v>3</v>
      </c>
      <c r="I1334">
        <v>7814.4</v>
      </c>
      <c r="J1334" t="s">
        <v>16</v>
      </c>
      <c r="K1334" t="s">
        <v>17</v>
      </c>
      <c r="L1334">
        <f>SalesData[[#This Row],[quantity]]*SalesData[[#This Row],[price]]</f>
        <v>23443.199999999997</v>
      </c>
      <c r="M1334" s="8">
        <f>IF(SalesData[[#This Row],[quantity]]&lt;=1,2%,IF(SalesData[[#This Row],[quantity]]&lt;=2,4%,IF(SalesData[[#This Row],[quantity]]&lt;=3,6%,IF(SalesData[[#This Row],[quantity]]&gt;=4,8%,0%))))</f>
        <v>0.06</v>
      </c>
      <c r="N1334" s="6">
        <f>SalesData[[#This Row],[Total Sales]]*SalesData[[#This Row],[Discount %]]</f>
        <v>1406.5919999999999</v>
      </c>
      <c r="O1334" s="2">
        <f>SalesData[[#This Row],[Total Sales]]-SalesData[[#This Row],[Discount Amount]]</f>
        <v>22036.607999999997</v>
      </c>
      <c r="P1334" s="2">
        <f>SalesData[[#This Row],[price]]*60%</f>
        <v>4688.6399999999994</v>
      </c>
      <c r="Q1334" s="2">
        <f>SalesData[[#This Row],[Cost Price (Assumed)60%]]*SalesData[[#This Row],[quantity]]</f>
        <v>14065.919999999998</v>
      </c>
      <c r="R1334" s="2">
        <f>SalesData[[#This Row],[Net Sales]]-SalesData[[#This Row],[Total Cost]]</f>
        <v>7970.6879999999983</v>
      </c>
      <c r="S1334" s="8">
        <f>SalesData[[#This Row],[Profit]]/SalesData[[#This Row],[Net Sales]]</f>
        <v>0.36170212765957444</v>
      </c>
    </row>
    <row r="1335" spans="1:19" x14ac:dyDescent="0.25">
      <c r="A1335">
        <v>101333</v>
      </c>
      <c r="B1335" s="1">
        <v>45104</v>
      </c>
      <c r="C1335" s="2">
        <f>MONTH(SalesData[[#This Row],[order_date]])</f>
        <v>6</v>
      </c>
      <c r="D1335" s="2">
        <f>YEAR(SalesData[[#This Row],[order_date]])</f>
        <v>2023</v>
      </c>
      <c r="E1335" t="s">
        <v>1153</v>
      </c>
      <c r="F1335" t="s">
        <v>14</v>
      </c>
      <c r="G1335" t="s">
        <v>31</v>
      </c>
      <c r="H1335">
        <v>1</v>
      </c>
      <c r="I1335">
        <v>2022.42</v>
      </c>
      <c r="J1335" t="s">
        <v>54</v>
      </c>
      <c r="K1335" t="s">
        <v>55</v>
      </c>
      <c r="L1335">
        <f>SalesData[[#This Row],[quantity]]*SalesData[[#This Row],[price]]</f>
        <v>2022.42</v>
      </c>
      <c r="M1335" s="8">
        <f>IF(SalesData[[#This Row],[quantity]]&lt;=1,2%,IF(SalesData[[#This Row],[quantity]]&lt;=2,4%,IF(SalesData[[#This Row],[quantity]]&lt;=3,6%,IF(SalesData[[#This Row],[quantity]]&gt;=4,8%,0%))))</f>
        <v>0.02</v>
      </c>
      <c r="N1335" s="6">
        <f>SalesData[[#This Row],[Total Sales]]*SalesData[[#This Row],[Discount %]]</f>
        <v>40.448399999999999</v>
      </c>
      <c r="O1335" s="2">
        <f>SalesData[[#This Row],[Total Sales]]-SalesData[[#This Row],[Discount Amount]]</f>
        <v>1981.9716000000001</v>
      </c>
      <c r="P1335" s="2">
        <f>SalesData[[#This Row],[price]]*60%</f>
        <v>1213.452</v>
      </c>
      <c r="Q1335" s="2">
        <f>SalesData[[#This Row],[Cost Price (Assumed)60%]]*SalesData[[#This Row],[quantity]]</f>
        <v>1213.452</v>
      </c>
      <c r="R1335" s="2">
        <f>SalesData[[#This Row],[Net Sales]]-SalesData[[#This Row],[Total Cost]]</f>
        <v>768.51960000000008</v>
      </c>
      <c r="S1335" s="8">
        <f>SalesData[[#This Row],[Profit]]/SalesData[[#This Row],[Net Sales]]</f>
        <v>0.38775510204081637</v>
      </c>
    </row>
    <row r="1336" spans="1:19" x14ac:dyDescent="0.25">
      <c r="A1336">
        <v>101334</v>
      </c>
      <c r="B1336" s="1">
        <v>45048</v>
      </c>
      <c r="C1336" s="2">
        <f>MONTH(SalesData[[#This Row],[order_date]])</f>
        <v>5</v>
      </c>
      <c r="D1336" s="2">
        <f>YEAR(SalesData[[#This Row],[order_date]])</f>
        <v>2023</v>
      </c>
      <c r="E1336" t="s">
        <v>1295</v>
      </c>
      <c r="F1336" t="s">
        <v>19</v>
      </c>
      <c r="G1336" t="s">
        <v>20</v>
      </c>
      <c r="H1336">
        <v>3</v>
      </c>
      <c r="I1336">
        <v>8835.76</v>
      </c>
      <c r="J1336" t="s">
        <v>107</v>
      </c>
      <c r="K1336" t="s">
        <v>108</v>
      </c>
      <c r="L1336">
        <f>SalesData[[#This Row],[quantity]]*SalesData[[#This Row],[price]]</f>
        <v>26507.279999999999</v>
      </c>
      <c r="M1336" s="8">
        <f>IF(SalesData[[#This Row],[quantity]]&lt;=1,2%,IF(SalesData[[#This Row],[quantity]]&lt;=2,4%,IF(SalesData[[#This Row],[quantity]]&lt;=3,6%,IF(SalesData[[#This Row],[quantity]]&gt;=4,8%,0%))))</f>
        <v>0.06</v>
      </c>
      <c r="N1336" s="6">
        <f>SalesData[[#This Row],[Total Sales]]*SalesData[[#This Row],[Discount %]]</f>
        <v>1590.4367999999999</v>
      </c>
      <c r="O1336" s="2">
        <f>SalesData[[#This Row],[Total Sales]]-SalesData[[#This Row],[Discount Amount]]</f>
        <v>24916.843199999999</v>
      </c>
      <c r="P1336" s="2">
        <f>SalesData[[#This Row],[price]]*60%</f>
        <v>5301.4560000000001</v>
      </c>
      <c r="Q1336" s="2">
        <f>SalesData[[#This Row],[Cost Price (Assumed)60%]]*SalesData[[#This Row],[quantity]]</f>
        <v>15904.368</v>
      </c>
      <c r="R1336" s="2">
        <f>SalesData[[#This Row],[Net Sales]]-SalesData[[#This Row],[Total Cost]]</f>
        <v>9012.4751999999989</v>
      </c>
      <c r="S1336" s="8">
        <f>SalesData[[#This Row],[Profit]]/SalesData[[#This Row],[Net Sales]]</f>
        <v>0.36170212765957444</v>
      </c>
    </row>
    <row r="1337" spans="1:19" x14ac:dyDescent="0.25">
      <c r="A1337">
        <v>101335</v>
      </c>
      <c r="B1337" s="1">
        <v>45135</v>
      </c>
      <c r="C1337" s="2">
        <f>MONTH(SalesData[[#This Row],[order_date]])</f>
        <v>7</v>
      </c>
      <c r="D1337" s="2">
        <f>YEAR(SalesData[[#This Row],[order_date]])</f>
        <v>2023</v>
      </c>
      <c r="E1337" t="s">
        <v>1296</v>
      </c>
      <c r="F1337" t="s">
        <v>10</v>
      </c>
      <c r="G1337" t="s">
        <v>73</v>
      </c>
      <c r="H1337">
        <v>1</v>
      </c>
      <c r="I1337">
        <v>45826.87</v>
      </c>
      <c r="J1337" t="s">
        <v>32</v>
      </c>
      <c r="K1337" t="s">
        <v>33</v>
      </c>
      <c r="L1337">
        <f>SalesData[[#This Row],[quantity]]*SalesData[[#This Row],[price]]</f>
        <v>45826.87</v>
      </c>
      <c r="M1337" s="8">
        <f>IF(SalesData[[#This Row],[quantity]]&lt;=1,2%,IF(SalesData[[#This Row],[quantity]]&lt;=2,4%,IF(SalesData[[#This Row],[quantity]]&lt;=3,6%,IF(SalesData[[#This Row],[quantity]]&gt;=4,8%,0%))))</f>
        <v>0.02</v>
      </c>
      <c r="N1337" s="6">
        <f>SalesData[[#This Row],[Total Sales]]*SalesData[[#This Row],[Discount %]]</f>
        <v>916.53740000000005</v>
      </c>
      <c r="O1337" s="2">
        <f>SalesData[[#This Row],[Total Sales]]-SalesData[[#This Row],[Discount Amount]]</f>
        <v>44910.332600000002</v>
      </c>
      <c r="P1337" s="2">
        <f>SalesData[[#This Row],[price]]*60%</f>
        <v>27496.121999999999</v>
      </c>
      <c r="Q1337" s="2">
        <f>SalesData[[#This Row],[Cost Price (Assumed)60%]]*SalesData[[#This Row],[quantity]]</f>
        <v>27496.121999999999</v>
      </c>
      <c r="R1337" s="2">
        <f>SalesData[[#This Row],[Net Sales]]-SalesData[[#This Row],[Total Cost]]</f>
        <v>17414.210600000002</v>
      </c>
      <c r="S1337" s="8">
        <f>SalesData[[#This Row],[Profit]]/SalesData[[#This Row],[Net Sales]]</f>
        <v>0.38775510204081637</v>
      </c>
    </row>
    <row r="1338" spans="1:19" x14ac:dyDescent="0.25">
      <c r="A1338">
        <v>101336</v>
      </c>
      <c r="B1338" s="1">
        <v>45651</v>
      </c>
      <c r="C1338" s="2">
        <f>MONTH(SalesData[[#This Row],[order_date]])</f>
        <v>12</v>
      </c>
      <c r="D1338" s="2">
        <f>YEAR(SalesData[[#This Row],[order_date]])</f>
        <v>2024</v>
      </c>
      <c r="E1338" t="s">
        <v>1297</v>
      </c>
      <c r="F1338" t="s">
        <v>14</v>
      </c>
      <c r="G1338" t="s">
        <v>15</v>
      </c>
      <c r="H1338">
        <v>1</v>
      </c>
      <c r="I1338">
        <v>342.9</v>
      </c>
      <c r="J1338" t="s">
        <v>35</v>
      </c>
      <c r="K1338" t="s">
        <v>36</v>
      </c>
      <c r="L1338">
        <f>SalesData[[#This Row],[quantity]]*SalesData[[#This Row],[price]]</f>
        <v>342.9</v>
      </c>
      <c r="M1338" s="8">
        <f>IF(SalesData[[#This Row],[quantity]]&lt;=1,2%,IF(SalesData[[#This Row],[quantity]]&lt;=2,4%,IF(SalesData[[#This Row],[quantity]]&lt;=3,6%,IF(SalesData[[#This Row],[quantity]]&gt;=4,8%,0%))))</f>
        <v>0.02</v>
      </c>
      <c r="N1338" s="6">
        <f>SalesData[[#This Row],[Total Sales]]*SalesData[[#This Row],[Discount %]]</f>
        <v>6.8579999999999997</v>
      </c>
      <c r="O1338" s="2">
        <f>SalesData[[#This Row],[Total Sales]]-SalesData[[#This Row],[Discount Amount]]</f>
        <v>336.04199999999997</v>
      </c>
      <c r="P1338" s="2">
        <f>SalesData[[#This Row],[price]]*60%</f>
        <v>205.73999999999998</v>
      </c>
      <c r="Q1338" s="2">
        <f>SalesData[[#This Row],[Cost Price (Assumed)60%]]*SalesData[[#This Row],[quantity]]</f>
        <v>205.73999999999998</v>
      </c>
      <c r="R1338" s="2">
        <f>SalesData[[#This Row],[Net Sales]]-SalesData[[#This Row],[Total Cost]]</f>
        <v>130.30199999999999</v>
      </c>
      <c r="S1338" s="8">
        <f>SalesData[[#This Row],[Profit]]/SalesData[[#This Row],[Net Sales]]</f>
        <v>0.38775510204081631</v>
      </c>
    </row>
    <row r="1339" spans="1:19" x14ac:dyDescent="0.25">
      <c r="A1339">
        <v>101337</v>
      </c>
      <c r="B1339" s="1">
        <v>45573</v>
      </c>
      <c r="C1339" s="2">
        <f>MONTH(SalesData[[#This Row],[order_date]])</f>
        <v>10</v>
      </c>
      <c r="D1339" s="2">
        <f>YEAR(SalesData[[#This Row],[order_date]])</f>
        <v>2024</v>
      </c>
      <c r="E1339" t="s">
        <v>1298</v>
      </c>
      <c r="F1339" t="s">
        <v>38</v>
      </c>
      <c r="G1339" t="s">
        <v>70</v>
      </c>
      <c r="H1339">
        <v>1</v>
      </c>
      <c r="I1339">
        <v>3381.47</v>
      </c>
      <c r="J1339" t="s">
        <v>47</v>
      </c>
      <c r="K1339" t="s">
        <v>48</v>
      </c>
      <c r="L1339">
        <f>SalesData[[#This Row],[quantity]]*SalesData[[#This Row],[price]]</f>
        <v>3381.47</v>
      </c>
      <c r="M1339" s="8">
        <f>IF(SalesData[[#This Row],[quantity]]&lt;=1,2%,IF(SalesData[[#This Row],[quantity]]&lt;=2,4%,IF(SalesData[[#This Row],[quantity]]&lt;=3,6%,IF(SalesData[[#This Row],[quantity]]&gt;=4,8%,0%))))</f>
        <v>0.02</v>
      </c>
      <c r="N1339" s="6">
        <f>SalesData[[#This Row],[Total Sales]]*SalesData[[#This Row],[Discount %]]</f>
        <v>67.629400000000004</v>
      </c>
      <c r="O1339" s="2">
        <f>SalesData[[#This Row],[Total Sales]]-SalesData[[#This Row],[Discount Amount]]</f>
        <v>3313.8406</v>
      </c>
      <c r="P1339" s="2">
        <f>SalesData[[#This Row],[price]]*60%</f>
        <v>2028.8819999999998</v>
      </c>
      <c r="Q1339" s="2">
        <f>SalesData[[#This Row],[Cost Price (Assumed)60%]]*SalesData[[#This Row],[quantity]]</f>
        <v>2028.8819999999998</v>
      </c>
      <c r="R1339" s="2">
        <f>SalesData[[#This Row],[Net Sales]]-SalesData[[#This Row],[Total Cost]]</f>
        <v>1284.9586000000002</v>
      </c>
      <c r="S1339" s="8">
        <f>SalesData[[#This Row],[Profit]]/SalesData[[#This Row],[Net Sales]]</f>
        <v>0.38775510204081637</v>
      </c>
    </row>
    <row r="1340" spans="1:19" x14ac:dyDescent="0.25">
      <c r="A1340">
        <v>101338</v>
      </c>
      <c r="B1340" s="1">
        <v>45178</v>
      </c>
      <c r="C1340" s="2">
        <f>MONTH(SalesData[[#This Row],[order_date]])</f>
        <v>9</v>
      </c>
      <c r="D1340" s="2">
        <f>YEAR(SalesData[[#This Row],[order_date]])</f>
        <v>2023</v>
      </c>
      <c r="E1340" t="s">
        <v>1299</v>
      </c>
      <c r="F1340" t="s">
        <v>19</v>
      </c>
      <c r="G1340" t="s">
        <v>20</v>
      </c>
      <c r="H1340">
        <v>2</v>
      </c>
      <c r="I1340">
        <v>9315.65</v>
      </c>
      <c r="J1340" t="s">
        <v>35</v>
      </c>
      <c r="K1340" t="s">
        <v>36</v>
      </c>
      <c r="L1340">
        <f>SalesData[[#This Row],[quantity]]*SalesData[[#This Row],[price]]</f>
        <v>18631.3</v>
      </c>
      <c r="M1340" s="8">
        <f>IF(SalesData[[#This Row],[quantity]]&lt;=1,2%,IF(SalesData[[#This Row],[quantity]]&lt;=2,4%,IF(SalesData[[#This Row],[quantity]]&lt;=3,6%,IF(SalesData[[#This Row],[quantity]]&gt;=4,8%,0%))))</f>
        <v>0.04</v>
      </c>
      <c r="N1340" s="6">
        <f>SalesData[[#This Row],[Total Sales]]*SalesData[[#This Row],[Discount %]]</f>
        <v>745.25199999999995</v>
      </c>
      <c r="O1340" s="2">
        <f>SalesData[[#This Row],[Total Sales]]-SalesData[[#This Row],[Discount Amount]]</f>
        <v>17886.047999999999</v>
      </c>
      <c r="P1340" s="2">
        <f>SalesData[[#This Row],[price]]*60%</f>
        <v>5589.3899999999994</v>
      </c>
      <c r="Q1340" s="2">
        <f>SalesData[[#This Row],[Cost Price (Assumed)60%]]*SalesData[[#This Row],[quantity]]</f>
        <v>11178.779999999999</v>
      </c>
      <c r="R1340" s="2">
        <f>SalesData[[#This Row],[Net Sales]]-SalesData[[#This Row],[Total Cost]]</f>
        <v>6707.268</v>
      </c>
      <c r="S1340" s="8">
        <f>SalesData[[#This Row],[Profit]]/SalesData[[#This Row],[Net Sales]]</f>
        <v>0.375</v>
      </c>
    </row>
    <row r="1341" spans="1:19" x14ac:dyDescent="0.25">
      <c r="A1341">
        <v>101339</v>
      </c>
      <c r="B1341" s="1">
        <v>44950</v>
      </c>
      <c r="C1341" s="2">
        <f>MONTH(SalesData[[#This Row],[order_date]])</f>
        <v>1</v>
      </c>
      <c r="D1341" s="2">
        <f>YEAR(SalesData[[#This Row],[order_date]])</f>
        <v>2023</v>
      </c>
      <c r="E1341" t="s">
        <v>1300</v>
      </c>
      <c r="F1341" t="s">
        <v>19</v>
      </c>
      <c r="G1341" t="s">
        <v>123</v>
      </c>
      <c r="H1341">
        <v>3</v>
      </c>
      <c r="I1341">
        <v>2177</v>
      </c>
      <c r="J1341" t="s">
        <v>12</v>
      </c>
      <c r="K1341" t="s">
        <v>12</v>
      </c>
      <c r="L1341">
        <f>SalesData[[#This Row],[quantity]]*SalesData[[#This Row],[price]]</f>
        <v>6531</v>
      </c>
      <c r="M1341" s="8">
        <f>IF(SalesData[[#This Row],[quantity]]&lt;=1,2%,IF(SalesData[[#This Row],[quantity]]&lt;=2,4%,IF(SalesData[[#This Row],[quantity]]&lt;=3,6%,IF(SalesData[[#This Row],[quantity]]&gt;=4,8%,0%))))</f>
        <v>0.06</v>
      </c>
      <c r="N1341" s="6">
        <f>SalesData[[#This Row],[Total Sales]]*SalesData[[#This Row],[Discount %]]</f>
        <v>391.86</v>
      </c>
      <c r="O1341" s="2">
        <f>SalesData[[#This Row],[Total Sales]]-SalesData[[#This Row],[Discount Amount]]</f>
        <v>6139.14</v>
      </c>
      <c r="P1341" s="2">
        <f>SalesData[[#This Row],[price]]*60%</f>
        <v>1306.2</v>
      </c>
      <c r="Q1341" s="2">
        <f>SalesData[[#This Row],[Cost Price (Assumed)60%]]*SalesData[[#This Row],[quantity]]</f>
        <v>3918.6000000000004</v>
      </c>
      <c r="R1341" s="2">
        <f>SalesData[[#This Row],[Net Sales]]-SalesData[[#This Row],[Total Cost]]</f>
        <v>2220.54</v>
      </c>
      <c r="S1341" s="8">
        <f>SalesData[[#This Row],[Profit]]/SalesData[[#This Row],[Net Sales]]</f>
        <v>0.36170212765957444</v>
      </c>
    </row>
    <row r="1342" spans="1:19" x14ac:dyDescent="0.25">
      <c r="A1342">
        <v>101340</v>
      </c>
      <c r="B1342" s="1">
        <v>45072</v>
      </c>
      <c r="C1342" s="2">
        <f>MONTH(SalesData[[#This Row],[order_date]])</f>
        <v>5</v>
      </c>
      <c r="D1342" s="2">
        <f>YEAR(SalesData[[#This Row],[order_date]])</f>
        <v>2023</v>
      </c>
      <c r="E1342" t="s">
        <v>1301</v>
      </c>
      <c r="F1342" t="s">
        <v>10</v>
      </c>
      <c r="G1342" t="s">
        <v>27</v>
      </c>
      <c r="H1342">
        <v>1</v>
      </c>
      <c r="I1342">
        <v>33885.67</v>
      </c>
      <c r="J1342" t="s">
        <v>28</v>
      </c>
      <c r="K1342" t="s">
        <v>29</v>
      </c>
      <c r="L1342">
        <f>SalesData[[#This Row],[quantity]]*SalesData[[#This Row],[price]]</f>
        <v>33885.67</v>
      </c>
      <c r="M1342" s="8">
        <f>IF(SalesData[[#This Row],[quantity]]&lt;=1,2%,IF(SalesData[[#This Row],[quantity]]&lt;=2,4%,IF(SalesData[[#This Row],[quantity]]&lt;=3,6%,IF(SalesData[[#This Row],[quantity]]&gt;=4,8%,0%))))</f>
        <v>0.02</v>
      </c>
      <c r="N1342" s="6">
        <f>SalesData[[#This Row],[Total Sales]]*SalesData[[#This Row],[Discount %]]</f>
        <v>677.71339999999998</v>
      </c>
      <c r="O1342" s="2">
        <f>SalesData[[#This Row],[Total Sales]]-SalesData[[#This Row],[Discount Amount]]</f>
        <v>33207.956599999998</v>
      </c>
      <c r="P1342" s="2">
        <f>SalesData[[#This Row],[price]]*60%</f>
        <v>20331.401999999998</v>
      </c>
      <c r="Q1342" s="2">
        <f>SalesData[[#This Row],[Cost Price (Assumed)60%]]*SalesData[[#This Row],[quantity]]</f>
        <v>20331.401999999998</v>
      </c>
      <c r="R1342" s="2">
        <f>SalesData[[#This Row],[Net Sales]]-SalesData[[#This Row],[Total Cost]]</f>
        <v>12876.554599999999</v>
      </c>
      <c r="S1342" s="8">
        <f>SalesData[[#This Row],[Profit]]/SalesData[[#This Row],[Net Sales]]</f>
        <v>0.38775510204081631</v>
      </c>
    </row>
    <row r="1343" spans="1:19" x14ac:dyDescent="0.25">
      <c r="A1343">
        <v>101341</v>
      </c>
      <c r="B1343" s="1">
        <v>45030</v>
      </c>
      <c r="C1343" s="2">
        <f>MONTH(SalesData[[#This Row],[order_date]])</f>
        <v>4</v>
      </c>
      <c r="D1343" s="2">
        <f>YEAR(SalesData[[#This Row],[order_date]])</f>
        <v>2023</v>
      </c>
      <c r="E1343" t="s">
        <v>1302</v>
      </c>
      <c r="F1343" t="s">
        <v>14</v>
      </c>
      <c r="G1343" t="s">
        <v>15</v>
      </c>
      <c r="H1343">
        <v>1</v>
      </c>
      <c r="I1343">
        <v>2629.83</v>
      </c>
      <c r="J1343" t="s">
        <v>35</v>
      </c>
      <c r="K1343" t="s">
        <v>36</v>
      </c>
      <c r="L1343">
        <f>SalesData[[#This Row],[quantity]]*SalesData[[#This Row],[price]]</f>
        <v>2629.83</v>
      </c>
      <c r="M1343" s="8">
        <f>IF(SalesData[[#This Row],[quantity]]&lt;=1,2%,IF(SalesData[[#This Row],[quantity]]&lt;=2,4%,IF(SalesData[[#This Row],[quantity]]&lt;=3,6%,IF(SalesData[[#This Row],[quantity]]&gt;=4,8%,0%))))</f>
        <v>0.02</v>
      </c>
      <c r="N1343" s="6">
        <f>SalesData[[#This Row],[Total Sales]]*SalesData[[#This Row],[Discount %]]</f>
        <v>52.596600000000002</v>
      </c>
      <c r="O1343" s="2">
        <f>SalesData[[#This Row],[Total Sales]]-SalesData[[#This Row],[Discount Amount]]</f>
        <v>2577.2334000000001</v>
      </c>
      <c r="P1343" s="2">
        <f>SalesData[[#This Row],[price]]*60%</f>
        <v>1577.8979999999999</v>
      </c>
      <c r="Q1343" s="2">
        <f>SalesData[[#This Row],[Cost Price (Assumed)60%]]*SalesData[[#This Row],[quantity]]</f>
        <v>1577.8979999999999</v>
      </c>
      <c r="R1343" s="2">
        <f>SalesData[[#This Row],[Net Sales]]-SalesData[[#This Row],[Total Cost]]</f>
        <v>999.33540000000016</v>
      </c>
      <c r="S1343" s="8">
        <f>SalesData[[#This Row],[Profit]]/SalesData[[#This Row],[Net Sales]]</f>
        <v>0.38775510204081637</v>
      </c>
    </row>
    <row r="1344" spans="1:19" x14ac:dyDescent="0.25">
      <c r="A1344">
        <v>101342</v>
      </c>
      <c r="B1344" s="1">
        <v>45356</v>
      </c>
      <c r="C1344" s="2">
        <f>MONTH(SalesData[[#This Row],[order_date]])</f>
        <v>3</v>
      </c>
      <c r="D1344" s="2">
        <f>YEAR(SalesData[[#This Row],[order_date]])</f>
        <v>2024</v>
      </c>
      <c r="E1344" t="s">
        <v>1303</v>
      </c>
      <c r="F1344" t="s">
        <v>14</v>
      </c>
      <c r="G1344" t="s">
        <v>31</v>
      </c>
      <c r="H1344">
        <v>2</v>
      </c>
      <c r="I1344">
        <v>2122.9499999999998</v>
      </c>
      <c r="J1344" t="s">
        <v>85</v>
      </c>
      <c r="K1344" t="s">
        <v>29</v>
      </c>
      <c r="L1344">
        <f>SalesData[[#This Row],[quantity]]*SalesData[[#This Row],[price]]</f>
        <v>4245.8999999999996</v>
      </c>
      <c r="M1344" s="8">
        <f>IF(SalesData[[#This Row],[quantity]]&lt;=1,2%,IF(SalesData[[#This Row],[quantity]]&lt;=2,4%,IF(SalesData[[#This Row],[quantity]]&lt;=3,6%,IF(SalesData[[#This Row],[quantity]]&gt;=4,8%,0%))))</f>
        <v>0.04</v>
      </c>
      <c r="N1344" s="6">
        <f>SalesData[[#This Row],[Total Sales]]*SalesData[[#This Row],[Discount %]]</f>
        <v>169.83599999999998</v>
      </c>
      <c r="O1344" s="2">
        <f>SalesData[[#This Row],[Total Sales]]-SalesData[[#This Row],[Discount Amount]]</f>
        <v>4076.0639999999999</v>
      </c>
      <c r="P1344" s="2">
        <f>SalesData[[#This Row],[price]]*60%</f>
        <v>1273.7699999999998</v>
      </c>
      <c r="Q1344" s="2">
        <f>SalesData[[#This Row],[Cost Price (Assumed)60%]]*SalesData[[#This Row],[quantity]]</f>
        <v>2547.5399999999995</v>
      </c>
      <c r="R1344" s="2">
        <f>SalesData[[#This Row],[Net Sales]]-SalesData[[#This Row],[Total Cost]]</f>
        <v>1528.5240000000003</v>
      </c>
      <c r="S1344" s="8">
        <f>SalesData[[#This Row],[Profit]]/SalesData[[#This Row],[Net Sales]]</f>
        <v>0.37500000000000011</v>
      </c>
    </row>
    <row r="1345" spans="1:19" x14ac:dyDescent="0.25">
      <c r="A1345">
        <v>101343</v>
      </c>
      <c r="B1345" s="1">
        <v>45109</v>
      </c>
      <c r="C1345" s="2">
        <f>MONTH(SalesData[[#This Row],[order_date]])</f>
        <v>7</v>
      </c>
      <c r="D1345" s="2">
        <f>YEAR(SalesData[[#This Row],[order_date]])</f>
        <v>2023</v>
      </c>
      <c r="E1345" t="s">
        <v>1304</v>
      </c>
      <c r="F1345" t="s">
        <v>19</v>
      </c>
      <c r="G1345" t="s">
        <v>123</v>
      </c>
      <c r="H1345">
        <v>3</v>
      </c>
      <c r="I1345">
        <v>1926.59</v>
      </c>
      <c r="J1345" t="s">
        <v>61</v>
      </c>
      <c r="K1345" t="s">
        <v>36</v>
      </c>
      <c r="L1345">
        <f>SalesData[[#This Row],[quantity]]*SalesData[[#This Row],[price]]</f>
        <v>5779.7699999999995</v>
      </c>
      <c r="M1345" s="8">
        <f>IF(SalesData[[#This Row],[quantity]]&lt;=1,2%,IF(SalesData[[#This Row],[quantity]]&lt;=2,4%,IF(SalesData[[#This Row],[quantity]]&lt;=3,6%,IF(SalesData[[#This Row],[quantity]]&gt;=4,8%,0%))))</f>
        <v>0.06</v>
      </c>
      <c r="N1345" s="6">
        <f>SalesData[[#This Row],[Total Sales]]*SalesData[[#This Row],[Discount %]]</f>
        <v>346.78619999999995</v>
      </c>
      <c r="O1345" s="2">
        <f>SalesData[[#This Row],[Total Sales]]-SalesData[[#This Row],[Discount Amount]]</f>
        <v>5432.9838</v>
      </c>
      <c r="P1345" s="2">
        <f>SalesData[[#This Row],[price]]*60%</f>
        <v>1155.954</v>
      </c>
      <c r="Q1345" s="2">
        <f>SalesData[[#This Row],[Cost Price (Assumed)60%]]*SalesData[[#This Row],[quantity]]</f>
        <v>3467.8620000000001</v>
      </c>
      <c r="R1345" s="2">
        <f>SalesData[[#This Row],[Net Sales]]-SalesData[[#This Row],[Total Cost]]</f>
        <v>1965.1217999999999</v>
      </c>
      <c r="S1345" s="8">
        <f>SalesData[[#This Row],[Profit]]/SalesData[[#This Row],[Net Sales]]</f>
        <v>0.36170212765957444</v>
      </c>
    </row>
    <row r="1346" spans="1:19" x14ac:dyDescent="0.25">
      <c r="A1346">
        <v>101344</v>
      </c>
      <c r="B1346" s="1">
        <v>45555</v>
      </c>
      <c r="C1346" s="2">
        <f>MONTH(SalesData[[#This Row],[order_date]])</f>
        <v>9</v>
      </c>
      <c r="D1346" s="2">
        <f>YEAR(SalesData[[#This Row],[order_date]])</f>
        <v>2024</v>
      </c>
      <c r="E1346" t="s">
        <v>1305</v>
      </c>
      <c r="F1346" t="s">
        <v>19</v>
      </c>
      <c r="G1346" t="s">
        <v>77</v>
      </c>
      <c r="H1346">
        <v>1</v>
      </c>
      <c r="I1346">
        <v>12635.51</v>
      </c>
      <c r="J1346" t="s">
        <v>32</v>
      </c>
      <c r="K1346" t="s">
        <v>33</v>
      </c>
      <c r="L1346">
        <f>SalesData[[#This Row],[quantity]]*SalesData[[#This Row],[price]]</f>
        <v>12635.51</v>
      </c>
      <c r="M1346" s="8">
        <f>IF(SalesData[[#This Row],[quantity]]&lt;=1,2%,IF(SalesData[[#This Row],[quantity]]&lt;=2,4%,IF(SalesData[[#This Row],[quantity]]&lt;=3,6%,IF(SalesData[[#This Row],[quantity]]&gt;=4,8%,0%))))</f>
        <v>0.02</v>
      </c>
      <c r="N1346" s="6">
        <f>SalesData[[#This Row],[Total Sales]]*SalesData[[#This Row],[Discount %]]</f>
        <v>252.71020000000001</v>
      </c>
      <c r="O1346" s="2">
        <f>SalesData[[#This Row],[Total Sales]]-SalesData[[#This Row],[Discount Amount]]</f>
        <v>12382.799800000001</v>
      </c>
      <c r="P1346" s="2">
        <f>SalesData[[#This Row],[price]]*60%</f>
        <v>7581.3059999999996</v>
      </c>
      <c r="Q1346" s="2">
        <f>SalesData[[#This Row],[Cost Price (Assumed)60%]]*SalesData[[#This Row],[quantity]]</f>
        <v>7581.3059999999996</v>
      </c>
      <c r="R1346" s="2">
        <f>SalesData[[#This Row],[Net Sales]]-SalesData[[#This Row],[Total Cost]]</f>
        <v>4801.4938000000011</v>
      </c>
      <c r="S1346" s="8">
        <f>SalesData[[#This Row],[Profit]]/SalesData[[#This Row],[Net Sales]]</f>
        <v>0.38775510204081637</v>
      </c>
    </row>
    <row r="1347" spans="1:19" x14ac:dyDescent="0.25">
      <c r="A1347">
        <v>101345</v>
      </c>
      <c r="B1347" s="1">
        <v>44957</v>
      </c>
      <c r="C1347" s="2">
        <f>MONTH(SalesData[[#This Row],[order_date]])</f>
        <v>1</v>
      </c>
      <c r="D1347" s="2">
        <f>YEAR(SalesData[[#This Row],[order_date]])</f>
        <v>2023</v>
      </c>
      <c r="E1347" t="s">
        <v>1306</v>
      </c>
      <c r="F1347" t="s">
        <v>14</v>
      </c>
      <c r="G1347" t="s">
        <v>51</v>
      </c>
      <c r="H1347">
        <v>1</v>
      </c>
      <c r="I1347">
        <v>1032.6500000000001</v>
      </c>
      <c r="J1347" t="s">
        <v>43</v>
      </c>
      <c r="K1347" t="s">
        <v>29</v>
      </c>
      <c r="L1347">
        <f>SalesData[[#This Row],[quantity]]*SalesData[[#This Row],[price]]</f>
        <v>1032.6500000000001</v>
      </c>
      <c r="M1347" s="8">
        <f>IF(SalesData[[#This Row],[quantity]]&lt;=1,2%,IF(SalesData[[#This Row],[quantity]]&lt;=2,4%,IF(SalesData[[#This Row],[quantity]]&lt;=3,6%,IF(SalesData[[#This Row],[quantity]]&gt;=4,8%,0%))))</f>
        <v>0.02</v>
      </c>
      <c r="N1347" s="6">
        <f>SalesData[[#This Row],[Total Sales]]*SalesData[[#This Row],[Discount %]]</f>
        <v>20.653000000000002</v>
      </c>
      <c r="O1347" s="2">
        <f>SalesData[[#This Row],[Total Sales]]-SalesData[[#This Row],[Discount Amount]]</f>
        <v>1011.9970000000001</v>
      </c>
      <c r="P1347" s="2">
        <f>SalesData[[#This Row],[price]]*60%</f>
        <v>619.59</v>
      </c>
      <c r="Q1347" s="2">
        <f>SalesData[[#This Row],[Cost Price (Assumed)60%]]*SalesData[[#This Row],[quantity]]</f>
        <v>619.59</v>
      </c>
      <c r="R1347" s="2">
        <f>SalesData[[#This Row],[Net Sales]]-SalesData[[#This Row],[Total Cost]]</f>
        <v>392.40700000000004</v>
      </c>
      <c r="S1347" s="8">
        <f>SalesData[[#This Row],[Profit]]/SalesData[[#This Row],[Net Sales]]</f>
        <v>0.38775510204081631</v>
      </c>
    </row>
    <row r="1348" spans="1:19" x14ac:dyDescent="0.25">
      <c r="A1348">
        <v>101346</v>
      </c>
      <c r="B1348" s="1">
        <v>45149</v>
      </c>
      <c r="C1348" s="2">
        <f>MONTH(SalesData[[#This Row],[order_date]])</f>
        <v>8</v>
      </c>
      <c r="D1348" s="2">
        <f>YEAR(SalesData[[#This Row],[order_date]])</f>
        <v>2023</v>
      </c>
      <c r="E1348" t="s">
        <v>1307</v>
      </c>
      <c r="F1348" t="s">
        <v>10</v>
      </c>
      <c r="G1348" t="s">
        <v>27</v>
      </c>
      <c r="H1348">
        <v>1</v>
      </c>
      <c r="I1348">
        <v>58126.38</v>
      </c>
      <c r="J1348" t="s">
        <v>94</v>
      </c>
      <c r="K1348" t="s">
        <v>95</v>
      </c>
      <c r="L1348">
        <f>SalesData[[#This Row],[quantity]]*SalesData[[#This Row],[price]]</f>
        <v>58126.38</v>
      </c>
      <c r="M1348" s="8">
        <f>IF(SalesData[[#This Row],[quantity]]&lt;=1,2%,IF(SalesData[[#This Row],[quantity]]&lt;=2,4%,IF(SalesData[[#This Row],[quantity]]&lt;=3,6%,IF(SalesData[[#This Row],[quantity]]&gt;=4,8%,0%))))</f>
        <v>0.02</v>
      </c>
      <c r="N1348" s="6">
        <f>SalesData[[#This Row],[Total Sales]]*SalesData[[#This Row],[Discount %]]</f>
        <v>1162.5275999999999</v>
      </c>
      <c r="O1348" s="2">
        <f>SalesData[[#This Row],[Total Sales]]-SalesData[[#This Row],[Discount Amount]]</f>
        <v>56963.852399999996</v>
      </c>
      <c r="P1348" s="2">
        <f>SalesData[[#This Row],[price]]*60%</f>
        <v>34875.827999999994</v>
      </c>
      <c r="Q1348" s="2">
        <f>SalesData[[#This Row],[Cost Price (Assumed)60%]]*SalesData[[#This Row],[quantity]]</f>
        <v>34875.827999999994</v>
      </c>
      <c r="R1348" s="2">
        <f>SalesData[[#This Row],[Net Sales]]-SalesData[[#This Row],[Total Cost]]</f>
        <v>22088.024400000002</v>
      </c>
      <c r="S1348" s="8">
        <f>SalesData[[#This Row],[Profit]]/SalesData[[#This Row],[Net Sales]]</f>
        <v>0.38775510204081637</v>
      </c>
    </row>
    <row r="1349" spans="1:19" x14ac:dyDescent="0.25">
      <c r="A1349">
        <v>101347</v>
      </c>
      <c r="B1349" s="1">
        <v>45420</v>
      </c>
      <c r="C1349" s="2">
        <f>MONTH(SalesData[[#This Row],[order_date]])</f>
        <v>5</v>
      </c>
      <c r="D1349" s="2">
        <f>YEAR(SalesData[[#This Row],[order_date]])</f>
        <v>2024</v>
      </c>
      <c r="E1349" t="s">
        <v>1308</v>
      </c>
      <c r="F1349" t="s">
        <v>10</v>
      </c>
      <c r="G1349" t="s">
        <v>73</v>
      </c>
      <c r="H1349">
        <v>1</v>
      </c>
      <c r="I1349">
        <v>36853.980000000003</v>
      </c>
      <c r="J1349" t="s">
        <v>28</v>
      </c>
      <c r="K1349" t="s">
        <v>29</v>
      </c>
      <c r="L1349">
        <f>SalesData[[#This Row],[quantity]]*SalesData[[#This Row],[price]]</f>
        <v>36853.980000000003</v>
      </c>
      <c r="M1349" s="8">
        <f>IF(SalesData[[#This Row],[quantity]]&lt;=1,2%,IF(SalesData[[#This Row],[quantity]]&lt;=2,4%,IF(SalesData[[#This Row],[quantity]]&lt;=3,6%,IF(SalesData[[#This Row],[quantity]]&gt;=4,8%,0%))))</f>
        <v>0.02</v>
      </c>
      <c r="N1349" s="6">
        <f>SalesData[[#This Row],[Total Sales]]*SalesData[[#This Row],[Discount %]]</f>
        <v>737.07960000000003</v>
      </c>
      <c r="O1349" s="2">
        <f>SalesData[[#This Row],[Total Sales]]-SalesData[[#This Row],[Discount Amount]]</f>
        <v>36116.900400000006</v>
      </c>
      <c r="P1349" s="2">
        <f>SalesData[[#This Row],[price]]*60%</f>
        <v>22112.388000000003</v>
      </c>
      <c r="Q1349" s="2">
        <f>SalesData[[#This Row],[Cost Price (Assumed)60%]]*SalesData[[#This Row],[quantity]]</f>
        <v>22112.388000000003</v>
      </c>
      <c r="R1349" s="2">
        <f>SalesData[[#This Row],[Net Sales]]-SalesData[[#This Row],[Total Cost]]</f>
        <v>14004.512400000003</v>
      </c>
      <c r="S1349" s="8">
        <f>SalesData[[#This Row],[Profit]]/SalesData[[#This Row],[Net Sales]]</f>
        <v>0.38775510204081637</v>
      </c>
    </row>
    <row r="1350" spans="1:19" x14ac:dyDescent="0.25">
      <c r="A1350">
        <v>101348</v>
      </c>
      <c r="B1350" s="1">
        <v>45451</v>
      </c>
      <c r="C1350" s="2">
        <f>MONTH(SalesData[[#This Row],[order_date]])</f>
        <v>6</v>
      </c>
      <c r="D1350" s="2">
        <f>YEAR(SalesData[[#This Row],[order_date]])</f>
        <v>2024</v>
      </c>
      <c r="E1350" t="s">
        <v>1309</v>
      </c>
      <c r="F1350" t="s">
        <v>41</v>
      </c>
      <c r="G1350" t="s">
        <v>102</v>
      </c>
      <c r="H1350">
        <v>1</v>
      </c>
      <c r="I1350">
        <v>3540.78</v>
      </c>
      <c r="J1350" t="s">
        <v>28</v>
      </c>
      <c r="K1350" t="s">
        <v>29</v>
      </c>
      <c r="L1350">
        <f>SalesData[[#This Row],[quantity]]*SalesData[[#This Row],[price]]</f>
        <v>3540.78</v>
      </c>
      <c r="M1350" s="8">
        <f>IF(SalesData[[#This Row],[quantity]]&lt;=1,2%,IF(SalesData[[#This Row],[quantity]]&lt;=2,4%,IF(SalesData[[#This Row],[quantity]]&lt;=3,6%,IF(SalesData[[#This Row],[quantity]]&gt;=4,8%,0%))))</f>
        <v>0.02</v>
      </c>
      <c r="N1350" s="6">
        <f>SalesData[[#This Row],[Total Sales]]*SalesData[[#This Row],[Discount %]]</f>
        <v>70.815600000000003</v>
      </c>
      <c r="O1350" s="2">
        <f>SalesData[[#This Row],[Total Sales]]-SalesData[[#This Row],[Discount Amount]]</f>
        <v>3469.9644000000003</v>
      </c>
      <c r="P1350" s="2">
        <f>SalesData[[#This Row],[price]]*60%</f>
        <v>2124.4679999999998</v>
      </c>
      <c r="Q1350" s="2">
        <f>SalesData[[#This Row],[Cost Price (Assumed)60%]]*SalesData[[#This Row],[quantity]]</f>
        <v>2124.4679999999998</v>
      </c>
      <c r="R1350" s="2">
        <f>SalesData[[#This Row],[Net Sales]]-SalesData[[#This Row],[Total Cost]]</f>
        <v>1345.4964000000004</v>
      </c>
      <c r="S1350" s="8">
        <f>SalesData[[#This Row],[Profit]]/SalesData[[#This Row],[Net Sales]]</f>
        <v>0.38775510204081642</v>
      </c>
    </row>
    <row r="1351" spans="1:19" x14ac:dyDescent="0.25">
      <c r="A1351">
        <v>101349</v>
      </c>
      <c r="B1351" s="1">
        <v>45032</v>
      </c>
      <c r="C1351" s="2">
        <f>MONTH(SalesData[[#This Row],[order_date]])</f>
        <v>4</v>
      </c>
      <c r="D1351" s="2">
        <f>YEAR(SalesData[[#This Row],[order_date]])</f>
        <v>2023</v>
      </c>
      <c r="E1351" t="s">
        <v>1310</v>
      </c>
      <c r="F1351" t="s">
        <v>19</v>
      </c>
      <c r="G1351" t="s">
        <v>123</v>
      </c>
      <c r="H1351">
        <v>1</v>
      </c>
      <c r="I1351">
        <v>13602.03</v>
      </c>
      <c r="J1351" t="s">
        <v>28</v>
      </c>
      <c r="K1351" t="s">
        <v>29</v>
      </c>
      <c r="L1351">
        <f>SalesData[[#This Row],[quantity]]*SalesData[[#This Row],[price]]</f>
        <v>13602.03</v>
      </c>
      <c r="M1351" s="8">
        <f>IF(SalesData[[#This Row],[quantity]]&lt;=1,2%,IF(SalesData[[#This Row],[quantity]]&lt;=2,4%,IF(SalesData[[#This Row],[quantity]]&lt;=3,6%,IF(SalesData[[#This Row],[quantity]]&gt;=4,8%,0%))))</f>
        <v>0.02</v>
      </c>
      <c r="N1351" s="6">
        <f>SalesData[[#This Row],[Total Sales]]*SalesData[[#This Row],[Discount %]]</f>
        <v>272.04060000000004</v>
      </c>
      <c r="O1351" s="2">
        <f>SalesData[[#This Row],[Total Sales]]-SalesData[[#This Row],[Discount Amount]]</f>
        <v>13329.9894</v>
      </c>
      <c r="P1351" s="2">
        <f>SalesData[[#This Row],[price]]*60%</f>
        <v>8161.2179999999998</v>
      </c>
      <c r="Q1351" s="2">
        <f>SalesData[[#This Row],[Cost Price (Assumed)60%]]*SalesData[[#This Row],[quantity]]</f>
        <v>8161.2179999999998</v>
      </c>
      <c r="R1351" s="2">
        <f>SalesData[[#This Row],[Net Sales]]-SalesData[[#This Row],[Total Cost]]</f>
        <v>5168.7714000000005</v>
      </c>
      <c r="S1351" s="8">
        <f>SalesData[[#This Row],[Profit]]/SalesData[[#This Row],[Net Sales]]</f>
        <v>0.38775510204081637</v>
      </c>
    </row>
    <row r="1352" spans="1:19" x14ac:dyDescent="0.25">
      <c r="A1352">
        <v>101350</v>
      </c>
      <c r="B1352" s="1">
        <v>45383</v>
      </c>
      <c r="C1352" s="2">
        <f>MONTH(SalesData[[#This Row],[order_date]])</f>
        <v>4</v>
      </c>
      <c r="D1352" s="2">
        <f>YEAR(SalesData[[#This Row],[order_date]])</f>
        <v>2024</v>
      </c>
      <c r="E1352" t="s">
        <v>1311</v>
      </c>
      <c r="F1352" t="s">
        <v>14</v>
      </c>
      <c r="G1352" t="s">
        <v>31</v>
      </c>
      <c r="H1352">
        <v>3</v>
      </c>
      <c r="I1352">
        <v>3291.62</v>
      </c>
      <c r="J1352" t="s">
        <v>63</v>
      </c>
      <c r="K1352" t="s">
        <v>64</v>
      </c>
      <c r="L1352">
        <f>SalesData[[#This Row],[quantity]]*SalesData[[#This Row],[price]]</f>
        <v>9874.86</v>
      </c>
      <c r="M1352" s="8">
        <f>IF(SalesData[[#This Row],[quantity]]&lt;=1,2%,IF(SalesData[[#This Row],[quantity]]&lt;=2,4%,IF(SalesData[[#This Row],[quantity]]&lt;=3,6%,IF(SalesData[[#This Row],[quantity]]&gt;=4,8%,0%))))</f>
        <v>0.06</v>
      </c>
      <c r="N1352" s="6">
        <f>SalesData[[#This Row],[Total Sales]]*SalesData[[#This Row],[Discount %]]</f>
        <v>592.49160000000006</v>
      </c>
      <c r="O1352" s="2">
        <f>SalesData[[#This Row],[Total Sales]]-SalesData[[#This Row],[Discount Amount]]</f>
        <v>9282.3684000000012</v>
      </c>
      <c r="P1352" s="2">
        <f>SalesData[[#This Row],[price]]*60%</f>
        <v>1974.9719999999998</v>
      </c>
      <c r="Q1352" s="2">
        <f>SalesData[[#This Row],[Cost Price (Assumed)60%]]*SalesData[[#This Row],[quantity]]</f>
        <v>5924.9159999999993</v>
      </c>
      <c r="R1352" s="2">
        <f>SalesData[[#This Row],[Net Sales]]-SalesData[[#This Row],[Total Cost]]</f>
        <v>3357.4524000000019</v>
      </c>
      <c r="S1352" s="8">
        <f>SalesData[[#This Row],[Profit]]/SalesData[[#This Row],[Net Sales]]</f>
        <v>0.36170212765957466</v>
      </c>
    </row>
    <row r="1353" spans="1:19" x14ac:dyDescent="0.25">
      <c r="A1353">
        <v>101351</v>
      </c>
      <c r="B1353" s="1">
        <v>45507</v>
      </c>
      <c r="C1353" s="2">
        <f>MONTH(SalesData[[#This Row],[order_date]])</f>
        <v>8</v>
      </c>
      <c r="D1353" s="2">
        <f>YEAR(SalesData[[#This Row],[order_date]])</f>
        <v>2024</v>
      </c>
      <c r="E1353" t="s">
        <v>1312</v>
      </c>
      <c r="F1353" t="s">
        <v>14</v>
      </c>
      <c r="G1353" t="s">
        <v>15</v>
      </c>
      <c r="H1353">
        <v>1</v>
      </c>
      <c r="I1353">
        <v>5082.4399999999996</v>
      </c>
      <c r="J1353" t="s">
        <v>32</v>
      </c>
      <c r="K1353" t="s">
        <v>33</v>
      </c>
      <c r="L1353">
        <f>SalesData[[#This Row],[quantity]]*SalesData[[#This Row],[price]]</f>
        <v>5082.4399999999996</v>
      </c>
      <c r="M1353" s="8">
        <f>IF(SalesData[[#This Row],[quantity]]&lt;=1,2%,IF(SalesData[[#This Row],[quantity]]&lt;=2,4%,IF(SalesData[[#This Row],[quantity]]&lt;=3,6%,IF(SalesData[[#This Row],[quantity]]&gt;=4,8%,0%))))</f>
        <v>0.02</v>
      </c>
      <c r="N1353" s="6">
        <f>SalesData[[#This Row],[Total Sales]]*SalesData[[#This Row],[Discount %]]</f>
        <v>101.64879999999999</v>
      </c>
      <c r="O1353" s="2">
        <f>SalesData[[#This Row],[Total Sales]]-SalesData[[#This Row],[Discount Amount]]</f>
        <v>4980.7911999999997</v>
      </c>
      <c r="P1353" s="2">
        <f>SalesData[[#This Row],[price]]*60%</f>
        <v>3049.4639999999995</v>
      </c>
      <c r="Q1353" s="2">
        <f>SalesData[[#This Row],[Cost Price (Assumed)60%]]*SalesData[[#This Row],[quantity]]</f>
        <v>3049.4639999999995</v>
      </c>
      <c r="R1353" s="2">
        <f>SalesData[[#This Row],[Net Sales]]-SalesData[[#This Row],[Total Cost]]</f>
        <v>1931.3272000000002</v>
      </c>
      <c r="S1353" s="8">
        <f>SalesData[[#This Row],[Profit]]/SalesData[[#This Row],[Net Sales]]</f>
        <v>0.38775510204081637</v>
      </c>
    </row>
    <row r="1354" spans="1:19" x14ac:dyDescent="0.25">
      <c r="A1354">
        <v>101352</v>
      </c>
      <c r="B1354" s="1">
        <v>45346</v>
      </c>
      <c r="C1354" s="2">
        <f>MONTH(SalesData[[#This Row],[order_date]])</f>
        <v>2</v>
      </c>
      <c r="D1354" s="2">
        <f>YEAR(SalesData[[#This Row],[order_date]])</f>
        <v>2024</v>
      </c>
      <c r="E1354" t="s">
        <v>1105</v>
      </c>
      <c r="F1354" t="s">
        <v>10</v>
      </c>
      <c r="G1354" t="s">
        <v>80</v>
      </c>
      <c r="H1354">
        <v>1</v>
      </c>
      <c r="I1354">
        <v>3209.9</v>
      </c>
      <c r="J1354" t="s">
        <v>28</v>
      </c>
      <c r="K1354" t="s">
        <v>29</v>
      </c>
      <c r="L1354">
        <f>SalesData[[#This Row],[quantity]]*SalesData[[#This Row],[price]]</f>
        <v>3209.9</v>
      </c>
      <c r="M1354" s="8">
        <f>IF(SalesData[[#This Row],[quantity]]&lt;=1,2%,IF(SalesData[[#This Row],[quantity]]&lt;=2,4%,IF(SalesData[[#This Row],[quantity]]&lt;=3,6%,IF(SalesData[[#This Row],[quantity]]&gt;=4,8%,0%))))</f>
        <v>0.02</v>
      </c>
      <c r="N1354" s="6">
        <f>SalesData[[#This Row],[Total Sales]]*SalesData[[#This Row],[Discount %]]</f>
        <v>64.198000000000008</v>
      </c>
      <c r="O1354" s="2">
        <f>SalesData[[#This Row],[Total Sales]]-SalesData[[#This Row],[Discount Amount]]</f>
        <v>3145.7020000000002</v>
      </c>
      <c r="P1354" s="2">
        <f>SalesData[[#This Row],[price]]*60%</f>
        <v>1925.94</v>
      </c>
      <c r="Q1354" s="2">
        <f>SalesData[[#This Row],[Cost Price (Assumed)60%]]*SalesData[[#This Row],[quantity]]</f>
        <v>1925.94</v>
      </c>
      <c r="R1354" s="2">
        <f>SalesData[[#This Row],[Net Sales]]-SalesData[[#This Row],[Total Cost]]</f>
        <v>1219.7620000000002</v>
      </c>
      <c r="S1354" s="8">
        <f>SalesData[[#This Row],[Profit]]/SalesData[[#This Row],[Net Sales]]</f>
        <v>0.38775510204081637</v>
      </c>
    </row>
    <row r="1355" spans="1:19" x14ac:dyDescent="0.25">
      <c r="A1355">
        <v>101353</v>
      </c>
      <c r="B1355" s="1">
        <v>45117</v>
      </c>
      <c r="C1355" s="2">
        <f>MONTH(SalesData[[#This Row],[order_date]])</f>
        <v>7</v>
      </c>
      <c r="D1355" s="2">
        <f>YEAR(SalesData[[#This Row],[order_date]])</f>
        <v>2023</v>
      </c>
      <c r="E1355" t="s">
        <v>1313</v>
      </c>
      <c r="F1355" t="s">
        <v>14</v>
      </c>
      <c r="G1355" t="s">
        <v>15</v>
      </c>
      <c r="H1355">
        <v>1</v>
      </c>
      <c r="I1355">
        <v>1771.81</v>
      </c>
      <c r="J1355" t="s">
        <v>12</v>
      </c>
      <c r="K1355" t="s">
        <v>12</v>
      </c>
      <c r="L1355">
        <f>SalesData[[#This Row],[quantity]]*SalesData[[#This Row],[price]]</f>
        <v>1771.81</v>
      </c>
      <c r="M1355" s="8">
        <f>IF(SalesData[[#This Row],[quantity]]&lt;=1,2%,IF(SalesData[[#This Row],[quantity]]&lt;=2,4%,IF(SalesData[[#This Row],[quantity]]&lt;=3,6%,IF(SalesData[[#This Row],[quantity]]&gt;=4,8%,0%))))</f>
        <v>0.02</v>
      </c>
      <c r="N1355" s="6">
        <f>SalesData[[#This Row],[Total Sales]]*SalesData[[#This Row],[Discount %]]</f>
        <v>35.436199999999999</v>
      </c>
      <c r="O1355" s="2">
        <f>SalesData[[#This Row],[Total Sales]]-SalesData[[#This Row],[Discount Amount]]</f>
        <v>1736.3737999999998</v>
      </c>
      <c r="P1355" s="2">
        <f>SalesData[[#This Row],[price]]*60%</f>
        <v>1063.086</v>
      </c>
      <c r="Q1355" s="2">
        <f>SalesData[[#This Row],[Cost Price (Assumed)60%]]*SalesData[[#This Row],[quantity]]</f>
        <v>1063.086</v>
      </c>
      <c r="R1355" s="2">
        <f>SalesData[[#This Row],[Net Sales]]-SalesData[[#This Row],[Total Cost]]</f>
        <v>673.28779999999983</v>
      </c>
      <c r="S1355" s="8">
        <f>SalesData[[#This Row],[Profit]]/SalesData[[#This Row],[Net Sales]]</f>
        <v>0.38775510204081626</v>
      </c>
    </row>
    <row r="1356" spans="1:19" x14ac:dyDescent="0.25">
      <c r="A1356">
        <v>101354</v>
      </c>
      <c r="B1356" s="1">
        <v>44936</v>
      </c>
      <c r="C1356" s="2">
        <f>MONTH(SalesData[[#This Row],[order_date]])</f>
        <v>1</v>
      </c>
      <c r="D1356" s="2">
        <f>YEAR(SalesData[[#This Row],[order_date]])</f>
        <v>2023</v>
      </c>
      <c r="E1356" t="s">
        <v>1314</v>
      </c>
      <c r="F1356" t="s">
        <v>14</v>
      </c>
      <c r="G1356" t="s">
        <v>15</v>
      </c>
      <c r="H1356">
        <v>2</v>
      </c>
      <c r="I1356">
        <v>1249.9100000000001</v>
      </c>
      <c r="J1356" t="s">
        <v>43</v>
      </c>
      <c r="K1356" t="s">
        <v>29</v>
      </c>
      <c r="L1356">
        <f>SalesData[[#This Row],[quantity]]*SalesData[[#This Row],[price]]</f>
        <v>2499.8200000000002</v>
      </c>
      <c r="M1356" s="8">
        <f>IF(SalesData[[#This Row],[quantity]]&lt;=1,2%,IF(SalesData[[#This Row],[quantity]]&lt;=2,4%,IF(SalesData[[#This Row],[quantity]]&lt;=3,6%,IF(SalesData[[#This Row],[quantity]]&gt;=4,8%,0%))))</f>
        <v>0.04</v>
      </c>
      <c r="N1356" s="6">
        <f>SalesData[[#This Row],[Total Sales]]*SalesData[[#This Row],[Discount %]]</f>
        <v>99.992800000000003</v>
      </c>
      <c r="O1356" s="2">
        <f>SalesData[[#This Row],[Total Sales]]-SalesData[[#This Row],[Discount Amount]]</f>
        <v>2399.8272000000002</v>
      </c>
      <c r="P1356" s="2">
        <f>SalesData[[#This Row],[price]]*60%</f>
        <v>749.94600000000003</v>
      </c>
      <c r="Q1356" s="2">
        <f>SalesData[[#This Row],[Cost Price (Assumed)60%]]*SalesData[[#This Row],[quantity]]</f>
        <v>1499.8920000000001</v>
      </c>
      <c r="R1356" s="2">
        <f>SalesData[[#This Row],[Net Sales]]-SalesData[[#This Row],[Total Cost]]</f>
        <v>899.93520000000012</v>
      </c>
      <c r="S1356" s="8">
        <f>SalesData[[#This Row],[Profit]]/SalesData[[#This Row],[Net Sales]]</f>
        <v>0.375</v>
      </c>
    </row>
    <row r="1357" spans="1:19" x14ac:dyDescent="0.25">
      <c r="A1357">
        <v>101355</v>
      </c>
      <c r="B1357" s="1">
        <v>45165</v>
      </c>
      <c r="C1357" s="2">
        <f>MONTH(SalesData[[#This Row],[order_date]])</f>
        <v>8</v>
      </c>
      <c r="D1357" s="2">
        <f>YEAR(SalesData[[#This Row],[order_date]])</f>
        <v>2023</v>
      </c>
      <c r="E1357" t="s">
        <v>1315</v>
      </c>
      <c r="F1357" t="s">
        <v>19</v>
      </c>
      <c r="G1357" t="s">
        <v>20</v>
      </c>
      <c r="H1357">
        <v>1</v>
      </c>
      <c r="I1357">
        <v>3128.26</v>
      </c>
      <c r="J1357" t="s">
        <v>16</v>
      </c>
      <c r="K1357" t="s">
        <v>17</v>
      </c>
      <c r="L1357">
        <f>SalesData[[#This Row],[quantity]]*SalesData[[#This Row],[price]]</f>
        <v>3128.26</v>
      </c>
      <c r="M1357" s="8">
        <f>IF(SalesData[[#This Row],[quantity]]&lt;=1,2%,IF(SalesData[[#This Row],[quantity]]&lt;=2,4%,IF(SalesData[[#This Row],[quantity]]&lt;=3,6%,IF(SalesData[[#This Row],[quantity]]&gt;=4,8%,0%))))</f>
        <v>0.02</v>
      </c>
      <c r="N1357" s="6">
        <f>SalesData[[#This Row],[Total Sales]]*SalesData[[#This Row],[Discount %]]</f>
        <v>62.565200000000004</v>
      </c>
      <c r="O1357" s="2">
        <f>SalesData[[#This Row],[Total Sales]]-SalesData[[#This Row],[Discount Amount]]</f>
        <v>3065.6948000000002</v>
      </c>
      <c r="P1357" s="2">
        <f>SalesData[[#This Row],[price]]*60%</f>
        <v>1876.9560000000001</v>
      </c>
      <c r="Q1357" s="2">
        <f>SalesData[[#This Row],[Cost Price (Assumed)60%]]*SalesData[[#This Row],[quantity]]</f>
        <v>1876.9560000000001</v>
      </c>
      <c r="R1357" s="2">
        <f>SalesData[[#This Row],[Net Sales]]-SalesData[[#This Row],[Total Cost]]</f>
        <v>1188.7388000000001</v>
      </c>
      <c r="S1357" s="8">
        <f>SalesData[[#This Row],[Profit]]/SalesData[[#This Row],[Net Sales]]</f>
        <v>0.38775510204081631</v>
      </c>
    </row>
    <row r="1358" spans="1:19" x14ac:dyDescent="0.25">
      <c r="A1358">
        <v>101356</v>
      </c>
      <c r="B1358" s="1">
        <v>45549</v>
      </c>
      <c r="C1358" s="2">
        <f>MONTH(SalesData[[#This Row],[order_date]])</f>
        <v>9</v>
      </c>
      <c r="D1358" s="2">
        <f>YEAR(SalesData[[#This Row],[order_date]])</f>
        <v>2024</v>
      </c>
      <c r="E1358" t="s">
        <v>1316</v>
      </c>
      <c r="F1358" t="s">
        <v>41</v>
      </c>
      <c r="G1358" t="s">
        <v>66</v>
      </c>
      <c r="H1358">
        <v>1</v>
      </c>
      <c r="I1358">
        <v>10334.59</v>
      </c>
      <c r="J1358" t="s">
        <v>107</v>
      </c>
      <c r="K1358" t="s">
        <v>108</v>
      </c>
      <c r="L1358">
        <f>SalesData[[#This Row],[quantity]]*SalesData[[#This Row],[price]]</f>
        <v>10334.59</v>
      </c>
      <c r="M1358" s="8">
        <f>IF(SalesData[[#This Row],[quantity]]&lt;=1,2%,IF(SalesData[[#This Row],[quantity]]&lt;=2,4%,IF(SalesData[[#This Row],[quantity]]&lt;=3,6%,IF(SalesData[[#This Row],[quantity]]&gt;=4,8%,0%))))</f>
        <v>0.02</v>
      </c>
      <c r="N1358" s="6">
        <f>SalesData[[#This Row],[Total Sales]]*SalesData[[#This Row],[Discount %]]</f>
        <v>206.6918</v>
      </c>
      <c r="O1358" s="2">
        <f>SalesData[[#This Row],[Total Sales]]-SalesData[[#This Row],[Discount Amount]]</f>
        <v>10127.8982</v>
      </c>
      <c r="P1358" s="2">
        <f>SalesData[[#This Row],[price]]*60%</f>
        <v>6200.7539999999999</v>
      </c>
      <c r="Q1358" s="2">
        <f>SalesData[[#This Row],[Cost Price (Assumed)60%]]*SalesData[[#This Row],[quantity]]</f>
        <v>6200.7539999999999</v>
      </c>
      <c r="R1358" s="2">
        <f>SalesData[[#This Row],[Net Sales]]-SalesData[[#This Row],[Total Cost]]</f>
        <v>3927.1441999999997</v>
      </c>
      <c r="S1358" s="8">
        <f>SalesData[[#This Row],[Profit]]/SalesData[[#This Row],[Net Sales]]</f>
        <v>0.38775510204081631</v>
      </c>
    </row>
    <row r="1359" spans="1:19" x14ac:dyDescent="0.25">
      <c r="A1359">
        <v>101357</v>
      </c>
      <c r="B1359" s="1">
        <v>45254</v>
      </c>
      <c r="C1359" s="2">
        <f>MONTH(SalesData[[#This Row],[order_date]])</f>
        <v>11</v>
      </c>
      <c r="D1359" s="2">
        <f>YEAR(SalesData[[#This Row],[order_date]])</f>
        <v>2023</v>
      </c>
      <c r="E1359" t="s">
        <v>1317</v>
      </c>
      <c r="F1359" t="s">
        <v>10</v>
      </c>
      <c r="G1359" t="s">
        <v>73</v>
      </c>
      <c r="H1359">
        <v>3</v>
      </c>
      <c r="I1359">
        <v>40902.03</v>
      </c>
      <c r="J1359" t="s">
        <v>12</v>
      </c>
      <c r="K1359" t="s">
        <v>12</v>
      </c>
      <c r="L1359">
        <f>SalesData[[#This Row],[quantity]]*SalesData[[#This Row],[price]]</f>
        <v>122706.09</v>
      </c>
      <c r="M1359" s="8">
        <f>IF(SalesData[[#This Row],[quantity]]&lt;=1,2%,IF(SalesData[[#This Row],[quantity]]&lt;=2,4%,IF(SalesData[[#This Row],[quantity]]&lt;=3,6%,IF(SalesData[[#This Row],[quantity]]&gt;=4,8%,0%))))</f>
        <v>0.06</v>
      </c>
      <c r="N1359" s="6">
        <f>SalesData[[#This Row],[Total Sales]]*SalesData[[#This Row],[Discount %]]</f>
        <v>7362.3653999999997</v>
      </c>
      <c r="O1359" s="2">
        <f>SalesData[[#This Row],[Total Sales]]-SalesData[[#This Row],[Discount Amount]]</f>
        <v>115343.7246</v>
      </c>
      <c r="P1359" s="2">
        <f>SalesData[[#This Row],[price]]*60%</f>
        <v>24541.217999999997</v>
      </c>
      <c r="Q1359" s="2">
        <f>SalesData[[#This Row],[Cost Price (Assumed)60%]]*SalesData[[#This Row],[quantity]]</f>
        <v>73623.653999999995</v>
      </c>
      <c r="R1359" s="2">
        <f>SalesData[[#This Row],[Net Sales]]-SalesData[[#This Row],[Total Cost]]</f>
        <v>41720.070600000006</v>
      </c>
      <c r="S1359" s="8">
        <f>SalesData[[#This Row],[Profit]]/SalesData[[#This Row],[Net Sales]]</f>
        <v>0.36170212765957455</v>
      </c>
    </row>
    <row r="1360" spans="1:19" x14ac:dyDescent="0.25">
      <c r="A1360">
        <v>101358</v>
      </c>
      <c r="B1360" s="1">
        <v>45054</v>
      </c>
      <c r="C1360" s="2">
        <f>MONTH(SalesData[[#This Row],[order_date]])</f>
        <v>5</v>
      </c>
      <c r="D1360" s="2">
        <f>YEAR(SalesData[[#This Row],[order_date]])</f>
        <v>2023</v>
      </c>
      <c r="E1360" t="s">
        <v>1318</v>
      </c>
      <c r="F1360" t="s">
        <v>14</v>
      </c>
      <c r="G1360" t="s">
        <v>51</v>
      </c>
      <c r="H1360">
        <v>1</v>
      </c>
      <c r="I1360">
        <v>2083.41</v>
      </c>
      <c r="J1360" t="s">
        <v>85</v>
      </c>
      <c r="K1360" t="s">
        <v>29</v>
      </c>
      <c r="L1360">
        <f>SalesData[[#This Row],[quantity]]*SalesData[[#This Row],[price]]</f>
        <v>2083.41</v>
      </c>
      <c r="M1360" s="8">
        <f>IF(SalesData[[#This Row],[quantity]]&lt;=1,2%,IF(SalesData[[#This Row],[quantity]]&lt;=2,4%,IF(SalesData[[#This Row],[quantity]]&lt;=3,6%,IF(SalesData[[#This Row],[quantity]]&gt;=4,8%,0%))))</f>
        <v>0.02</v>
      </c>
      <c r="N1360" s="6">
        <f>SalesData[[#This Row],[Total Sales]]*SalesData[[#This Row],[Discount %]]</f>
        <v>41.668199999999999</v>
      </c>
      <c r="O1360" s="2">
        <f>SalesData[[#This Row],[Total Sales]]-SalesData[[#This Row],[Discount Amount]]</f>
        <v>2041.7417999999998</v>
      </c>
      <c r="P1360" s="2">
        <f>SalesData[[#This Row],[price]]*60%</f>
        <v>1250.0459999999998</v>
      </c>
      <c r="Q1360" s="2">
        <f>SalesData[[#This Row],[Cost Price (Assumed)60%]]*SalesData[[#This Row],[quantity]]</f>
        <v>1250.0459999999998</v>
      </c>
      <c r="R1360" s="2">
        <f>SalesData[[#This Row],[Net Sales]]-SalesData[[#This Row],[Total Cost]]</f>
        <v>791.69579999999996</v>
      </c>
      <c r="S1360" s="8">
        <f>SalesData[[#This Row],[Profit]]/SalesData[[#This Row],[Net Sales]]</f>
        <v>0.38775510204081637</v>
      </c>
    </row>
    <row r="1361" spans="1:19" x14ac:dyDescent="0.25">
      <c r="A1361">
        <v>101359</v>
      </c>
      <c r="B1361" s="1">
        <v>45586</v>
      </c>
      <c r="C1361" s="2">
        <f>MONTH(SalesData[[#This Row],[order_date]])</f>
        <v>10</v>
      </c>
      <c r="D1361" s="2">
        <f>YEAR(SalesData[[#This Row],[order_date]])</f>
        <v>2024</v>
      </c>
      <c r="E1361" t="s">
        <v>1319</v>
      </c>
      <c r="F1361" t="s">
        <v>38</v>
      </c>
      <c r="G1361" t="s">
        <v>60</v>
      </c>
      <c r="H1361">
        <v>5</v>
      </c>
      <c r="I1361">
        <v>3418.01</v>
      </c>
      <c r="J1361" t="s">
        <v>85</v>
      </c>
      <c r="K1361" t="s">
        <v>29</v>
      </c>
      <c r="L1361">
        <f>SalesData[[#This Row],[quantity]]*SalesData[[#This Row],[price]]</f>
        <v>17090.050000000003</v>
      </c>
      <c r="M1361" s="8">
        <f>IF(SalesData[[#This Row],[quantity]]&lt;=1,2%,IF(SalesData[[#This Row],[quantity]]&lt;=2,4%,IF(SalesData[[#This Row],[quantity]]&lt;=3,6%,IF(SalesData[[#This Row],[quantity]]&gt;=4,8%,0%))))</f>
        <v>0.08</v>
      </c>
      <c r="N1361" s="6">
        <f>SalesData[[#This Row],[Total Sales]]*SalesData[[#This Row],[Discount %]]</f>
        <v>1367.2040000000002</v>
      </c>
      <c r="O1361" s="2">
        <f>SalesData[[#This Row],[Total Sales]]-SalesData[[#This Row],[Discount Amount]]</f>
        <v>15722.846000000003</v>
      </c>
      <c r="P1361" s="2">
        <f>SalesData[[#This Row],[price]]*60%</f>
        <v>2050.806</v>
      </c>
      <c r="Q1361" s="2">
        <f>SalesData[[#This Row],[Cost Price (Assumed)60%]]*SalesData[[#This Row],[quantity]]</f>
        <v>10254.030000000001</v>
      </c>
      <c r="R1361" s="2">
        <f>SalesData[[#This Row],[Net Sales]]-SalesData[[#This Row],[Total Cost]]</f>
        <v>5468.8160000000025</v>
      </c>
      <c r="S1361" s="8">
        <f>SalesData[[#This Row],[Profit]]/SalesData[[#This Row],[Net Sales]]</f>
        <v>0.34782608695652184</v>
      </c>
    </row>
    <row r="1362" spans="1:19" x14ac:dyDescent="0.25">
      <c r="A1362">
        <v>101360</v>
      </c>
      <c r="B1362" s="1">
        <v>45473</v>
      </c>
      <c r="C1362" s="2">
        <f>MONTH(SalesData[[#This Row],[order_date]])</f>
        <v>6</v>
      </c>
      <c r="D1362" s="2">
        <f>YEAR(SalesData[[#This Row],[order_date]])</f>
        <v>2024</v>
      </c>
      <c r="E1362" t="s">
        <v>1320</v>
      </c>
      <c r="F1362" t="s">
        <v>41</v>
      </c>
      <c r="G1362" t="s">
        <v>66</v>
      </c>
      <c r="H1362">
        <v>1</v>
      </c>
      <c r="I1362">
        <v>533.34</v>
      </c>
      <c r="J1362" t="s">
        <v>16</v>
      </c>
      <c r="K1362" t="s">
        <v>17</v>
      </c>
      <c r="L1362">
        <f>SalesData[[#This Row],[quantity]]*SalesData[[#This Row],[price]]</f>
        <v>533.34</v>
      </c>
      <c r="M1362" s="8">
        <f>IF(SalesData[[#This Row],[quantity]]&lt;=1,2%,IF(SalesData[[#This Row],[quantity]]&lt;=2,4%,IF(SalesData[[#This Row],[quantity]]&lt;=3,6%,IF(SalesData[[#This Row],[quantity]]&gt;=4,8%,0%))))</f>
        <v>0.02</v>
      </c>
      <c r="N1362" s="6">
        <f>SalesData[[#This Row],[Total Sales]]*SalesData[[#This Row],[Discount %]]</f>
        <v>10.6668</v>
      </c>
      <c r="O1362" s="2">
        <f>SalesData[[#This Row],[Total Sales]]-SalesData[[#This Row],[Discount Amount]]</f>
        <v>522.67320000000007</v>
      </c>
      <c r="P1362" s="2">
        <f>SalesData[[#This Row],[price]]*60%</f>
        <v>320.00400000000002</v>
      </c>
      <c r="Q1362" s="2">
        <f>SalesData[[#This Row],[Cost Price (Assumed)60%]]*SalesData[[#This Row],[quantity]]</f>
        <v>320.00400000000002</v>
      </c>
      <c r="R1362" s="2">
        <f>SalesData[[#This Row],[Net Sales]]-SalesData[[#This Row],[Total Cost]]</f>
        <v>202.66920000000005</v>
      </c>
      <c r="S1362" s="8">
        <f>SalesData[[#This Row],[Profit]]/SalesData[[#This Row],[Net Sales]]</f>
        <v>0.38775510204081637</v>
      </c>
    </row>
    <row r="1363" spans="1:19" x14ac:dyDescent="0.25">
      <c r="A1363">
        <v>101361</v>
      </c>
      <c r="B1363" s="1">
        <v>45235</v>
      </c>
      <c r="C1363" s="2">
        <f>MONTH(SalesData[[#This Row],[order_date]])</f>
        <v>11</v>
      </c>
      <c r="D1363" s="2">
        <f>YEAR(SalesData[[#This Row],[order_date]])</f>
        <v>2023</v>
      </c>
      <c r="E1363" t="s">
        <v>45</v>
      </c>
      <c r="F1363" t="s">
        <v>10</v>
      </c>
      <c r="G1363" t="s">
        <v>11</v>
      </c>
      <c r="H1363">
        <v>1</v>
      </c>
      <c r="I1363">
        <v>37396.410000000003</v>
      </c>
      <c r="J1363" t="s">
        <v>28</v>
      </c>
      <c r="K1363" t="s">
        <v>29</v>
      </c>
      <c r="L1363">
        <f>SalesData[[#This Row],[quantity]]*SalesData[[#This Row],[price]]</f>
        <v>37396.410000000003</v>
      </c>
      <c r="M1363" s="8">
        <f>IF(SalesData[[#This Row],[quantity]]&lt;=1,2%,IF(SalesData[[#This Row],[quantity]]&lt;=2,4%,IF(SalesData[[#This Row],[quantity]]&lt;=3,6%,IF(SalesData[[#This Row],[quantity]]&gt;=4,8%,0%))))</f>
        <v>0.02</v>
      </c>
      <c r="N1363" s="6">
        <f>SalesData[[#This Row],[Total Sales]]*SalesData[[#This Row],[Discount %]]</f>
        <v>747.92820000000006</v>
      </c>
      <c r="O1363" s="2">
        <f>SalesData[[#This Row],[Total Sales]]-SalesData[[#This Row],[Discount Amount]]</f>
        <v>36648.481800000001</v>
      </c>
      <c r="P1363" s="2">
        <f>SalesData[[#This Row],[price]]*60%</f>
        <v>22437.846000000001</v>
      </c>
      <c r="Q1363" s="2">
        <f>SalesData[[#This Row],[Cost Price (Assumed)60%]]*SalesData[[#This Row],[quantity]]</f>
        <v>22437.846000000001</v>
      </c>
      <c r="R1363" s="2">
        <f>SalesData[[#This Row],[Net Sales]]-SalesData[[#This Row],[Total Cost]]</f>
        <v>14210.6358</v>
      </c>
      <c r="S1363" s="8">
        <f>SalesData[[#This Row],[Profit]]/SalesData[[#This Row],[Net Sales]]</f>
        <v>0.38775510204081631</v>
      </c>
    </row>
    <row r="1364" spans="1:19" x14ac:dyDescent="0.25">
      <c r="A1364">
        <v>101362</v>
      </c>
      <c r="B1364" s="1">
        <v>45232</v>
      </c>
      <c r="C1364" s="2">
        <f>MONTH(SalesData[[#This Row],[order_date]])</f>
        <v>11</v>
      </c>
      <c r="D1364" s="2">
        <f>YEAR(SalesData[[#This Row],[order_date]])</f>
        <v>2023</v>
      </c>
      <c r="E1364" t="s">
        <v>1321</v>
      </c>
      <c r="F1364" t="s">
        <v>19</v>
      </c>
      <c r="G1364" t="s">
        <v>20</v>
      </c>
      <c r="H1364">
        <v>1</v>
      </c>
      <c r="I1364">
        <v>10920.45</v>
      </c>
      <c r="J1364" t="s">
        <v>32</v>
      </c>
      <c r="K1364" t="s">
        <v>33</v>
      </c>
      <c r="L1364">
        <f>SalesData[[#This Row],[quantity]]*SalesData[[#This Row],[price]]</f>
        <v>10920.45</v>
      </c>
      <c r="M1364" s="8">
        <f>IF(SalesData[[#This Row],[quantity]]&lt;=1,2%,IF(SalesData[[#This Row],[quantity]]&lt;=2,4%,IF(SalesData[[#This Row],[quantity]]&lt;=3,6%,IF(SalesData[[#This Row],[quantity]]&gt;=4,8%,0%))))</f>
        <v>0.02</v>
      </c>
      <c r="N1364" s="6">
        <f>SalesData[[#This Row],[Total Sales]]*SalesData[[#This Row],[Discount %]]</f>
        <v>218.40900000000002</v>
      </c>
      <c r="O1364" s="2">
        <f>SalesData[[#This Row],[Total Sales]]-SalesData[[#This Row],[Discount Amount]]</f>
        <v>10702.041000000001</v>
      </c>
      <c r="P1364" s="2">
        <f>SalesData[[#This Row],[price]]*60%</f>
        <v>6552.27</v>
      </c>
      <c r="Q1364" s="2">
        <f>SalesData[[#This Row],[Cost Price (Assumed)60%]]*SalesData[[#This Row],[quantity]]</f>
        <v>6552.27</v>
      </c>
      <c r="R1364" s="2">
        <f>SalesData[[#This Row],[Net Sales]]-SalesData[[#This Row],[Total Cost]]</f>
        <v>4149.7710000000006</v>
      </c>
      <c r="S1364" s="8">
        <f>SalesData[[#This Row],[Profit]]/SalesData[[#This Row],[Net Sales]]</f>
        <v>0.38775510204081637</v>
      </c>
    </row>
    <row r="1365" spans="1:19" x14ac:dyDescent="0.25">
      <c r="A1365">
        <v>101363</v>
      </c>
      <c r="B1365" s="1">
        <v>45032</v>
      </c>
      <c r="C1365" s="2">
        <f>MONTH(SalesData[[#This Row],[order_date]])</f>
        <v>4</v>
      </c>
      <c r="D1365" s="2">
        <f>YEAR(SalesData[[#This Row],[order_date]])</f>
        <v>2023</v>
      </c>
      <c r="E1365" t="s">
        <v>1322</v>
      </c>
      <c r="F1365" t="s">
        <v>10</v>
      </c>
      <c r="G1365" t="s">
        <v>73</v>
      </c>
      <c r="H1365">
        <v>3</v>
      </c>
      <c r="I1365">
        <v>12632.48</v>
      </c>
      <c r="J1365" t="s">
        <v>63</v>
      </c>
      <c r="K1365" t="s">
        <v>64</v>
      </c>
      <c r="L1365">
        <f>SalesData[[#This Row],[quantity]]*SalesData[[#This Row],[price]]</f>
        <v>37897.440000000002</v>
      </c>
      <c r="M1365" s="8">
        <f>IF(SalesData[[#This Row],[quantity]]&lt;=1,2%,IF(SalesData[[#This Row],[quantity]]&lt;=2,4%,IF(SalesData[[#This Row],[quantity]]&lt;=3,6%,IF(SalesData[[#This Row],[quantity]]&gt;=4,8%,0%))))</f>
        <v>0.06</v>
      </c>
      <c r="N1365" s="6">
        <f>SalesData[[#This Row],[Total Sales]]*SalesData[[#This Row],[Discount %]]</f>
        <v>2273.8463999999999</v>
      </c>
      <c r="O1365" s="2">
        <f>SalesData[[#This Row],[Total Sales]]-SalesData[[#This Row],[Discount Amount]]</f>
        <v>35623.5936</v>
      </c>
      <c r="P1365" s="2">
        <f>SalesData[[#This Row],[price]]*60%</f>
        <v>7579.4879999999994</v>
      </c>
      <c r="Q1365" s="2">
        <f>SalesData[[#This Row],[Cost Price (Assumed)60%]]*SalesData[[#This Row],[quantity]]</f>
        <v>22738.464</v>
      </c>
      <c r="R1365" s="2">
        <f>SalesData[[#This Row],[Net Sales]]-SalesData[[#This Row],[Total Cost]]</f>
        <v>12885.1296</v>
      </c>
      <c r="S1365" s="8">
        <f>SalesData[[#This Row],[Profit]]/SalesData[[#This Row],[Net Sales]]</f>
        <v>0.36170212765957449</v>
      </c>
    </row>
    <row r="1366" spans="1:19" x14ac:dyDescent="0.25">
      <c r="A1366">
        <v>101364</v>
      </c>
      <c r="B1366" s="1">
        <v>45101</v>
      </c>
      <c r="C1366" s="2">
        <f>MONTH(SalesData[[#This Row],[order_date]])</f>
        <v>6</v>
      </c>
      <c r="D1366" s="2">
        <f>YEAR(SalesData[[#This Row],[order_date]])</f>
        <v>2023</v>
      </c>
      <c r="E1366" t="s">
        <v>1323</v>
      </c>
      <c r="F1366" t="s">
        <v>10</v>
      </c>
      <c r="G1366" t="s">
        <v>11</v>
      </c>
      <c r="H1366">
        <v>3</v>
      </c>
      <c r="I1366">
        <v>32631.15</v>
      </c>
      <c r="J1366" t="s">
        <v>94</v>
      </c>
      <c r="K1366" t="s">
        <v>95</v>
      </c>
      <c r="L1366">
        <f>SalesData[[#This Row],[quantity]]*SalesData[[#This Row],[price]]</f>
        <v>97893.450000000012</v>
      </c>
      <c r="M1366" s="8">
        <f>IF(SalesData[[#This Row],[quantity]]&lt;=1,2%,IF(SalesData[[#This Row],[quantity]]&lt;=2,4%,IF(SalesData[[#This Row],[quantity]]&lt;=3,6%,IF(SalesData[[#This Row],[quantity]]&gt;=4,8%,0%))))</f>
        <v>0.06</v>
      </c>
      <c r="N1366" s="6">
        <f>SalesData[[#This Row],[Total Sales]]*SalesData[[#This Row],[Discount %]]</f>
        <v>5873.6070000000009</v>
      </c>
      <c r="O1366" s="2">
        <f>SalesData[[#This Row],[Total Sales]]-SalesData[[#This Row],[Discount Amount]]</f>
        <v>92019.843000000008</v>
      </c>
      <c r="P1366" s="2">
        <f>SalesData[[#This Row],[price]]*60%</f>
        <v>19578.689999999999</v>
      </c>
      <c r="Q1366" s="2">
        <f>SalesData[[#This Row],[Cost Price (Assumed)60%]]*SalesData[[#This Row],[quantity]]</f>
        <v>58736.069999999992</v>
      </c>
      <c r="R1366" s="2">
        <f>SalesData[[#This Row],[Net Sales]]-SalesData[[#This Row],[Total Cost]]</f>
        <v>33283.773000000016</v>
      </c>
      <c r="S1366" s="8">
        <f>SalesData[[#This Row],[Profit]]/SalesData[[#This Row],[Net Sales]]</f>
        <v>0.3617021276595746</v>
      </c>
    </row>
    <row r="1367" spans="1:19" x14ac:dyDescent="0.25">
      <c r="A1367">
        <v>101365</v>
      </c>
      <c r="B1367" s="1">
        <v>44971</v>
      </c>
      <c r="C1367" s="2">
        <f>MONTH(SalesData[[#This Row],[order_date]])</f>
        <v>2</v>
      </c>
      <c r="D1367" s="2">
        <f>YEAR(SalesData[[#This Row],[order_date]])</f>
        <v>2023</v>
      </c>
      <c r="E1367" t="s">
        <v>1324</v>
      </c>
      <c r="F1367" t="s">
        <v>10</v>
      </c>
      <c r="G1367" t="s">
        <v>11</v>
      </c>
      <c r="H1367">
        <v>1</v>
      </c>
      <c r="I1367">
        <v>24872.83</v>
      </c>
      <c r="J1367" t="s">
        <v>94</v>
      </c>
      <c r="K1367" t="s">
        <v>95</v>
      </c>
      <c r="L1367">
        <f>SalesData[[#This Row],[quantity]]*SalesData[[#This Row],[price]]</f>
        <v>24872.83</v>
      </c>
      <c r="M1367" s="8">
        <f>IF(SalesData[[#This Row],[quantity]]&lt;=1,2%,IF(SalesData[[#This Row],[quantity]]&lt;=2,4%,IF(SalesData[[#This Row],[quantity]]&lt;=3,6%,IF(SalesData[[#This Row],[quantity]]&gt;=4,8%,0%))))</f>
        <v>0.02</v>
      </c>
      <c r="N1367" s="6">
        <f>SalesData[[#This Row],[Total Sales]]*SalesData[[#This Row],[Discount %]]</f>
        <v>497.45660000000004</v>
      </c>
      <c r="O1367" s="2">
        <f>SalesData[[#This Row],[Total Sales]]-SalesData[[#This Row],[Discount Amount]]</f>
        <v>24375.3734</v>
      </c>
      <c r="P1367" s="2">
        <f>SalesData[[#This Row],[price]]*60%</f>
        <v>14923.698</v>
      </c>
      <c r="Q1367" s="2">
        <f>SalesData[[#This Row],[Cost Price (Assumed)60%]]*SalesData[[#This Row],[quantity]]</f>
        <v>14923.698</v>
      </c>
      <c r="R1367" s="2">
        <f>SalesData[[#This Row],[Net Sales]]-SalesData[[#This Row],[Total Cost]]</f>
        <v>9451.6754000000001</v>
      </c>
      <c r="S1367" s="8">
        <f>SalesData[[#This Row],[Profit]]/SalesData[[#This Row],[Net Sales]]</f>
        <v>0.38775510204081631</v>
      </c>
    </row>
    <row r="1368" spans="1:19" x14ac:dyDescent="0.25">
      <c r="A1368">
        <v>101366</v>
      </c>
      <c r="B1368" s="1">
        <v>45642</v>
      </c>
      <c r="C1368" s="2">
        <f>MONTH(SalesData[[#This Row],[order_date]])</f>
        <v>12</v>
      </c>
      <c r="D1368" s="2">
        <f>YEAR(SalesData[[#This Row],[order_date]])</f>
        <v>2024</v>
      </c>
      <c r="E1368" t="s">
        <v>1325</v>
      </c>
      <c r="F1368" t="s">
        <v>10</v>
      </c>
      <c r="G1368" t="s">
        <v>27</v>
      </c>
      <c r="H1368">
        <v>1</v>
      </c>
      <c r="I1368">
        <v>9186.7900000000009</v>
      </c>
      <c r="J1368" t="s">
        <v>21</v>
      </c>
      <c r="K1368" t="s">
        <v>17</v>
      </c>
      <c r="L1368">
        <f>SalesData[[#This Row],[quantity]]*SalesData[[#This Row],[price]]</f>
        <v>9186.7900000000009</v>
      </c>
      <c r="M1368" s="8">
        <f>IF(SalesData[[#This Row],[quantity]]&lt;=1,2%,IF(SalesData[[#This Row],[quantity]]&lt;=2,4%,IF(SalesData[[#This Row],[quantity]]&lt;=3,6%,IF(SalesData[[#This Row],[quantity]]&gt;=4,8%,0%))))</f>
        <v>0.02</v>
      </c>
      <c r="N1368" s="6">
        <f>SalesData[[#This Row],[Total Sales]]*SalesData[[#This Row],[Discount %]]</f>
        <v>183.73580000000001</v>
      </c>
      <c r="O1368" s="2">
        <f>SalesData[[#This Row],[Total Sales]]-SalesData[[#This Row],[Discount Amount]]</f>
        <v>9003.0542000000005</v>
      </c>
      <c r="P1368" s="2">
        <f>SalesData[[#This Row],[price]]*60%</f>
        <v>5512.0740000000005</v>
      </c>
      <c r="Q1368" s="2">
        <f>SalesData[[#This Row],[Cost Price (Assumed)60%]]*SalesData[[#This Row],[quantity]]</f>
        <v>5512.0740000000005</v>
      </c>
      <c r="R1368" s="2">
        <f>SalesData[[#This Row],[Net Sales]]-SalesData[[#This Row],[Total Cost]]</f>
        <v>3490.9802</v>
      </c>
      <c r="S1368" s="8">
        <f>SalesData[[#This Row],[Profit]]/SalesData[[#This Row],[Net Sales]]</f>
        <v>0.38775510204081631</v>
      </c>
    </row>
    <row r="1369" spans="1:19" x14ac:dyDescent="0.25">
      <c r="A1369">
        <v>101367</v>
      </c>
      <c r="B1369" s="1">
        <v>45525</v>
      </c>
      <c r="C1369" s="2">
        <f>MONTH(SalesData[[#This Row],[order_date]])</f>
        <v>8</v>
      </c>
      <c r="D1369" s="2">
        <f>YEAR(SalesData[[#This Row],[order_date]])</f>
        <v>2024</v>
      </c>
      <c r="E1369" t="s">
        <v>1326</v>
      </c>
      <c r="F1369" t="s">
        <v>41</v>
      </c>
      <c r="G1369" t="s">
        <v>83</v>
      </c>
      <c r="H1369">
        <v>2</v>
      </c>
      <c r="I1369">
        <v>10188.15</v>
      </c>
      <c r="J1369" t="s">
        <v>32</v>
      </c>
      <c r="K1369" t="s">
        <v>33</v>
      </c>
      <c r="L1369">
        <f>SalesData[[#This Row],[quantity]]*SalesData[[#This Row],[price]]</f>
        <v>20376.3</v>
      </c>
      <c r="M1369" s="8">
        <f>IF(SalesData[[#This Row],[quantity]]&lt;=1,2%,IF(SalesData[[#This Row],[quantity]]&lt;=2,4%,IF(SalesData[[#This Row],[quantity]]&lt;=3,6%,IF(SalesData[[#This Row],[quantity]]&gt;=4,8%,0%))))</f>
        <v>0.04</v>
      </c>
      <c r="N1369" s="6">
        <f>SalesData[[#This Row],[Total Sales]]*SalesData[[#This Row],[Discount %]]</f>
        <v>815.05200000000002</v>
      </c>
      <c r="O1369" s="2">
        <f>SalesData[[#This Row],[Total Sales]]-SalesData[[#This Row],[Discount Amount]]</f>
        <v>19561.248</v>
      </c>
      <c r="P1369" s="2">
        <f>SalesData[[#This Row],[price]]*60%</f>
        <v>6112.8899999999994</v>
      </c>
      <c r="Q1369" s="2">
        <f>SalesData[[#This Row],[Cost Price (Assumed)60%]]*SalesData[[#This Row],[quantity]]</f>
        <v>12225.779999999999</v>
      </c>
      <c r="R1369" s="2">
        <f>SalesData[[#This Row],[Net Sales]]-SalesData[[#This Row],[Total Cost]]</f>
        <v>7335.4680000000008</v>
      </c>
      <c r="S1369" s="8">
        <f>SalesData[[#This Row],[Profit]]/SalesData[[#This Row],[Net Sales]]</f>
        <v>0.37500000000000006</v>
      </c>
    </row>
    <row r="1370" spans="1:19" x14ac:dyDescent="0.25">
      <c r="A1370">
        <v>101368</v>
      </c>
      <c r="B1370" s="1">
        <v>45416</v>
      </c>
      <c r="C1370" s="2">
        <f>MONTH(SalesData[[#This Row],[order_date]])</f>
        <v>5</v>
      </c>
      <c r="D1370" s="2">
        <f>YEAR(SalesData[[#This Row],[order_date]])</f>
        <v>2024</v>
      </c>
      <c r="E1370" t="s">
        <v>1327</v>
      </c>
      <c r="F1370" t="s">
        <v>19</v>
      </c>
      <c r="G1370" t="s">
        <v>23</v>
      </c>
      <c r="H1370">
        <v>1</v>
      </c>
      <c r="I1370">
        <v>10134.44</v>
      </c>
      <c r="J1370" t="s">
        <v>21</v>
      </c>
      <c r="K1370" t="s">
        <v>17</v>
      </c>
      <c r="L1370">
        <f>SalesData[[#This Row],[quantity]]*SalesData[[#This Row],[price]]</f>
        <v>10134.44</v>
      </c>
      <c r="M1370" s="8">
        <f>IF(SalesData[[#This Row],[quantity]]&lt;=1,2%,IF(SalesData[[#This Row],[quantity]]&lt;=2,4%,IF(SalesData[[#This Row],[quantity]]&lt;=3,6%,IF(SalesData[[#This Row],[quantity]]&gt;=4,8%,0%))))</f>
        <v>0.02</v>
      </c>
      <c r="N1370" s="6">
        <f>SalesData[[#This Row],[Total Sales]]*SalesData[[#This Row],[Discount %]]</f>
        <v>202.68880000000001</v>
      </c>
      <c r="O1370" s="2">
        <f>SalesData[[#This Row],[Total Sales]]-SalesData[[#This Row],[Discount Amount]]</f>
        <v>9931.7512000000006</v>
      </c>
      <c r="P1370" s="2">
        <f>SalesData[[#This Row],[price]]*60%</f>
        <v>6080.6639999999998</v>
      </c>
      <c r="Q1370" s="2">
        <f>SalesData[[#This Row],[Cost Price (Assumed)60%]]*SalesData[[#This Row],[quantity]]</f>
        <v>6080.6639999999998</v>
      </c>
      <c r="R1370" s="2">
        <f>SalesData[[#This Row],[Net Sales]]-SalesData[[#This Row],[Total Cost]]</f>
        <v>3851.0872000000008</v>
      </c>
      <c r="S1370" s="8">
        <f>SalesData[[#This Row],[Profit]]/SalesData[[#This Row],[Net Sales]]</f>
        <v>0.38775510204081637</v>
      </c>
    </row>
    <row r="1371" spans="1:19" x14ac:dyDescent="0.25">
      <c r="A1371">
        <v>101369</v>
      </c>
      <c r="B1371" s="1">
        <v>45230</v>
      </c>
      <c r="C1371" s="2">
        <f>MONTH(SalesData[[#This Row],[order_date]])</f>
        <v>10</v>
      </c>
      <c r="D1371" s="2">
        <f>YEAR(SalesData[[#This Row],[order_date]])</f>
        <v>2023</v>
      </c>
      <c r="E1371" t="s">
        <v>1328</v>
      </c>
      <c r="F1371" t="s">
        <v>19</v>
      </c>
      <c r="G1371" t="s">
        <v>23</v>
      </c>
      <c r="H1371">
        <v>1</v>
      </c>
      <c r="I1371">
        <v>13758.43</v>
      </c>
      <c r="J1371" t="s">
        <v>16</v>
      </c>
      <c r="K1371" t="s">
        <v>17</v>
      </c>
      <c r="L1371">
        <f>SalesData[[#This Row],[quantity]]*SalesData[[#This Row],[price]]</f>
        <v>13758.43</v>
      </c>
      <c r="M1371" s="8">
        <f>IF(SalesData[[#This Row],[quantity]]&lt;=1,2%,IF(SalesData[[#This Row],[quantity]]&lt;=2,4%,IF(SalesData[[#This Row],[quantity]]&lt;=3,6%,IF(SalesData[[#This Row],[quantity]]&gt;=4,8%,0%))))</f>
        <v>0.02</v>
      </c>
      <c r="N1371" s="6">
        <f>SalesData[[#This Row],[Total Sales]]*SalesData[[#This Row],[Discount %]]</f>
        <v>275.16860000000003</v>
      </c>
      <c r="O1371" s="2">
        <f>SalesData[[#This Row],[Total Sales]]-SalesData[[#This Row],[Discount Amount]]</f>
        <v>13483.261399999999</v>
      </c>
      <c r="P1371" s="2">
        <f>SalesData[[#This Row],[price]]*60%</f>
        <v>8255.0579999999991</v>
      </c>
      <c r="Q1371" s="2">
        <f>SalesData[[#This Row],[Cost Price (Assumed)60%]]*SalesData[[#This Row],[quantity]]</f>
        <v>8255.0579999999991</v>
      </c>
      <c r="R1371" s="2">
        <f>SalesData[[#This Row],[Net Sales]]-SalesData[[#This Row],[Total Cost]]</f>
        <v>5228.2034000000003</v>
      </c>
      <c r="S1371" s="8">
        <f>SalesData[[#This Row],[Profit]]/SalesData[[#This Row],[Net Sales]]</f>
        <v>0.38775510204081637</v>
      </c>
    </row>
    <row r="1372" spans="1:19" x14ac:dyDescent="0.25">
      <c r="A1372">
        <v>101370</v>
      </c>
      <c r="B1372" s="1">
        <v>45006</v>
      </c>
      <c r="C1372" s="2">
        <f>MONTH(SalesData[[#This Row],[order_date]])</f>
        <v>3</v>
      </c>
      <c r="D1372" s="2">
        <f>YEAR(SalesData[[#This Row],[order_date]])</f>
        <v>2023</v>
      </c>
      <c r="E1372" t="s">
        <v>1329</v>
      </c>
      <c r="F1372" t="s">
        <v>10</v>
      </c>
      <c r="G1372" t="s">
        <v>68</v>
      </c>
      <c r="H1372">
        <v>1</v>
      </c>
      <c r="I1372">
        <v>2194.96</v>
      </c>
      <c r="J1372" t="s">
        <v>63</v>
      </c>
      <c r="K1372" t="s">
        <v>64</v>
      </c>
      <c r="L1372">
        <f>SalesData[[#This Row],[quantity]]*SalesData[[#This Row],[price]]</f>
        <v>2194.96</v>
      </c>
      <c r="M1372" s="8">
        <f>IF(SalesData[[#This Row],[quantity]]&lt;=1,2%,IF(SalesData[[#This Row],[quantity]]&lt;=2,4%,IF(SalesData[[#This Row],[quantity]]&lt;=3,6%,IF(SalesData[[#This Row],[quantity]]&gt;=4,8%,0%))))</f>
        <v>0.02</v>
      </c>
      <c r="N1372" s="6">
        <f>SalesData[[#This Row],[Total Sales]]*SalesData[[#This Row],[Discount %]]</f>
        <v>43.8992</v>
      </c>
      <c r="O1372" s="2">
        <f>SalesData[[#This Row],[Total Sales]]-SalesData[[#This Row],[Discount Amount]]</f>
        <v>2151.0608000000002</v>
      </c>
      <c r="P1372" s="2">
        <f>SalesData[[#This Row],[price]]*60%</f>
        <v>1316.9759999999999</v>
      </c>
      <c r="Q1372" s="2">
        <f>SalesData[[#This Row],[Cost Price (Assumed)60%]]*SalesData[[#This Row],[quantity]]</f>
        <v>1316.9759999999999</v>
      </c>
      <c r="R1372" s="2">
        <f>SalesData[[#This Row],[Net Sales]]-SalesData[[#This Row],[Total Cost]]</f>
        <v>834.08480000000031</v>
      </c>
      <c r="S1372" s="8">
        <f>SalesData[[#This Row],[Profit]]/SalesData[[#This Row],[Net Sales]]</f>
        <v>0.38775510204081642</v>
      </c>
    </row>
    <row r="1373" spans="1:19" x14ac:dyDescent="0.25">
      <c r="A1373">
        <v>101371</v>
      </c>
      <c r="B1373" s="1">
        <v>45426</v>
      </c>
      <c r="C1373" s="2">
        <f>MONTH(SalesData[[#This Row],[order_date]])</f>
        <v>5</v>
      </c>
      <c r="D1373" s="2">
        <f>YEAR(SalesData[[#This Row],[order_date]])</f>
        <v>2024</v>
      </c>
      <c r="E1373" t="s">
        <v>398</v>
      </c>
      <c r="F1373" t="s">
        <v>10</v>
      </c>
      <c r="G1373" t="s">
        <v>27</v>
      </c>
      <c r="H1373">
        <v>3</v>
      </c>
      <c r="I1373">
        <v>53894.01</v>
      </c>
      <c r="J1373" t="s">
        <v>21</v>
      </c>
      <c r="K1373" t="s">
        <v>17</v>
      </c>
      <c r="L1373">
        <f>SalesData[[#This Row],[quantity]]*SalesData[[#This Row],[price]]</f>
        <v>161682.03</v>
      </c>
      <c r="M1373" s="8">
        <f>IF(SalesData[[#This Row],[quantity]]&lt;=1,2%,IF(SalesData[[#This Row],[quantity]]&lt;=2,4%,IF(SalesData[[#This Row],[quantity]]&lt;=3,6%,IF(SalesData[[#This Row],[quantity]]&gt;=4,8%,0%))))</f>
        <v>0.06</v>
      </c>
      <c r="N1373" s="6">
        <f>SalesData[[#This Row],[Total Sales]]*SalesData[[#This Row],[Discount %]]</f>
        <v>9700.9218000000001</v>
      </c>
      <c r="O1373" s="2">
        <f>SalesData[[#This Row],[Total Sales]]-SalesData[[#This Row],[Discount Amount]]</f>
        <v>151981.10819999999</v>
      </c>
      <c r="P1373" s="2">
        <f>SalesData[[#This Row],[price]]*60%</f>
        <v>32336.405999999999</v>
      </c>
      <c r="Q1373" s="2">
        <f>SalesData[[#This Row],[Cost Price (Assumed)60%]]*SalesData[[#This Row],[quantity]]</f>
        <v>97009.217999999993</v>
      </c>
      <c r="R1373" s="2">
        <f>SalesData[[#This Row],[Net Sales]]-SalesData[[#This Row],[Total Cost]]</f>
        <v>54971.890199999994</v>
      </c>
      <c r="S1373" s="8">
        <f>SalesData[[#This Row],[Profit]]/SalesData[[#This Row],[Net Sales]]</f>
        <v>0.36170212765957444</v>
      </c>
    </row>
    <row r="1374" spans="1:19" x14ac:dyDescent="0.25">
      <c r="A1374">
        <v>101372</v>
      </c>
      <c r="B1374" s="1">
        <v>45246</v>
      </c>
      <c r="C1374" s="2">
        <f>MONTH(SalesData[[#This Row],[order_date]])</f>
        <v>11</v>
      </c>
      <c r="D1374" s="2">
        <f>YEAR(SalesData[[#This Row],[order_date]])</f>
        <v>2023</v>
      </c>
      <c r="E1374" t="s">
        <v>1330</v>
      </c>
      <c r="F1374" t="s">
        <v>19</v>
      </c>
      <c r="G1374" t="s">
        <v>115</v>
      </c>
      <c r="H1374">
        <v>3</v>
      </c>
      <c r="I1374">
        <v>1646.65</v>
      </c>
      <c r="J1374" t="s">
        <v>28</v>
      </c>
      <c r="K1374" t="s">
        <v>29</v>
      </c>
      <c r="L1374">
        <f>SalesData[[#This Row],[quantity]]*SalesData[[#This Row],[price]]</f>
        <v>4939.9500000000007</v>
      </c>
      <c r="M1374" s="8">
        <f>IF(SalesData[[#This Row],[quantity]]&lt;=1,2%,IF(SalesData[[#This Row],[quantity]]&lt;=2,4%,IF(SalesData[[#This Row],[quantity]]&lt;=3,6%,IF(SalesData[[#This Row],[quantity]]&gt;=4,8%,0%))))</f>
        <v>0.06</v>
      </c>
      <c r="N1374" s="6">
        <f>SalesData[[#This Row],[Total Sales]]*SalesData[[#This Row],[Discount %]]</f>
        <v>296.39700000000005</v>
      </c>
      <c r="O1374" s="2">
        <f>SalesData[[#This Row],[Total Sales]]-SalesData[[#This Row],[Discount Amount]]</f>
        <v>4643.5530000000008</v>
      </c>
      <c r="P1374" s="2">
        <f>SalesData[[#This Row],[price]]*60%</f>
        <v>987.99</v>
      </c>
      <c r="Q1374" s="2">
        <f>SalesData[[#This Row],[Cost Price (Assumed)60%]]*SalesData[[#This Row],[quantity]]</f>
        <v>2963.9700000000003</v>
      </c>
      <c r="R1374" s="2">
        <f>SalesData[[#This Row],[Net Sales]]-SalesData[[#This Row],[Total Cost]]</f>
        <v>1679.5830000000005</v>
      </c>
      <c r="S1374" s="8">
        <f>SalesData[[#This Row],[Profit]]/SalesData[[#This Row],[Net Sales]]</f>
        <v>0.36170212765957455</v>
      </c>
    </row>
    <row r="1375" spans="1:19" x14ac:dyDescent="0.25">
      <c r="A1375">
        <v>101373</v>
      </c>
      <c r="B1375" s="1">
        <v>45390</v>
      </c>
      <c r="C1375" s="2">
        <f>MONTH(SalesData[[#This Row],[order_date]])</f>
        <v>4</v>
      </c>
      <c r="D1375" s="2">
        <f>YEAR(SalesData[[#This Row],[order_date]])</f>
        <v>2024</v>
      </c>
      <c r="E1375" t="s">
        <v>1331</v>
      </c>
      <c r="F1375" t="s">
        <v>41</v>
      </c>
      <c r="G1375" t="s">
        <v>42</v>
      </c>
      <c r="H1375">
        <v>1</v>
      </c>
      <c r="I1375">
        <v>5382.01</v>
      </c>
      <c r="J1375" t="s">
        <v>57</v>
      </c>
      <c r="K1375" t="s">
        <v>58</v>
      </c>
      <c r="L1375">
        <f>SalesData[[#This Row],[quantity]]*SalesData[[#This Row],[price]]</f>
        <v>5382.01</v>
      </c>
      <c r="M1375" s="8">
        <f>IF(SalesData[[#This Row],[quantity]]&lt;=1,2%,IF(SalesData[[#This Row],[quantity]]&lt;=2,4%,IF(SalesData[[#This Row],[quantity]]&lt;=3,6%,IF(SalesData[[#This Row],[quantity]]&gt;=4,8%,0%))))</f>
        <v>0.02</v>
      </c>
      <c r="N1375" s="6">
        <f>SalesData[[#This Row],[Total Sales]]*SalesData[[#This Row],[Discount %]]</f>
        <v>107.64020000000001</v>
      </c>
      <c r="O1375" s="2">
        <f>SalesData[[#This Row],[Total Sales]]-SalesData[[#This Row],[Discount Amount]]</f>
        <v>5274.3698000000004</v>
      </c>
      <c r="P1375" s="2">
        <f>SalesData[[#This Row],[price]]*60%</f>
        <v>3229.2060000000001</v>
      </c>
      <c r="Q1375" s="2">
        <f>SalesData[[#This Row],[Cost Price (Assumed)60%]]*SalesData[[#This Row],[quantity]]</f>
        <v>3229.2060000000001</v>
      </c>
      <c r="R1375" s="2">
        <f>SalesData[[#This Row],[Net Sales]]-SalesData[[#This Row],[Total Cost]]</f>
        <v>2045.1638000000003</v>
      </c>
      <c r="S1375" s="8">
        <f>SalesData[[#This Row],[Profit]]/SalesData[[#This Row],[Net Sales]]</f>
        <v>0.38775510204081637</v>
      </c>
    </row>
    <row r="1376" spans="1:19" x14ac:dyDescent="0.25">
      <c r="A1376">
        <v>101374</v>
      </c>
      <c r="B1376" s="1">
        <v>45629</v>
      </c>
      <c r="C1376" s="2">
        <f>MONTH(SalesData[[#This Row],[order_date]])</f>
        <v>12</v>
      </c>
      <c r="D1376" s="2">
        <f>YEAR(SalesData[[#This Row],[order_date]])</f>
        <v>2024</v>
      </c>
      <c r="E1376" t="s">
        <v>1332</v>
      </c>
      <c r="F1376" t="s">
        <v>14</v>
      </c>
      <c r="G1376" t="s">
        <v>51</v>
      </c>
      <c r="H1376">
        <v>2</v>
      </c>
      <c r="I1376">
        <v>1008.24</v>
      </c>
      <c r="J1376" t="s">
        <v>63</v>
      </c>
      <c r="K1376" t="s">
        <v>64</v>
      </c>
      <c r="L1376">
        <f>SalesData[[#This Row],[quantity]]*SalesData[[#This Row],[price]]</f>
        <v>2016.48</v>
      </c>
      <c r="M1376" s="8">
        <f>IF(SalesData[[#This Row],[quantity]]&lt;=1,2%,IF(SalesData[[#This Row],[quantity]]&lt;=2,4%,IF(SalesData[[#This Row],[quantity]]&lt;=3,6%,IF(SalesData[[#This Row],[quantity]]&gt;=4,8%,0%))))</f>
        <v>0.04</v>
      </c>
      <c r="N1376" s="6">
        <f>SalesData[[#This Row],[Total Sales]]*SalesData[[#This Row],[Discount %]]</f>
        <v>80.659199999999998</v>
      </c>
      <c r="O1376" s="2">
        <f>SalesData[[#This Row],[Total Sales]]-SalesData[[#This Row],[Discount Amount]]</f>
        <v>1935.8208</v>
      </c>
      <c r="P1376" s="2">
        <f>SalesData[[#This Row],[price]]*60%</f>
        <v>604.94399999999996</v>
      </c>
      <c r="Q1376" s="2">
        <f>SalesData[[#This Row],[Cost Price (Assumed)60%]]*SalesData[[#This Row],[quantity]]</f>
        <v>1209.8879999999999</v>
      </c>
      <c r="R1376" s="2">
        <f>SalesData[[#This Row],[Net Sales]]-SalesData[[#This Row],[Total Cost]]</f>
        <v>725.93280000000004</v>
      </c>
      <c r="S1376" s="8">
        <f>SalesData[[#This Row],[Profit]]/SalesData[[#This Row],[Net Sales]]</f>
        <v>0.37500000000000006</v>
      </c>
    </row>
    <row r="1377" spans="1:19" x14ac:dyDescent="0.25">
      <c r="A1377">
        <v>101375</v>
      </c>
      <c r="B1377" s="1">
        <v>44943</v>
      </c>
      <c r="C1377" s="2">
        <f>MONTH(SalesData[[#This Row],[order_date]])</f>
        <v>1</v>
      </c>
      <c r="D1377" s="2">
        <f>YEAR(SalesData[[#This Row],[order_date]])</f>
        <v>2023</v>
      </c>
      <c r="E1377" t="s">
        <v>1333</v>
      </c>
      <c r="F1377" t="s">
        <v>41</v>
      </c>
      <c r="G1377" t="s">
        <v>102</v>
      </c>
      <c r="H1377">
        <v>1</v>
      </c>
      <c r="I1377">
        <v>7367.37</v>
      </c>
      <c r="J1377" t="s">
        <v>94</v>
      </c>
      <c r="K1377" t="s">
        <v>95</v>
      </c>
      <c r="L1377">
        <f>SalesData[[#This Row],[quantity]]*SalesData[[#This Row],[price]]</f>
        <v>7367.37</v>
      </c>
      <c r="M1377" s="8">
        <f>IF(SalesData[[#This Row],[quantity]]&lt;=1,2%,IF(SalesData[[#This Row],[quantity]]&lt;=2,4%,IF(SalesData[[#This Row],[quantity]]&lt;=3,6%,IF(SalesData[[#This Row],[quantity]]&gt;=4,8%,0%))))</f>
        <v>0.02</v>
      </c>
      <c r="N1377" s="6">
        <f>SalesData[[#This Row],[Total Sales]]*SalesData[[#This Row],[Discount %]]</f>
        <v>147.34739999999999</v>
      </c>
      <c r="O1377" s="2">
        <f>SalesData[[#This Row],[Total Sales]]-SalesData[[#This Row],[Discount Amount]]</f>
        <v>7220.0226000000002</v>
      </c>
      <c r="P1377" s="2">
        <f>SalesData[[#This Row],[price]]*60%</f>
        <v>4420.4219999999996</v>
      </c>
      <c r="Q1377" s="2">
        <f>SalesData[[#This Row],[Cost Price (Assumed)60%]]*SalesData[[#This Row],[quantity]]</f>
        <v>4420.4219999999996</v>
      </c>
      <c r="R1377" s="2">
        <f>SalesData[[#This Row],[Net Sales]]-SalesData[[#This Row],[Total Cost]]</f>
        <v>2799.6006000000007</v>
      </c>
      <c r="S1377" s="8">
        <f>SalesData[[#This Row],[Profit]]/SalesData[[#This Row],[Net Sales]]</f>
        <v>0.38775510204081642</v>
      </c>
    </row>
    <row r="1378" spans="1:19" x14ac:dyDescent="0.25">
      <c r="A1378">
        <v>101376</v>
      </c>
      <c r="B1378" s="1">
        <v>45048</v>
      </c>
      <c r="C1378" s="2">
        <f>MONTH(SalesData[[#This Row],[order_date]])</f>
        <v>5</v>
      </c>
      <c r="D1378" s="2">
        <f>YEAR(SalesData[[#This Row],[order_date]])</f>
        <v>2023</v>
      </c>
      <c r="E1378" t="s">
        <v>1213</v>
      </c>
      <c r="F1378" t="s">
        <v>41</v>
      </c>
      <c r="G1378" t="s">
        <v>66</v>
      </c>
      <c r="H1378">
        <v>1</v>
      </c>
      <c r="I1378">
        <v>3310.73</v>
      </c>
      <c r="J1378" t="s">
        <v>54</v>
      </c>
      <c r="K1378" t="s">
        <v>55</v>
      </c>
      <c r="L1378">
        <f>SalesData[[#This Row],[quantity]]*SalesData[[#This Row],[price]]</f>
        <v>3310.73</v>
      </c>
      <c r="M1378" s="8">
        <f>IF(SalesData[[#This Row],[quantity]]&lt;=1,2%,IF(SalesData[[#This Row],[quantity]]&lt;=2,4%,IF(SalesData[[#This Row],[quantity]]&lt;=3,6%,IF(SalesData[[#This Row],[quantity]]&gt;=4,8%,0%))))</f>
        <v>0.02</v>
      </c>
      <c r="N1378" s="6">
        <f>SalesData[[#This Row],[Total Sales]]*SalesData[[#This Row],[Discount %]]</f>
        <v>66.214600000000004</v>
      </c>
      <c r="O1378" s="2">
        <f>SalesData[[#This Row],[Total Sales]]-SalesData[[#This Row],[Discount Amount]]</f>
        <v>3244.5154000000002</v>
      </c>
      <c r="P1378" s="2">
        <f>SalesData[[#This Row],[price]]*60%</f>
        <v>1986.4379999999999</v>
      </c>
      <c r="Q1378" s="2">
        <f>SalesData[[#This Row],[Cost Price (Assumed)60%]]*SalesData[[#This Row],[quantity]]</f>
        <v>1986.4379999999999</v>
      </c>
      <c r="R1378" s="2">
        <f>SalesData[[#This Row],[Net Sales]]-SalesData[[#This Row],[Total Cost]]</f>
        <v>1258.0774000000004</v>
      </c>
      <c r="S1378" s="8">
        <f>SalesData[[#This Row],[Profit]]/SalesData[[#This Row],[Net Sales]]</f>
        <v>0.38775510204081642</v>
      </c>
    </row>
    <row r="1379" spans="1:19" x14ac:dyDescent="0.25">
      <c r="A1379">
        <v>101377</v>
      </c>
      <c r="B1379" s="1">
        <v>45268</v>
      </c>
      <c r="C1379" s="2">
        <f>MONTH(SalesData[[#This Row],[order_date]])</f>
        <v>12</v>
      </c>
      <c r="D1379" s="2">
        <f>YEAR(SalesData[[#This Row],[order_date]])</f>
        <v>2023</v>
      </c>
      <c r="E1379" t="s">
        <v>1334</v>
      </c>
      <c r="F1379" t="s">
        <v>10</v>
      </c>
      <c r="G1379" t="s">
        <v>11</v>
      </c>
      <c r="H1379">
        <v>1</v>
      </c>
      <c r="I1379">
        <v>4694.2299999999996</v>
      </c>
      <c r="J1379" t="s">
        <v>63</v>
      </c>
      <c r="K1379" t="s">
        <v>64</v>
      </c>
      <c r="L1379">
        <f>SalesData[[#This Row],[quantity]]*SalesData[[#This Row],[price]]</f>
        <v>4694.2299999999996</v>
      </c>
      <c r="M1379" s="8">
        <f>IF(SalesData[[#This Row],[quantity]]&lt;=1,2%,IF(SalesData[[#This Row],[quantity]]&lt;=2,4%,IF(SalesData[[#This Row],[quantity]]&lt;=3,6%,IF(SalesData[[#This Row],[quantity]]&gt;=4,8%,0%))))</f>
        <v>0.02</v>
      </c>
      <c r="N1379" s="6">
        <f>SalesData[[#This Row],[Total Sales]]*SalesData[[#This Row],[Discount %]]</f>
        <v>93.884599999999992</v>
      </c>
      <c r="O1379" s="2">
        <f>SalesData[[#This Row],[Total Sales]]-SalesData[[#This Row],[Discount Amount]]</f>
        <v>4600.3453999999992</v>
      </c>
      <c r="P1379" s="2">
        <f>SalesData[[#This Row],[price]]*60%</f>
        <v>2816.5379999999996</v>
      </c>
      <c r="Q1379" s="2">
        <f>SalesData[[#This Row],[Cost Price (Assumed)60%]]*SalesData[[#This Row],[quantity]]</f>
        <v>2816.5379999999996</v>
      </c>
      <c r="R1379" s="2">
        <f>SalesData[[#This Row],[Net Sales]]-SalesData[[#This Row],[Total Cost]]</f>
        <v>1783.8073999999997</v>
      </c>
      <c r="S1379" s="8">
        <f>SalesData[[#This Row],[Profit]]/SalesData[[#This Row],[Net Sales]]</f>
        <v>0.38775510204081631</v>
      </c>
    </row>
    <row r="1380" spans="1:19" x14ac:dyDescent="0.25">
      <c r="A1380">
        <v>101378</v>
      </c>
      <c r="B1380" s="1">
        <v>45228</v>
      </c>
      <c r="C1380" s="2">
        <f>MONTH(SalesData[[#This Row],[order_date]])</f>
        <v>10</v>
      </c>
      <c r="D1380" s="2">
        <f>YEAR(SalesData[[#This Row],[order_date]])</f>
        <v>2023</v>
      </c>
      <c r="E1380" t="s">
        <v>1335</v>
      </c>
      <c r="F1380" t="s">
        <v>10</v>
      </c>
      <c r="G1380" t="s">
        <v>27</v>
      </c>
      <c r="H1380">
        <v>1</v>
      </c>
      <c r="I1380">
        <v>37702.71</v>
      </c>
      <c r="J1380" t="s">
        <v>12</v>
      </c>
      <c r="K1380" t="s">
        <v>12</v>
      </c>
      <c r="L1380">
        <f>SalesData[[#This Row],[quantity]]*SalesData[[#This Row],[price]]</f>
        <v>37702.71</v>
      </c>
      <c r="M1380" s="8">
        <f>IF(SalesData[[#This Row],[quantity]]&lt;=1,2%,IF(SalesData[[#This Row],[quantity]]&lt;=2,4%,IF(SalesData[[#This Row],[quantity]]&lt;=3,6%,IF(SalesData[[#This Row],[quantity]]&gt;=4,8%,0%))))</f>
        <v>0.02</v>
      </c>
      <c r="N1380" s="6">
        <f>SalesData[[#This Row],[Total Sales]]*SalesData[[#This Row],[Discount %]]</f>
        <v>754.05420000000004</v>
      </c>
      <c r="O1380" s="2">
        <f>SalesData[[#This Row],[Total Sales]]-SalesData[[#This Row],[Discount Amount]]</f>
        <v>36948.6558</v>
      </c>
      <c r="P1380" s="2">
        <f>SalesData[[#This Row],[price]]*60%</f>
        <v>22621.626</v>
      </c>
      <c r="Q1380" s="2">
        <f>SalesData[[#This Row],[Cost Price (Assumed)60%]]*SalesData[[#This Row],[quantity]]</f>
        <v>22621.626</v>
      </c>
      <c r="R1380" s="2">
        <f>SalesData[[#This Row],[Net Sales]]-SalesData[[#This Row],[Total Cost]]</f>
        <v>14327.0298</v>
      </c>
      <c r="S1380" s="8">
        <f>SalesData[[#This Row],[Profit]]/SalesData[[#This Row],[Net Sales]]</f>
        <v>0.38775510204081631</v>
      </c>
    </row>
    <row r="1381" spans="1:19" x14ac:dyDescent="0.25">
      <c r="A1381">
        <v>101379</v>
      </c>
      <c r="B1381" s="1">
        <v>45624</v>
      </c>
      <c r="C1381" s="2">
        <f>MONTH(SalesData[[#This Row],[order_date]])</f>
        <v>11</v>
      </c>
      <c r="D1381" s="2">
        <f>YEAR(SalesData[[#This Row],[order_date]])</f>
        <v>2024</v>
      </c>
      <c r="E1381" t="s">
        <v>822</v>
      </c>
      <c r="F1381" t="s">
        <v>10</v>
      </c>
      <c r="G1381" t="s">
        <v>27</v>
      </c>
      <c r="H1381">
        <v>4</v>
      </c>
      <c r="I1381">
        <v>14323.72</v>
      </c>
      <c r="J1381" t="s">
        <v>32</v>
      </c>
      <c r="K1381" t="s">
        <v>33</v>
      </c>
      <c r="L1381">
        <f>SalesData[[#This Row],[quantity]]*SalesData[[#This Row],[price]]</f>
        <v>57294.879999999997</v>
      </c>
      <c r="M1381" s="8">
        <f>IF(SalesData[[#This Row],[quantity]]&lt;=1,2%,IF(SalesData[[#This Row],[quantity]]&lt;=2,4%,IF(SalesData[[#This Row],[quantity]]&lt;=3,6%,IF(SalesData[[#This Row],[quantity]]&gt;=4,8%,0%))))</f>
        <v>0.08</v>
      </c>
      <c r="N1381" s="6">
        <f>SalesData[[#This Row],[Total Sales]]*SalesData[[#This Row],[Discount %]]</f>
        <v>4583.5904</v>
      </c>
      <c r="O1381" s="2">
        <f>SalesData[[#This Row],[Total Sales]]-SalesData[[#This Row],[Discount Amount]]</f>
        <v>52711.289599999996</v>
      </c>
      <c r="P1381" s="2">
        <f>SalesData[[#This Row],[price]]*60%</f>
        <v>8594.232</v>
      </c>
      <c r="Q1381" s="2">
        <f>SalesData[[#This Row],[Cost Price (Assumed)60%]]*SalesData[[#This Row],[quantity]]</f>
        <v>34376.928</v>
      </c>
      <c r="R1381" s="2">
        <f>SalesData[[#This Row],[Net Sales]]-SalesData[[#This Row],[Total Cost]]</f>
        <v>18334.361599999997</v>
      </c>
      <c r="S1381" s="8">
        <f>SalesData[[#This Row],[Profit]]/SalesData[[#This Row],[Net Sales]]</f>
        <v>0.34782608695652167</v>
      </c>
    </row>
    <row r="1382" spans="1:19" x14ac:dyDescent="0.25">
      <c r="A1382">
        <v>101380</v>
      </c>
      <c r="B1382" s="1">
        <v>45199</v>
      </c>
      <c r="C1382" s="2">
        <f>MONTH(SalesData[[#This Row],[order_date]])</f>
        <v>9</v>
      </c>
      <c r="D1382" s="2">
        <f>YEAR(SalesData[[#This Row],[order_date]])</f>
        <v>2023</v>
      </c>
      <c r="E1382" t="s">
        <v>1336</v>
      </c>
      <c r="F1382" t="s">
        <v>10</v>
      </c>
      <c r="G1382" t="s">
        <v>80</v>
      </c>
      <c r="H1382">
        <v>1</v>
      </c>
      <c r="I1382">
        <v>17626.439999999999</v>
      </c>
      <c r="J1382" t="s">
        <v>28</v>
      </c>
      <c r="K1382" t="s">
        <v>29</v>
      </c>
      <c r="L1382">
        <f>SalesData[[#This Row],[quantity]]*SalesData[[#This Row],[price]]</f>
        <v>17626.439999999999</v>
      </c>
      <c r="M1382" s="8">
        <f>IF(SalesData[[#This Row],[quantity]]&lt;=1,2%,IF(SalesData[[#This Row],[quantity]]&lt;=2,4%,IF(SalesData[[#This Row],[quantity]]&lt;=3,6%,IF(SalesData[[#This Row],[quantity]]&gt;=4,8%,0%))))</f>
        <v>0.02</v>
      </c>
      <c r="N1382" s="6">
        <f>SalesData[[#This Row],[Total Sales]]*SalesData[[#This Row],[Discount %]]</f>
        <v>352.52879999999999</v>
      </c>
      <c r="O1382" s="2">
        <f>SalesData[[#This Row],[Total Sales]]-SalesData[[#This Row],[Discount Amount]]</f>
        <v>17273.911199999999</v>
      </c>
      <c r="P1382" s="2">
        <f>SalesData[[#This Row],[price]]*60%</f>
        <v>10575.864</v>
      </c>
      <c r="Q1382" s="2">
        <f>SalesData[[#This Row],[Cost Price (Assumed)60%]]*SalesData[[#This Row],[quantity]]</f>
        <v>10575.864</v>
      </c>
      <c r="R1382" s="2">
        <f>SalesData[[#This Row],[Net Sales]]-SalesData[[#This Row],[Total Cost]]</f>
        <v>6698.0471999999991</v>
      </c>
      <c r="S1382" s="8">
        <f>SalesData[[#This Row],[Profit]]/SalesData[[#This Row],[Net Sales]]</f>
        <v>0.38775510204081631</v>
      </c>
    </row>
    <row r="1383" spans="1:19" x14ac:dyDescent="0.25">
      <c r="A1383">
        <v>101381</v>
      </c>
      <c r="B1383" s="1">
        <v>45329</v>
      </c>
      <c r="C1383" s="2">
        <f>MONTH(SalesData[[#This Row],[order_date]])</f>
        <v>2</v>
      </c>
      <c r="D1383" s="2">
        <f>YEAR(SalesData[[#This Row],[order_date]])</f>
        <v>2024</v>
      </c>
      <c r="E1383" t="s">
        <v>1337</v>
      </c>
      <c r="F1383" t="s">
        <v>10</v>
      </c>
      <c r="G1383" t="s">
        <v>11</v>
      </c>
      <c r="H1383">
        <v>1</v>
      </c>
      <c r="I1383">
        <v>12040.27</v>
      </c>
      <c r="J1383" t="s">
        <v>16</v>
      </c>
      <c r="K1383" t="s">
        <v>17</v>
      </c>
      <c r="L1383">
        <f>SalesData[[#This Row],[quantity]]*SalesData[[#This Row],[price]]</f>
        <v>12040.27</v>
      </c>
      <c r="M1383" s="8">
        <f>IF(SalesData[[#This Row],[quantity]]&lt;=1,2%,IF(SalesData[[#This Row],[quantity]]&lt;=2,4%,IF(SalesData[[#This Row],[quantity]]&lt;=3,6%,IF(SalesData[[#This Row],[quantity]]&gt;=4,8%,0%))))</f>
        <v>0.02</v>
      </c>
      <c r="N1383" s="6">
        <f>SalesData[[#This Row],[Total Sales]]*SalesData[[#This Row],[Discount %]]</f>
        <v>240.80540000000002</v>
      </c>
      <c r="O1383" s="2">
        <f>SalesData[[#This Row],[Total Sales]]-SalesData[[#This Row],[Discount Amount]]</f>
        <v>11799.464600000001</v>
      </c>
      <c r="P1383" s="2">
        <f>SalesData[[#This Row],[price]]*60%</f>
        <v>7224.1620000000003</v>
      </c>
      <c r="Q1383" s="2">
        <f>SalesData[[#This Row],[Cost Price (Assumed)60%]]*SalesData[[#This Row],[quantity]]</f>
        <v>7224.1620000000003</v>
      </c>
      <c r="R1383" s="2">
        <f>SalesData[[#This Row],[Net Sales]]-SalesData[[#This Row],[Total Cost]]</f>
        <v>4575.3026000000009</v>
      </c>
      <c r="S1383" s="8">
        <f>SalesData[[#This Row],[Profit]]/SalesData[[#This Row],[Net Sales]]</f>
        <v>0.38775510204081637</v>
      </c>
    </row>
    <row r="1384" spans="1:19" x14ac:dyDescent="0.25">
      <c r="A1384">
        <v>101382</v>
      </c>
      <c r="B1384" s="1">
        <v>45537</v>
      </c>
      <c r="C1384" s="2">
        <f>MONTH(SalesData[[#This Row],[order_date]])</f>
        <v>9</v>
      </c>
      <c r="D1384" s="2">
        <f>YEAR(SalesData[[#This Row],[order_date]])</f>
        <v>2024</v>
      </c>
      <c r="E1384" t="s">
        <v>1338</v>
      </c>
      <c r="F1384" t="s">
        <v>10</v>
      </c>
      <c r="G1384" t="s">
        <v>73</v>
      </c>
      <c r="H1384">
        <v>1</v>
      </c>
      <c r="I1384">
        <v>38135.35</v>
      </c>
      <c r="J1384" t="s">
        <v>16</v>
      </c>
      <c r="K1384" t="s">
        <v>17</v>
      </c>
      <c r="L1384">
        <f>SalesData[[#This Row],[quantity]]*SalesData[[#This Row],[price]]</f>
        <v>38135.35</v>
      </c>
      <c r="M1384" s="8">
        <f>IF(SalesData[[#This Row],[quantity]]&lt;=1,2%,IF(SalesData[[#This Row],[quantity]]&lt;=2,4%,IF(SalesData[[#This Row],[quantity]]&lt;=3,6%,IF(SalesData[[#This Row],[quantity]]&gt;=4,8%,0%))))</f>
        <v>0.02</v>
      </c>
      <c r="N1384" s="6">
        <f>SalesData[[#This Row],[Total Sales]]*SalesData[[#This Row],[Discount %]]</f>
        <v>762.70699999999999</v>
      </c>
      <c r="O1384" s="2">
        <f>SalesData[[#This Row],[Total Sales]]-SalesData[[#This Row],[Discount Amount]]</f>
        <v>37372.642999999996</v>
      </c>
      <c r="P1384" s="2">
        <f>SalesData[[#This Row],[price]]*60%</f>
        <v>22881.21</v>
      </c>
      <c r="Q1384" s="2">
        <f>SalesData[[#This Row],[Cost Price (Assumed)60%]]*SalesData[[#This Row],[quantity]]</f>
        <v>22881.21</v>
      </c>
      <c r="R1384" s="2">
        <f>SalesData[[#This Row],[Net Sales]]-SalesData[[#This Row],[Total Cost]]</f>
        <v>14491.432999999997</v>
      </c>
      <c r="S1384" s="8">
        <f>SalesData[[#This Row],[Profit]]/SalesData[[#This Row],[Net Sales]]</f>
        <v>0.38775510204081631</v>
      </c>
    </row>
    <row r="1385" spans="1:19" x14ac:dyDescent="0.25">
      <c r="A1385">
        <v>101383</v>
      </c>
      <c r="B1385" s="1">
        <v>45239</v>
      </c>
      <c r="C1385" s="2">
        <f>MONTH(SalesData[[#This Row],[order_date]])</f>
        <v>11</v>
      </c>
      <c r="D1385" s="2">
        <f>YEAR(SalesData[[#This Row],[order_date]])</f>
        <v>2023</v>
      </c>
      <c r="E1385" t="s">
        <v>1339</v>
      </c>
      <c r="F1385" t="s">
        <v>41</v>
      </c>
      <c r="G1385" t="s">
        <v>102</v>
      </c>
      <c r="H1385">
        <v>1</v>
      </c>
      <c r="I1385">
        <v>9284.51</v>
      </c>
      <c r="J1385" t="s">
        <v>43</v>
      </c>
      <c r="K1385" t="s">
        <v>29</v>
      </c>
      <c r="L1385">
        <f>SalesData[[#This Row],[quantity]]*SalesData[[#This Row],[price]]</f>
        <v>9284.51</v>
      </c>
      <c r="M1385" s="8">
        <f>IF(SalesData[[#This Row],[quantity]]&lt;=1,2%,IF(SalesData[[#This Row],[quantity]]&lt;=2,4%,IF(SalesData[[#This Row],[quantity]]&lt;=3,6%,IF(SalesData[[#This Row],[quantity]]&gt;=4,8%,0%))))</f>
        <v>0.02</v>
      </c>
      <c r="N1385" s="6">
        <f>SalesData[[#This Row],[Total Sales]]*SalesData[[#This Row],[Discount %]]</f>
        <v>185.6902</v>
      </c>
      <c r="O1385" s="2">
        <f>SalesData[[#This Row],[Total Sales]]-SalesData[[#This Row],[Discount Amount]]</f>
        <v>9098.8198000000011</v>
      </c>
      <c r="P1385" s="2">
        <f>SalesData[[#This Row],[price]]*60%</f>
        <v>5570.7060000000001</v>
      </c>
      <c r="Q1385" s="2">
        <f>SalesData[[#This Row],[Cost Price (Assumed)60%]]*SalesData[[#This Row],[quantity]]</f>
        <v>5570.7060000000001</v>
      </c>
      <c r="R1385" s="2">
        <f>SalesData[[#This Row],[Net Sales]]-SalesData[[#This Row],[Total Cost]]</f>
        <v>3528.113800000001</v>
      </c>
      <c r="S1385" s="8">
        <f>SalesData[[#This Row],[Profit]]/SalesData[[#This Row],[Net Sales]]</f>
        <v>0.38775510204081637</v>
      </c>
    </row>
    <row r="1386" spans="1:19" x14ac:dyDescent="0.25">
      <c r="A1386">
        <v>101384</v>
      </c>
      <c r="B1386" s="1">
        <v>45393</v>
      </c>
      <c r="C1386" s="2">
        <f>MONTH(SalesData[[#This Row],[order_date]])</f>
        <v>4</v>
      </c>
      <c r="D1386" s="2">
        <f>YEAR(SalesData[[#This Row],[order_date]])</f>
        <v>2024</v>
      </c>
      <c r="E1386" t="s">
        <v>1327</v>
      </c>
      <c r="F1386" t="s">
        <v>10</v>
      </c>
      <c r="G1386" t="s">
        <v>73</v>
      </c>
      <c r="H1386">
        <v>2</v>
      </c>
      <c r="I1386">
        <v>26383.31</v>
      </c>
      <c r="J1386" t="s">
        <v>43</v>
      </c>
      <c r="K1386" t="s">
        <v>29</v>
      </c>
      <c r="L1386">
        <f>SalesData[[#This Row],[quantity]]*SalesData[[#This Row],[price]]</f>
        <v>52766.62</v>
      </c>
      <c r="M1386" s="8">
        <f>IF(SalesData[[#This Row],[quantity]]&lt;=1,2%,IF(SalesData[[#This Row],[quantity]]&lt;=2,4%,IF(SalesData[[#This Row],[quantity]]&lt;=3,6%,IF(SalesData[[#This Row],[quantity]]&gt;=4,8%,0%))))</f>
        <v>0.04</v>
      </c>
      <c r="N1386" s="6">
        <f>SalesData[[#This Row],[Total Sales]]*SalesData[[#This Row],[Discount %]]</f>
        <v>2110.6648</v>
      </c>
      <c r="O1386" s="2">
        <f>SalesData[[#This Row],[Total Sales]]-SalesData[[#This Row],[Discount Amount]]</f>
        <v>50655.955200000004</v>
      </c>
      <c r="P1386" s="2">
        <f>SalesData[[#This Row],[price]]*60%</f>
        <v>15829.986000000001</v>
      </c>
      <c r="Q1386" s="2">
        <f>SalesData[[#This Row],[Cost Price (Assumed)60%]]*SalesData[[#This Row],[quantity]]</f>
        <v>31659.972000000002</v>
      </c>
      <c r="R1386" s="2">
        <f>SalesData[[#This Row],[Net Sales]]-SalesData[[#This Row],[Total Cost]]</f>
        <v>18995.983200000002</v>
      </c>
      <c r="S1386" s="8">
        <f>SalesData[[#This Row],[Profit]]/SalesData[[#This Row],[Net Sales]]</f>
        <v>0.375</v>
      </c>
    </row>
    <row r="1387" spans="1:19" x14ac:dyDescent="0.25">
      <c r="A1387">
        <v>101385</v>
      </c>
      <c r="B1387" s="1">
        <v>45005</v>
      </c>
      <c r="C1387" s="2">
        <f>MONTH(SalesData[[#This Row],[order_date]])</f>
        <v>3</v>
      </c>
      <c r="D1387" s="2">
        <f>YEAR(SalesData[[#This Row],[order_date]])</f>
        <v>2023</v>
      </c>
      <c r="E1387" t="s">
        <v>1340</v>
      </c>
      <c r="F1387" t="s">
        <v>10</v>
      </c>
      <c r="G1387" t="s">
        <v>73</v>
      </c>
      <c r="H1387">
        <v>1</v>
      </c>
      <c r="I1387">
        <v>69607.87</v>
      </c>
      <c r="J1387" t="s">
        <v>47</v>
      </c>
      <c r="K1387" t="s">
        <v>48</v>
      </c>
      <c r="L1387">
        <f>SalesData[[#This Row],[quantity]]*SalesData[[#This Row],[price]]</f>
        <v>69607.87</v>
      </c>
      <c r="M1387" s="8">
        <f>IF(SalesData[[#This Row],[quantity]]&lt;=1,2%,IF(SalesData[[#This Row],[quantity]]&lt;=2,4%,IF(SalesData[[#This Row],[quantity]]&lt;=3,6%,IF(SalesData[[#This Row],[quantity]]&gt;=4,8%,0%))))</f>
        <v>0.02</v>
      </c>
      <c r="N1387" s="6">
        <f>SalesData[[#This Row],[Total Sales]]*SalesData[[#This Row],[Discount %]]</f>
        <v>1392.1573999999998</v>
      </c>
      <c r="O1387" s="2">
        <f>SalesData[[#This Row],[Total Sales]]-SalesData[[#This Row],[Discount Amount]]</f>
        <v>68215.712599999999</v>
      </c>
      <c r="P1387" s="2">
        <f>SalesData[[#This Row],[price]]*60%</f>
        <v>41764.721999999994</v>
      </c>
      <c r="Q1387" s="2">
        <f>SalesData[[#This Row],[Cost Price (Assumed)60%]]*SalesData[[#This Row],[quantity]]</f>
        <v>41764.721999999994</v>
      </c>
      <c r="R1387" s="2">
        <f>SalesData[[#This Row],[Net Sales]]-SalesData[[#This Row],[Total Cost]]</f>
        <v>26450.990600000005</v>
      </c>
      <c r="S1387" s="8">
        <f>SalesData[[#This Row],[Profit]]/SalesData[[#This Row],[Net Sales]]</f>
        <v>0.38775510204081642</v>
      </c>
    </row>
    <row r="1388" spans="1:19" x14ac:dyDescent="0.25">
      <c r="A1388">
        <v>101386</v>
      </c>
      <c r="B1388" s="1">
        <v>45180</v>
      </c>
      <c r="C1388" s="2">
        <f>MONTH(SalesData[[#This Row],[order_date]])</f>
        <v>9</v>
      </c>
      <c r="D1388" s="2">
        <f>YEAR(SalesData[[#This Row],[order_date]])</f>
        <v>2023</v>
      </c>
      <c r="E1388" t="s">
        <v>1341</v>
      </c>
      <c r="F1388" t="s">
        <v>14</v>
      </c>
      <c r="G1388" t="s">
        <v>15</v>
      </c>
      <c r="H1388">
        <v>3</v>
      </c>
      <c r="I1388">
        <v>3351.76</v>
      </c>
      <c r="J1388" t="s">
        <v>54</v>
      </c>
      <c r="K1388" t="s">
        <v>55</v>
      </c>
      <c r="L1388">
        <f>SalesData[[#This Row],[quantity]]*SalesData[[#This Row],[price]]</f>
        <v>10055.280000000001</v>
      </c>
      <c r="M1388" s="8">
        <f>IF(SalesData[[#This Row],[quantity]]&lt;=1,2%,IF(SalesData[[#This Row],[quantity]]&lt;=2,4%,IF(SalesData[[#This Row],[quantity]]&lt;=3,6%,IF(SalesData[[#This Row],[quantity]]&gt;=4,8%,0%))))</f>
        <v>0.06</v>
      </c>
      <c r="N1388" s="6">
        <f>SalesData[[#This Row],[Total Sales]]*SalesData[[#This Row],[Discount %]]</f>
        <v>603.31680000000006</v>
      </c>
      <c r="O1388" s="2">
        <f>SalesData[[#This Row],[Total Sales]]-SalesData[[#This Row],[Discount Amount]]</f>
        <v>9451.9632000000001</v>
      </c>
      <c r="P1388" s="2">
        <f>SalesData[[#This Row],[price]]*60%</f>
        <v>2011.056</v>
      </c>
      <c r="Q1388" s="2">
        <f>SalesData[[#This Row],[Cost Price (Assumed)60%]]*SalesData[[#This Row],[quantity]]</f>
        <v>6033.1679999999997</v>
      </c>
      <c r="R1388" s="2">
        <f>SalesData[[#This Row],[Net Sales]]-SalesData[[#This Row],[Total Cost]]</f>
        <v>3418.7952000000005</v>
      </c>
      <c r="S1388" s="8">
        <f>SalesData[[#This Row],[Profit]]/SalesData[[#This Row],[Net Sales]]</f>
        <v>0.36170212765957449</v>
      </c>
    </row>
    <row r="1389" spans="1:19" x14ac:dyDescent="0.25">
      <c r="A1389">
        <v>101387</v>
      </c>
      <c r="B1389" s="1">
        <v>45442</v>
      </c>
      <c r="C1389" s="2">
        <f>MONTH(SalesData[[#This Row],[order_date]])</f>
        <v>5</v>
      </c>
      <c r="D1389" s="2">
        <f>YEAR(SalesData[[#This Row],[order_date]])</f>
        <v>2024</v>
      </c>
      <c r="E1389" t="s">
        <v>1061</v>
      </c>
      <c r="F1389" t="s">
        <v>10</v>
      </c>
      <c r="G1389" t="s">
        <v>27</v>
      </c>
      <c r="H1389">
        <v>2</v>
      </c>
      <c r="I1389">
        <v>9110.68</v>
      </c>
      <c r="J1389" t="s">
        <v>61</v>
      </c>
      <c r="K1389" t="s">
        <v>36</v>
      </c>
      <c r="L1389">
        <f>SalesData[[#This Row],[quantity]]*SalesData[[#This Row],[price]]</f>
        <v>18221.36</v>
      </c>
      <c r="M1389" s="8">
        <f>IF(SalesData[[#This Row],[quantity]]&lt;=1,2%,IF(SalesData[[#This Row],[quantity]]&lt;=2,4%,IF(SalesData[[#This Row],[quantity]]&lt;=3,6%,IF(SalesData[[#This Row],[quantity]]&gt;=4,8%,0%))))</f>
        <v>0.04</v>
      </c>
      <c r="N1389" s="6">
        <f>SalesData[[#This Row],[Total Sales]]*SalesData[[#This Row],[Discount %]]</f>
        <v>728.85440000000006</v>
      </c>
      <c r="O1389" s="2">
        <f>SalesData[[#This Row],[Total Sales]]-SalesData[[#This Row],[Discount Amount]]</f>
        <v>17492.5056</v>
      </c>
      <c r="P1389" s="2">
        <f>SalesData[[#This Row],[price]]*60%</f>
        <v>5466.4080000000004</v>
      </c>
      <c r="Q1389" s="2">
        <f>SalesData[[#This Row],[Cost Price (Assumed)60%]]*SalesData[[#This Row],[quantity]]</f>
        <v>10932.816000000001</v>
      </c>
      <c r="R1389" s="2">
        <f>SalesData[[#This Row],[Net Sales]]-SalesData[[#This Row],[Total Cost]]</f>
        <v>6559.6895999999997</v>
      </c>
      <c r="S1389" s="8">
        <f>SalesData[[#This Row],[Profit]]/SalesData[[#This Row],[Net Sales]]</f>
        <v>0.375</v>
      </c>
    </row>
    <row r="1390" spans="1:19" x14ac:dyDescent="0.25">
      <c r="A1390">
        <v>101388</v>
      </c>
      <c r="B1390" s="1">
        <v>45429</v>
      </c>
      <c r="C1390" s="2">
        <f>MONTH(SalesData[[#This Row],[order_date]])</f>
        <v>5</v>
      </c>
      <c r="D1390" s="2">
        <f>YEAR(SalesData[[#This Row],[order_date]])</f>
        <v>2024</v>
      </c>
      <c r="E1390" t="s">
        <v>1235</v>
      </c>
      <c r="F1390" t="s">
        <v>38</v>
      </c>
      <c r="G1390" t="s">
        <v>60</v>
      </c>
      <c r="H1390">
        <v>1</v>
      </c>
      <c r="I1390">
        <v>1915.04</v>
      </c>
      <c r="J1390" t="s">
        <v>47</v>
      </c>
      <c r="K1390" t="s">
        <v>48</v>
      </c>
      <c r="L1390">
        <f>SalesData[[#This Row],[quantity]]*SalesData[[#This Row],[price]]</f>
        <v>1915.04</v>
      </c>
      <c r="M1390" s="8">
        <f>IF(SalesData[[#This Row],[quantity]]&lt;=1,2%,IF(SalesData[[#This Row],[quantity]]&lt;=2,4%,IF(SalesData[[#This Row],[quantity]]&lt;=3,6%,IF(SalesData[[#This Row],[quantity]]&gt;=4,8%,0%))))</f>
        <v>0.02</v>
      </c>
      <c r="N1390" s="6">
        <f>SalesData[[#This Row],[Total Sales]]*SalesData[[#This Row],[Discount %]]</f>
        <v>38.300800000000002</v>
      </c>
      <c r="O1390" s="2">
        <f>SalesData[[#This Row],[Total Sales]]-SalesData[[#This Row],[Discount Amount]]</f>
        <v>1876.7392</v>
      </c>
      <c r="P1390" s="2">
        <f>SalesData[[#This Row],[price]]*60%</f>
        <v>1149.0239999999999</v>
      </c>
      <c r="Q1390" s="2">
        <f>SalesData[[#This Row],[Cost Price (Assumed)60%]]*SalesData[[#This Row],[quantity]]</f>
        <v>1149.0239999999999</v>
      </c>
      <c r="R1390" s="2">
        <f>SalesData[[#This Row],[Net Sales]]-SalesData[[#This Row],[Total Cost]]</f>
        <v>727.7152000000001</v>
      </c>
      <c r="S1390" s="8">
        <f>SalesData[[#This Row],[Profit]]/SalesData[[#This Row],[Net Sales]]</f>
        <v>0.38775510204081637</v>
      </c>
    </row>
    <row r="1391" spans="1:19" x14ac:dyDescent="0.25">
      <c r="A1391">
        <v>101389</v>
      </c>
      <c r="B1391" s="1">
        <v>45288</v>
      </c>
      <c r="C1391" s="2">
        <f>MONTH(SalesData[[#This Row],[order_date]])</f>
        <v>12</v>
      </c>
      <c r="D1391" s="2">
        <f>YEAR(SalesData[[#This Row],[order_date]])</f>
        <v>2023</v>
      </c>
      <c r="E1391" t="s">
        <v>1342</v>
      </c>
      <c r="F1391" t="s">
        <v>14</v>
      </c>
      <c r="G1391" t="s">
        <v>31</v>
      </c>
      <c r="H1391">
        <v>3</v>
      </c>
      <c r="I1391">
        <v>4336.16</v>
      </c>
      <c r="J1391" t="s">
        <v>12</v>
      </c>
      <c r="K1391" t="s">
        <v>12</v>
      </c>
      <c r="L1391">
        <f>SalesData[[#This Row],[quantity]]*SalesData[[#This Row],[price]]</f>
        <v>13008.48</v>
      </c>
      <c r="M1391" s="8">
        <f>IF(SalesData[[#This Row],[quantity]]&lt;=1,2%,IF(SalesData[[#This Row],[quantity]]&lt;=2,4%,IF(SalesData[[#This Row],[quantity]]&lt;=3,6%,IF(SalesData[[#This Row],[quantity]]&gt;=4,8%,0%))))</f>
        <v>0.06</v>
      </c>
      <c r="N1391" s="6">
        <f>SalesData[[#This Row],[Total Sales]]*SalesData[[#This Row],[Discount %]]</f>
        <v>780.50879999999995</v>
      </c>
      <c r="O1391" s="2">
        <f>SalesData[[#This Row],[Total Sales]]-SalesData[[#This Row],[Discount Amount]]</f>
        <v>12227.9712</v>
      </c>
      <c r="P1391" s="2">
        <f>SalesData[[#This Row],[price]]*60%</f>
        <v>2601.6959999999999</v>
      </c>
      <c r="Q1391" s="2">
        <f>SalesData[[#This Row],[Cost Price (Assumed)60%]]*SalesData[[#This Row],[quantity]]</f>
        <v>7805.0879999999997</v>
      </c>
      <c r="R1391" s="2">
        <f>SalesData[[#This Row],[Net Sales]]-SalesData[[#This Row],[Total Cost]]</f>
        <v>4422.8832000000002</v>
      </c>
      <c r="S1391" s="8">
        <f>SalesData[[#This Row],[Profit]]/SalesData[[#This Row],[Net Sales]]</f>
        <v>0.36170212765957449</v>
      </c>
    </row>
    <row r="1392" spans="1:19" x14ac:dyDescent="0.25">
      <c r="A1392">
        <v>101390</v>
      </c>
      <c r="B1392" s="1">
        <v>45203</v>
      </c>
      <c r="C1392" s="2">
        <f>MONTH(SalesData[[#This Row],[order_date]])</f>
        <v>10</v>
      </c>
      <c r="D1392" s="2">
        <f>YEAR(SalesData[[#This Row],[order_date]])</f>
        <v>2023</v>
      </c>
      <c r="E1392" t="s">
        <v>1343</v>
      </c>
      <c r="F1392" t="s">
        <v>19</v>
      </c>
      <c r="G1392" t="s">
        <v>77</v>
      </c>
      <c r="H1392">
        <v>1</v>
      </c>
      <c r="I1392">
        <v>5799.4</v>
      </c>
      <c r="J1392" t="s">
        <v>107</v>
      </c>
      <c r="K1392" t="s">
        <v>108</v>
      </c>
      <c r="L1392">
        <f>SalesData[[#This Row],[quantity]]*SalesData[[#This Row],[price]]</f>
        <v>5799.4</v>
      </c>
      <c r="M1392" s="8">
        <f>IF(SalesData[[#This Row],[quantity]]&lt;=1,2%,IF(SalesData[[#This Row],[quantity]]&lt;=2,4%,IF(SalesData[[#This Row],[quantity]]&lt;=3,6%,IF(SalesData[[#This Row],[quantity]]&gt;=4,8%,0%))))</f>
        <v>0.02</v>
      </c>
      <c r="N1392" s="6">
        <f>SalesData[[#This Row],[Total Sales]]*SalesData[[#This Row],[Discount %]]</f>
        <v>115.988</v>
      </c>
      <c r="O1392" s="2">
        <f>SalesData[[#This Row],[Total Sales]]-SalesData[[#This Row],[Discount Amount]]</f>
        <v>5683.4119999999994</v>
      </c>
      <c r="P1392" s="2">
        <f>SalesData[[#This Row],[price]]*60%</f>
        <v>3479.64</v>
      </c>
      <c r="Q1392" s="2">
        <f>SalesData[[#This Row],[Cost Price (Assumed)60%]]*SalesData[[#This Row],[quantity]]</f>
        <v>3479.64</v>
      </c>
      <c r="R1392" s="2">
        <f>SalesData[[#This Row],[Net Sales]]-SalesData[[#This Row],[Total Cost]]</f>
        <v>2203.7719999999995</v>
      </c>
      <c r="S1392" s="8">
        <f>SalesData[[#This Row],[Profit]]/SalesData[[#This Row],[Net Sales]]</f>
        <v>0.38775510204081626</v>
      </c>
    </row>
    <row r="1393" spans="1:19" x14ac:dyDescent="0.25">
      <c r="A1393">
        <v>101391</v>
      </c>
      <c r="B1393" s="1">
        <v>45436</v>
      </c>
      <c r="C1393" s="2">
        <f>MONTH(SalesData[[#This Row],[order_date]])</f>
        <v>5</v>
      </c>
      <c r="D1393" s="2">
        <f>YEAR(SalesData[[#This Row],[order_date]])</f>
        <v>2024</v>
      </c>
      <c r="E1393" t="s">
        <v>501</v>
      </c>
      <c r="F1393" t="s">
        <v>10</v>
      </c>
      <c r="G1393" t="s">
        <v>80</v>
      </c>
      <c r="H1393">
        <v>2</v>
      </c>
      <c r="I1393">
        <v>65295.39</v>
      </c>
      <c r="J1393" t="s">
        <v>63</v>
      </c>
      <c r="K1393" t="s">
        <v>64</v>
      </c>
      <c r="L1393">
        <f>SalesData[[#This Row],[quantity]]*SalesData[[#This Row],[price]]</f>
        <v>130590.78</v>
      </c>
      <c r="M1393" s="8">
        <f>IF(SalesData[[#This Row],[quantity]]&lt;=1,2%,IF(SalesData[[#This Row],[quantity]]&lt;=2,4%,IF(SalesData[[#This Row],[quantity]]&lt;=3,6%,IF(SalesData[[#This Row],[quantity]]&gt;=4,8%,0%))))</f>
        <v>0.04</v>
      </c>
      <c r="N1393" s="6">
        <f>SalesData[[#This Row],[Total Sales]]*SalesData[[#This Row],[Discount %]]</f>
        <v>5223.6311999999998</v>
      </c>
      <c r="O1393" s="2">
        <f>SalesData[[#This Row],[Total Sales]]-SalesData[[#This Row],[Discount Amount]]</f>
        <v>125367.1488</v>
      </c>
      <c r="P1393" s="2">
        <f>SalesData[[#This Row],[price]]*60%</f>
        <v>39177.233999999997</v>
      </c>
      <c r="Q1393" s="2">
        <f>SalesData[[#This Row],[Cost Price (Assumed)60%]]*SalesData[[#This Row],[quantity]]</f>
        <v>78354.467999999993</v>
      </c>
      <c r="R1393" s="2">
        <f>SalesData[[#This Row],[Net Sales]]-SalesData[[#This Row],[Total Cost]]</f>
        <v>47012.680800000002</v>
      </c>
      <c r="S1393" s="8">
        <f>SalesData[[#This Row],[Profit]]/SalesData[[#This Row],[Net Sales]]</f>
        <v>0.37500000000000006</v>
      </c>
    </row>
    <row r="1394" spans="1:19" x14ac:dyDescent="0.25">
      <c r="A1394">
        <v>101392</v>
      </c>
      <c r="B1394" s="1">
        <v>45313</v>
      </c>
      <c r="C1394" s="2">
        <f>MONTH(SalesData[[#This Row],[order_date]])</f>
        <v>1</v>
      </c>
      <c r="D1394" s="2">
        <f>YEAR(SalesData[[#This Row],[order_date]])</f>
        <v>2024</v>
      </c>
      <c r="E1394" t="s">
        <v>1344</v>
      </c>
      <c r="F1394" t="s">
        <v>19</v>
      </c>
      <c r="G1394" t="s">
        <v>23</v>
      </c>
      <c r="H1394">
        <v>3</v>
      </c>
      <c r="I1394">
        <v>11508.26</v>
      </c>
      <c r="J1394" t="s">
        <v>43</v>
      </c>
      <c r="K1394" t="s">
        <v>29</v>
      </c>
      <c r="L1394">
        <f>SalesData[[#This Row],[quantity]]*SalesData[[#This Row],[price]]</f>
        <v>34524.78</v>
      </c>
      <c r="M1394" s="8">
        <f>IF(SalesData[[#This Row],[quantity]]&lt;=1,2%,IF(SalesData[[#This Row],[quantity]]&lt;=2,4%,IF(SalesData[[#This Row],[quantity]]&lt;=3,6%,IF(SalesData[[#This Row],[quantity]]&gt;=4,8%,0%))))</f>
        <v>0.06</v>
      </c>
      <c r="N1394" s="6">
        <f>SalesData[[#This Row],[Total Sales]]*SalesData[[#This Row],[Discount %]]</f>
        <v>2071.4867999999997</v>
      </c>
      <c r="O1394" s="2">
        <f>SalesData[[#This Row],[Total Sales]]-SalesData[[#This Row],[Discount Amount]]</f>
        <v>32453.2932</v>
      </c>
      <c r="P1394" s="2">
        <f>SalesData[[#This Row],[price]]*60%</f>
        <v>6904.9560000000001</v>
      </c>
      <c r="Q1394" s="2">
        <f>SalesData[[#This Row],[Cost Price (Assumed)60%]]*SalesData[[#This Row],[quantity]]</f>
        <v>20714.868000000002</v>
      </c>
      <c r="R1394" s="2">
        <f>SalesData[[#This Row],[Net Sales]]-SalesData[[#This Row],[Total Cost]]</f>
        <v>11738.425199999998</v>
      </c>
      <c r="S1394" s="8">
        <f>SalesData[[#This Row],[Profit]]/SalesData[[#This Row],[Net Sales]]</f>
        <v>0.36170212765957438</v>
      </c>
    </row>
    <row r="1395" spans="1:19" x14ac:dyDescent="0.25">
      <c r="A1395">
        <v>101393</v>
      </c>
      <c r="B1395" s="1">
        <v>45466</v>
      </c>
      <c r="C1395" s="2">
        <f>MONTH(SalesData[[#This Row],[order_date]])</f>
        <v>6</v>
      </c>
      <c r="D1395" s="2">
        <f>YEAR(SalesData[[#This Row],[order_date]])</f>
        <v>2024</v>
      </c>
      <c r="E1395" t="s">
        <v>144</v>
      </c>
      <c r="F1395" t="s">
        <v>10</v>
      </c>
      <c r="G1395" t="s">
        <v>11</v>
      </c>
      <c r="H1395">
        <v>3</v>
      </c>
      <c r="I1395">
        <v>27583.49</v>
      </c>
      <c r="J1395" t="s">
        <v>94</v>
      </c>
      <c r="K1395" t="s">
        <v>95</v>
      </c>
      <c r="L1395">
        <f>SalesData[[#This Row],[quantity]]*SalesData[[#This Row],[price]]</f>
        <v>82750.47</v>
      </c>
      <c r="M1395" s="8">
        <f>IF(SalesData[[#This Row],[quantity]]&lt;=1,2%,IF(SalesData[[#This Row],[quantity]]&lt;=2,4%,IF(SalesData[[#This Row],[quantity]]&lt;=3,6%,IF(SalesData[[#This Row],[quantity]]&gt;=4,8%,0%))))</f>
        <v>0.06</v>
      </c>
      <c r="N1395" s="6">
        <f>SalesData[[#This Row],[Total Sales]]*SalesData[[#This Row],[Discount %]]</f>
        <v>4965.0281999999997</v>
      </c>
      <c r="O1395" s="2">
        <f>SalesData[[#This Row],[Total Sales]]-SalesData[[#This Row],[Discount Amount]]</f>
        <v>77785.441800000001</v>
      </c>
      <c r="P1395" s="2">
        <f>SalesData[[#This Row],[price]]*60%</f>
        <v>16550.094000000001</v>
      </c>
      <c r="Q1395" s="2">
        <f>SalesData[[#This Row],[Cost Price (Assumed)60%]]*SalesData[[#This Row],[quantity]]</f>
        <v>49650.282000000007</v>
      </c>
      <c r="R1395" s="2">
        <f>SalesData[[#This Row],[Net Sales]]-SalesData[[#This Row],[Total Cost]]</f>
        <v>28135.159799999994</v>
      </c>
      <c r="S1395" s="8">
        <f>SalesData[[#This Row],[Profit]]/SalesData[[#This Row],[Net Sales]]</f>
        <v>0.36170212765957438</v>
      </c>
    </row>
    <row r="1396" spans="1:19" x14ac:dyDescent="0.25">
      <c r="A1396">
        <v>101394</v>
      </c>
      <c r="B1396" s="1">
        <v>45122</v>
      </c>
      <c r="C1396" s="2">
        <f>MONTH(SalesData[[#This Row],[order_date]])</f>
        <v>7</v>
      </c>
      <c r="D1396" s="2">
        <f>YEAR(SalesData[[#This Row],[order_date]])</f>
        <v>2023</v>
      </c>
      <c r="E1396" t="s">
        <v>1345</v>
      </c>
      <c r="F1396" t="s">
        <v>10</v>
      </c>
      <c r="G1396" t="s">
        <v>80</v>
      </c>
      <c r="H1396">
        <v>2</v>
      </c>
      <c r="I1396">
        <v>52007.8</v>
      </c>
      <c r="J1396" t="s">
        <v>32</v>
      </c>
      <c r="K1396" t="s">
        <v>33</v>
      </c>
      <c r="L1396">
        <f>SalesData[[#This Row],[quantity]]*SalesData[[#This Row],[price]]</f>
        <v>104015.6</v>
      </c>
      <c r="M1396" s="8">
        <f>IF(SalesData[[#This Row],[quantity]]&lt;=1,2%,IF(SalesData[[#This Row],[quantity]]&lt;=2,4%,IF(SalesData[[#This Row],[quantity]]&lt;=3,6%,IF(SalesData[[#This Row],[quantity]]&gt;=4,8%,0%))))</f>
        <v>0.04</v>
      </c>
      <c r="N1396" s="6">
        <f>SalesData[[#This Row],[Total Sales]]*SalesData[[#This Row],[Discount %]]</f>
        <v>4160.6240000000007</v>
      </c>
      <c r="O1396" s="2">
        <f>SalesData[[#This Row],[Total Sales]]-SalesData[[#This Row],[Discount Amount]]</f>
        <v>99854.97600000001</v>
      </c>
      <c r="P1396" s="2">
        <f>SalesData[[#This Row],[price]]*60%</f>
        <v>31204.68</v>
      </c>
      <c r="Q1396" s="2">
        <f>SalesData[[#This Row],[Cost Price (Assumed)60%]]*SalesData[[#This Row],[quantity]]</f>
        <v>62409.36</v>
      </c>
      <c r="R1396" s="2">
        <f>SalesData[[#This Row],[Net Sales]]-SalesData[[#This Row],[Total Cost]]</f>
        <v>37445.616000000009</v>
      </c>
      <c r="S1396" s="8">
        <f>SalesData[[#This Row],[Profit]]/SalesData[[#This Row],[Net Sales]]</f>
        <v>0.37500000000000006</v>
      </c>
    </row>
    <row r="1397" spans="1:19" x14ac:dyDescent="0.25">
      <c r="A1397">
        <v>101395</v>
      </c>
      <c r="B1397" s="1">
        <v>45282</v>
      </c>
      <c r="C1397" s="2">
        <f>MONTH(SalesData[[#This Row],[order_date]])</f>
        <v>12</v>
      </c>
      <c r="D1397" s="2">
        <f>YEAR(SalesData[[#This Row],[order_date]])</f>
        <v>2023</v>
      </c>
      <c r="E1397" t="s">
        <v>1346</v>
      </c>
      <c r="F1397" t="s">
        <v>10</v>
      </c>
      <c r="G1397" t="s">
        <v>73</v>
      </c>
      <c r="H1397">
        <v>1</v>
      </c>
      <c r="I1397">
        <v>47968.92</v>
      </c>
      <c r="J1397" t="s">
        <v>54</v>
      </c>
      <c r="K1397" t="s">
        <v>55</v>
      </c>
      <c r="L1397">
        <f>SalesData[[#This Row],[quantity]]*SalesData[[#This Row],[price]]</f>
        <v>47968.92</v>
      </c>
      <c r="M1397" s="8">
        <f>IF(SalesData[[#This Row],[quantity]]&lt;=1,2%,IF(SalesData[[#This Row],[quantity]]&lt;=2,4%,IF(SalesData[[#This Row],[quantity]]&lt;=3,6%,IF(SalesData[[#This Row],[quantity]]&gt;=4,8%,0%))))</f>
        <v>0.02</v>
      </c>
      <c r="N1397" s="6">
        <f>SalesData[[#This Row],[Total Sales]]*SalesData[[#This Row],[Discount %]]</f>
        <v>959.37839999999994</v>
      </c>
      <c r="O1397" s="2">
        <f>SalesData[[#This Row],[Total Sales]]-SalesData[[#This Row],[Discount Amount]]</f>
        <v>47009.541599999997</v>
      </c>
      <c r="P1397" s="2">
        <f>SalesData[[#This Row],[price]]*60%</f>
        <v>28781.351999999999</v>
      </c>
      <c r="Q1397" s="2">
        <f>SalesData[[#This Row],[Cost Price (Assumed)60%]]*SalesData[[#This Row],[quantity]]</f>
        <v>28781.351999999999</v>
      </c>
      <c r="R1397" s="2">
        <f>SalesData[[#This Row],[Net Sales]]-SalesData[[#This Row],[Total Cost]]</f>
        <v>18228.189599999998</v>
      </c>
      <c r="S1397" s="8">
        <f>SalesData[[#This Row],[Profit]]/SalesData[[#This Row],[Net Sales]]</f>
        <v>0.38775510204081631</v>
      </c>
    </row>
    <row r="1398" spans="1:19" x14ac:dyDescent="0.25">
      <c r="A1398">
        <v>101396</v>
      </c>
      <c r="B1398" s="1">
        <v>45223</v>
      </c>
      <c r="C1398" s="2">
        <f>MONTH(SalesData[[#This Row],[order_date]])</f>
        <v>10</v>
      </c>
      <c r="D1398" s="2">
        <f>YEAR(SalesData[[#This Row],[order_date]])</f>
        <v>2023</v>
      </c>
      <c r="E1398" t="s">
        <v>1347</v>
      </c>
      <c r="F1398" t="s">
        <v>19</v>
      </c>
      <c r="G1398" t="s">
        <v>115</v>
      </c>
      <c r="H1398">
        <v>1</v>
      </c>
      <c r="I1398">
        <v>4944.41</v>
      </c>
      <c r="J1398" t="s">
        <v>61</v>
      </c>
      <c r="K1398" t="s">
        <v>36</v>
      </c>
      <c r="L1398">
        <f>SalesData[[#This Row],[quantity]]*SalesData[[#This Row],[price]]</f>
        <v>4944.41</v>
      </c>
      <c r="M1398" s="8">
        <f>IF(SalesData[[#This Row],[quantity]]&lt;=1,2%,IF(SalesData[[#This Row],[quantity]]&lt;=2,4%,IF(SalesData[[#This Row],[quantity]]&lt;=3,6%,IF(SalesData[[#This Row],[quantity]]&gt;=4,8%,0%))))</f>
        <v>0.02</v>
      </c>
      <c r="N1398" s="6">
        <f>SalesData[[#This Row],[Total Sales]]*SalesData[[#This Row],[Discount %]]</f>
        <v>98.888199999999998</v>
      </c>
      <c r="O1398" s="2">
        <f>SalesData[[#This Row],[Total Sales]]-SalesData[[#This Row],[Discount Amount]]</f>
        <v>4845.5217999999995</v>
      </c>
      <c r="P1398" s="2">
        <f>SalesData[[#This Row],[price]]*60%</f>
        <v>2966.6459999999997</v>
      </c>
      <c r="Q1398" s="2">
        <f>SalesData[[#This Row],[Cost Price (Assumed)60%]]*SalesData[[#This Row],[quantity]]</f>
        <v>2966.6459999999997</v>
      </c>
      <c r="R1398" s="2">
        <f>SalesData[[#This Row],[Net Sales]]-SalesData[[#This Row],[Total Cost]]</f>
        <v>1878.8757999999998</v>
      </c>
      <c r="S1398" s="8">
        <f>SalesData[[#This Row],[Profit]]/SalesData[[#This Row],[Net Sales]]</f>
        <v>0.38775510204081631</v>
      </c>
    </row>
    <row r="1399" spans="1:19" x14ac:dyDescent="0.25">
      <c r="A1399">
        <v>101397</v>
      </c>
      <c r="B1399" s="1">
        <v>44968</v>
      </c>
      <c r="C1399" s="2">
        <f>MONTH(SalesData[[#This Row],[order_date]])</f>
        <v>2</v>
      </c>
      <c r="D1399" s="2">
        <f>YEAR(SalesData[[#This Row],[order_date]])</f>
        <v>2023</v>
      </c>
      <c r="E1399" t="s">
        <v>1348</v>
      </c>
      <c r="F1399" t="s">
        <v>10</v>
      </c>
      <c r="G1399" t="s">
        <v>80</v>
      </c>
      <c r="H1399">
        <v>1</v>
      </c>
      <c r="I1399">
        <v>29763.51</v>
      </c>
      <c r="J1399" t="s">
        <v>35</v>
      </c>
      <c r="K1399" t="s">
        <v>36</v>
      </c>
      <c r="L1399">
        <f>SalesData[[#This Row],[quantity]]*SalesData[[#This Row],[price]]</f>
        <v>29763.51</v>
      </c>
      <c r="M1399" s="8">
        <f>IF(SalesData[[#This Row],[quantity]]&lt;=1,2%,IF(SalesData[[#This Row],[quantity]]&lt;=2,4%,IF(SalesData[[#This Row],[quantity]]&lt;=3,6%,IF(SalesData[[#This Row],[quantity]]&gt;=4,8%,0%))))</f>
        <v>0.02</v>
      </c>
      <c r="N1399" s="6">
        <f>SalesData[[#This Row],[Total Sales]]*SalesData[[#This Row],[Discount %]]</f>
        <v>595.27019999999993</v>
      </c>
      <c r="O1399" s="2">
        <f>SalesData[[#This Row],[Total Sales]]-SalesData[[#This Row],[Discount Amount]]</f>
        <v>29168.239799999999</v>
      </c>
      <c r="P1399" s="2">
        <f>SalesData[[#This Row],[price]]*60%</f>
        <v>17858.106</v>
      </c>
      <c r="Q1399" s="2">
        <f>SalesData[[#This Row],[Cost Price (Assumed)60%]]*SalesData[[#This Row],[quantity]]</f>
        <v>17858.106</v>
      </c>
      <c r="R1399" s="2">
        <f>SalesData[[#This Row],[Net Sales]]-SalesData[[#This Row],[Total Cost]]</f>
        <v>11310.1338</v>
      </c>
      <c r="S1399" s="8">
        <f>SalesData[[#This Row],[Profit]]/SalesData[[#This Row],[Net Sales]]</f>
        <v>0.38775510204081631</v>
      </c>
    </row>
    <row r="1400" spans="1:19" x14ac:dyDescent="0.25">
      <c r="A1400">
        <v>101398</v>
      </c>
      <c r="B1400" s="1">
        <v>44927</v>
      </c>
      <c r="C1400" s="2">
        <f>MONTH(SalesData[[#This Row],[order_date]])</f>
        <v>1</v>
      </c>
      <c r="D1400" s="2">
        <f>YEAR(SalesData[[#This Row],[order_date]])</f>
        <v>2023</v>
      </c>
      <c r="E1400" t="s">
        <v>971</v>
      </c>
      <c r="F1400" t="s">
        <v>10</v>
      </c>
      <c r="G1400" t="s">
        <v>27</v>
      </c>
      <c r="H1400">
        <v>1</v>
      </c>
      <c r="I1400">
        <v>23155.08</v>
      </c>
      <c r="J1400" t="s">
        <v>12</v>
      </c>
      <c r="K1400" t="s">
        <v>12</v>
      </c>
      <c r="L1400">
        <f>SalesData[[#This Row],[quantity]]*SalesData[[#This Row],[price]]</f>
        <v>23155.08</v>
      </c>
      <c r="M1400" s="8">
        <f>IF(SalesData[[#This Row],[quantity]]&lt;=1,2%,IF(SalesData[[#This Row],[quantity]]&lt;=2,4%,IF(SalesData[[#This Row],[quantity]]&lt;=3,6%,IF(SalesData[[#This Row],[quantity]]&gt;=4,8%,0%))))</f>
        <v>0.02</v>
      </c>
      <c r="N1400" s="6">
        <f>SalesData[[#This Row],[Total Sales]]*SalesData[[#This Row],[Discount %]]</f>
        <v>463.10160000000002</v>
      </c>
      <c r="O1400" s="2">
        <f>SalesData[[#This Row],[Total Sales]]-SalesData[[#This Row],[Discount Amount]]</f>
        <v>22691.9784</v>
      </c>
      <c r="P1400" s="2">
        <f>SalesData[[#This Row],[price]]*60%</f>
        <v>13893.048000000001</v>
      </c>
      <c r="Q1400" s="2">
        <f>SalesData[[#This Row],[Cost Price (Assumed)60%]]*SalesData[[#This Row],[quantity]]</f>
        <v>13893.048000000001</v>
      </c>
      <c r="R1400" s="2">
        <f>SalesData[[#This Row],[Net Sales]]-SalesData[[#This Row],[Total Cost]]</f>
        <v>8798.9303999999993</v>
      </c>
      <c r="S1400" s="8">
        <f>SalesData[[#This Row],[Profit]]/SalesData[[#This Row],[Net Sales]]</f>
        <v>0.38775510204081631</v>
      </c>
    </row>
    <row r="1401" spans="1:19" x14ac:dyDescent="0.25">
      <c r="A1401">
        <v>101399</v>
      </c>
      <c r="B1401" s="1">
        <v>45657</v>
      </c>
      <c r="C1401" s="2">
        <f>MONTH(SalesData[[#This Row],[order_date]])</f>
        <v>12</v>
      </c>
      <c r="D1401" s="2">
        <f>YEAR(SalesData[[#This Row],[order_date]])</f>
        <v>2024</v>
      </c>
      <c r="E1401" t="s">
        <v>1255</v>
      </c>
      <c r="F1401" t="s">
        <v>10</v>
      </c>
      <c r="G1401" t="s">
        <v>27</v>
      </c>
      <c r="H1401">
        <v>1</v>
      </c>
      <c r="I1401">
        <v>60359.040000000001</v>
      </c>
      <c r="J1401" t="s">
        <v>61</v>
      </c>
      <c r="K1401" t="s">
        <v>36</v>
      </c>
      <c r="L1401">
        <f>SalesData[[#This Row],[quantity]]*SalesData[[#This Row],[price]]</f>
        <v>60359.040000000001</v>
      </c>
      <c r="M1401" s="8">
        <f>IF(SalesData[[#This Row],[quantity]]&lt;=1,2%,IF(SalesData[[#This Row],[quantity]]&lt;=2,4%,IF(SalesData[[#This Row],[quantity]]&lt;=3,6%,IF(SalesData[[#This Row],[quantity]]&gt;=4,8%,0%))))</f>
        <v>0.02</v>
      </c>
      <c r="N1401" s="6">
        <f>SalesData[[#This Row],[Total Sales]]*SalesData[[#This Row],[Discount %]]</f>
        <v>1207.1808000000001</v>
      </c>
      <c r="O1401" s="2">
        <f>SalesData[[#This Row],[Total Sales]]-SalesData[[#This Row],[Discount Amount]]</f>
        <v>59151.859199999999</v>
      </c>
      <c r="P1401" s="2">
        <f>SalesData[[#This Row],[price]]*60%</f>
        <v>36215.423999999999</v>
      </c>
      <c r="Q1401" s="2">
        <f>SalesData[[#This Row],[Cost Price (Assumed)60%]]*SalesData[[#This Row],[quantity]]</f>
        <v>36215.423999999999</v>
      </c>
      <c r="R1401" s="2">
        <f>SalesData[[#This Row],[Net Sales]]-SalesData[[#This Row],[Total Cost]]</f>
        <v>22936.4352</v>
      </c>
      <c r="S1401" s="8">
        <f>SalesData[[#This Row],[Profit]]/SalesData[[#This Row],[Net Sales]]</f>
        <v>0.38775510204081631</v>
      </c>
    </row>
    <row r="1402" spans="1:19" x14ac:dyDescent="0.25">
      <c r="A1402">
        <v>101400</v>
      </c>
      <c r="B1402" s="1">
        <v>45290</v>
      </c>
      <c r="C1402" s="2">
        <f>MONTH(SalesData[[#This Row],[order_date]])</f>
        <v>12</v>
      </c>
      <c r="D1402" s="2">
        <f>YEAR(SalesData[[#This Row],[order_date]])</f>
        <v>2023</v>
      </c>
      <c r="E1402" t="s">
        <v>1349</v>
      </c>
      <c r="F1402" t="s">
        <v>10</v>
      </c>
      <c r="G1402" t="s">
        <v>68</v>
      </c>
      <c r="H1402">
        <v>1</v>
      </c>
      <c r="I1402">
        <v>59567.32</v>
      </c>
      <c r="J1402" t="s">
        <v>43</v>
      </c>
      <c r="K1402" t="s">
        <v>29</v>
      </c>
      <c r="L1402">
        <f>SalesData[[#This Row],[quantity]]*SalesData[[#This Row],[price]]</f>
        <v>59567.32</v>
      </c>
      <c r="M1402" s="8">
        <f>IF(SalesData[[#This Row],[quantity]]&lt;=1,2%,IF(SalesData[[#This Row],[quantity]]&lt;=2,4%,IF(SalesData[[#This Row],[quantity]]&lt;=3,6%,IF(SalesData[[#This Row],[quantity]]&gt;=4,8%,0%))))</f>
        <v>0.02</v>
      </c>
      <c r="N1402" s="6">
        <f>SalesData[[#This Row],[Total Sales]]*SalesData[[#This Row],[Discount %]]</f>
        <v>1191.3464000000001</v>
      </c>
      <c r="O1402" s="2">
        <f>SalesData[[#This Row],[Total Sales]]-SalesData[[#This Row],[Discount Amount]]</f>
        <v>58375.973599999998</v>
      </c>
      <c r="P1402" s="2">
        <f>SalesData[[#This Row],[price]]*60%</f>
        <v>35740.392</v>
      </c>
      <c r="Q1402" s="2">
        <f>SalesData[[#This Row],[Cost Price (Assumed)60%]]*SalesData[[#This Row],[quantity]]</f>
        <v>35740.392</v>
      </c>
      <c r="R1402" s="2">
        <f>SalesData[[#This Row],[Net Sales]]-SalesData[[#This Row],[Total Cost]]</f>
        <v>22635.581599999998</v>
      </c>
      <c r="S1402" s="8">
        <f>SalesData[[#This Row],[Profit]]/SalesData[[#This Row],[Net Sales]]</f>
        <v>0.38775510204081631</v>
      </c>
    </row>
    <row r="1403" spans="1:19" x14ac:dyDescent="0.25">
      <c r="A1403">
        <v>101401</v>
      </c>
      <c r="B1403" s="1">
        <v>45236</v>
      </c>
      <c r="C1403" s="2">
        <f>MONTH(SalesData[[#This Row],[order_date]])</f>
        <v>11</v>
      </c>
      <c r="D1403" s="2">
        <f>YEAR(SalesData[[#This Row],[order_date]])</f>
        <v>2023</v>
      </c>
      <c r="E1403" t="s">
        <v>1350</v>
      </c>
      <c r="F1403" t="s">
        <v>19</v>
      </c>
      <c r="G1403" t="s">
        <v>115</v>
      </c>
      <c r="H1403">
        <v>1</v>
      </c>
      <c r="I1403">
        <v>9731.74</v>
      </c>
      <c r="J1403" t="s">
        <v>35</v>
      </c>
      <c r="K1403" t="s">
        <v>36</v>
      </c>
      <c r="L1403">
        <f>SalesData[[#This Row],[quantity]]*SalesData[[#This Row],[price]]</f>
        <v>9731.74</v>
      </c>
      <c r="M1403" s="8">
        <f>IF(SalesData[[#This Row],[quantity]]&lt;=1,2%,IF(SalesData[[#This Row],[quantity]]&lt;=2,4%,IF(SalesData[[#This Row],[quantity]]&lt;=3,6%,IF(SalesData[[#This Row],[quantity]]&gt;=4,8%,0%))))</f>
        <v>0.02</v>
      </c>
      <c r="N1403" s="6">
        <f>SalesData[[#This Row],[Total Sales]]*SalesData[[#This Row],[Discount %]]</f>
        <v>194.63480000000001</v>
      </c>
      <c r="O1403" s="2">
        <f>SalesData[[#This Row],[Total Sales]]-SalesData[[#This Row],[Discount Amount]]</f>
        <v>9537.1052</v>
      </c>
      <c r="P1403" s="2">
        <f>SalesData[[#This Row],[price]]*60%</f>
        <v>5839.0439999999999</v>
      </c>
      <c r="Q1403" s="2">
        <f>SalesData[[#This Row],[Cost Price (Assumed)60%]]*SalesData[[#This Row],[quantity]]</f>
        <v>5839.0439999999999</v>
      </c>
      <c r="R1403" s="2">
        <f>SalesData[[#This Row],[Net Sales]]-SalesData[[#This Row],[Total Cost]]</f>
        <v>3698.0612000000001</v>
      </c>
      <c r="S1403" s="8">
        <f>SalesData[[#This Row],[Profit]]/SalesData[[#This Row],[Net Sales]]</f>
        <v>0.38775510204081631</v>
      </c>
    </row>
    <row r="1404" spans="1:19" x14ac:dyDescent="0.25">
      <c r="A1404">
        <v>101402</v>
      </c>
      <c r="B1404" s="1">
        <v>45131</v>
      </c>
      <c r="C1404" s="2">
        <f>MONTH(SalesData[[#This Row],[order_date]])</f>
        <v>7</v>
      </c>
      <c r="D1404" s="2">
        <f>YEAR(SalesData[[#This Row],[order_date]])</f>
        <v>2023</v>
      </c>
      <c r="E1404" t="s">
        <v>1351</v>
      </c>
      <c r="F1404" t="s">
        <v>10</v>
      </c>
      <c r="G1404" t="s">
        <v>68</v>
      </c>
      <c r="H1404">
        <v>1</v>
      </c>
      <c r="I1404">
        <v>19372.45</v>
      </c>
      <c r="J1404" t="s">
        <v>54</v>
      </c>
      <c r="K1404" t="s">
        <v>55</v>
      </c>
      <c r="L1404">
        <f>SalesData[[#This Row],[quantity]]*SalesData[[#This Row],[price]]</f>
        <v>19372.45</v>
      </c>
      <c r="M1404" s="8">
        <f>IF(SalesData[[#This Row],[quantity]]&lt;=1,2%,IF(SalesData[[#This Row],[quantity]]&lt;=2,4%,IF(SalesData[[#This Row],[quantity]]&lt;=3,6%,IF(SalesData[[#This Row],[quantity]]&gt;=4,8%,0%))))</f>
        <v>0.02</v>
      </c>
      <c r="N1404" s="6">
        <f>SalesData[[#This Row],[Total Sales]]*SalesData[[#This Row],[Discount %]]</f>
        <v>387.44900000000001</v>
      </c>
      <c r="O1404" s="2">
        <f>SalesData[[#This Row],[Total Sales]]-SalesData[[#This Row],[Discount Amount]]</f>
        <v>18985.001</v>
      </c>
      <c r="P1404" s="2">
        <f>SalesData[[#This Row],[price]]*60%</f>
        <v>11623.47</v>
      </c>
      <c r="Q1404" s="2">
        <f>SalesData[[#This Row],[Cost Price (Assumed)60%]]*SalesData[[#This Row],[quantity]]</f>
        <v>11623.47</v>
      </c>
      <c r="R1404" s="2">
        <f>SalesData[[#This Row],[Net Sales]]-SalesData[[#This Row],[Total Cost]]</f>
        <v>7361.5310000000009</v>
      </c>
      <c r="S1404" s="8">
        <f>SalesData[[#This Row],[Profit]]/SalesData[[#This Row],[Net Sales]]</f>
        <v>0.38775510204081637</v>
      </c>
    </row>
    <row r="1405" spans="1:19" x14ac:dyDescent="0.25">
      <c r="A1405">
        <v>101403</v>
      </c>
      <c r="B1405" s="1">
        <v>45114</v>
      </c>
      <c r="C1405" s="2">
        <f>MONTH(SalesData[[#This Row],[order_date]])</f>
        <v>7</v>
      </c>
      <c r="D1405" s="2">
        <f>YEAR(SalesData[[#This Row],[order_date]])</f>
        <v>2023</v>
      </c>
      <c r="E1405" t="s">
        <v>1352</v>
      </c>
      <c r="F1405" t="s">
        <v>14</v>
      </c>
      <c r="G1405" t="s">
        <v>170</v>
      </c>
      <c r="H1405">
        <v>1</v>
      </c>
      <c r="I1405">
        <v>2885.33</v>
      </c>
      <c r="J1405" t="s">
        <v>43</v>
      </c>
      <c r="K1405" t="s">
        <v>29</v>
      </c>
      <c r="L1405">
        <f>SalesData[[#This Row],[quantity]]*SalesData[[#This Row],[price]]</f>
        <v>2885.33</v>
      </c>
      <c r="M1405" s="8">
        <f>IF(SalesData[[#This Row],[quantity]]&lt;=1,2%,IF(SalesData[[#This Row],[quantity]]&lt;=2,4%,IF(SalesData[[#This Row],[quantity]]&lt;=3,6%,IF(SalesData[[#This Row],[quantity]]&gt;=4,8%,0%))))</f>
        <v>0.02</v>
      </c>
      <c r="N1405" s="6">
        <f>SalesData[[#This Row],[Total Sales]]*SalesData[[#This Row],[Discount %]]</f>
        <v>57.706600000000002</v>
      </c>
      <c r="O1405" s="2">
        <f>SalesData[[#This Row],[Total Sales]]-SalesData[[#This Row],[Discount Amount]]</f>
        <v>2827.6233999999999</v>
      </c>
      <c r="P1405" s="2">
        <f>SalesData[[#This Row],[price]]*60%</f>
        <v>1731.1979999999999</v>
      </c>
      <c r="Q1405" s="2">
        <f>SalesData[[#This Row],[Cost Price (Assumed)60%]]*SalesData[[#This Row],[quantity]]</f>
        <v>1731.1979999999999</v>
      </c>
      <c r="R1405" s="2">
        <f>SalesData[[#This Row],[Net Sales]]-SalesData[[#This Row],[Total Cost]]</f>
        <v>1096.4254000000001</v>
      </c>
      <c r="S1405" s="8">
        <f>SalesData[[#This Row],[Profit]]/SalesData[[#This Row],[Net Sales]]</f>
        <v>0.38775510204081637</v>
      </c>
    </row>
    <row r="1406" spans="1:19" x14ac:dyDescent="0.25">
      <c r="A1406">
        <v>101404</v>
      </c>
      <c r="B1406" s="1">
        <v>45628</v>
      </c>
      <c r="C1406" s="2">
        <f>MONTH(SalesData[[#This Row],[order_date]])</f>
        <v>12</v>
      </c>
      <c r="D1406" s="2">
        <f>YEAR(SalesData[[#This Row],[order_date]])</f>
        <v>2024</v>
      </c>
      <c r="E1406" t="s">
        <v>1353</v>
      </c>
      <c r="F1406" t="s">
        <v>19</v>
      </c>
      <c r="G1406" t="s">
        <v>20</v>
      </c>
      <c r="H1406">
        <v>1</v>
      </c>
      <c r="I1406">
        <v>8148.14</v>
      </c>
      <c r="J1406" t="s">
        <v>85</v>
      </c>
      <c r="K1406" t="s">
        <v>29</v>
      </c>
      <c r="L1406">
        <f>SalesData[[#This Row],[quantity]]*SalesData[[#This Row],[price]]</f>
        <v>8148.14</v>
      </c>
      <c r="M1406" s="8">
        <f>IF(SalesData[[#This Row],[quantity]]&lt;=1,2%,IF(SalesData[[#This Row],[quantity]]&lt;=2,4%,IF(SalesData[[#This Row],[quantity]]&lt;=3,6%,IF(SalesData[[#This Row],[quantity]]&gt;=4,8%,0%))))</f>
        <v>0.02</v>
      </c>
      <c r="N1406" s="6">
        <f>SalesData[[#This Row],[Total Sales]]*SalesData[[#This Row],[Discount %]]</f>
        <v>162.96280000000002</v>
      </c>
      <c r="O1406" s="2">
        <f>SalesData[[#This Row],[Total Sales]]-SalesData[[#This Row],[Discount Amount]]</f>
        <v>7985.1772000000001</v>
      </c>
      <c r="P1406" s="2">
        <f>SalesData[[#This Row],[price]]*60%</f>
        <v>4888.884</v>
      </c>
      <c r="Q1406" s="2">
        <f>SalesData[[#This Row],[Cost Price (Assumed)60%]]*SalesData[[#This Row],[quantity]]</f>
        <v>4888.884</v>
      </c>
      <c r="R1406" s="2">
        <f>SalesData[[#This Row],[Net Sales]]-SalesData[[#This Row],[Total Cost]]</f>
        <v>3096.2932000000001</v>
      </c>
      <c r="S1406" s="8">
        <f>SalesData[[#This Row],[Profit]]/SalesData[[#This Row],[Net Sales]]</f>
        <v>0.38775510204081631</v>
      </c>
    </row>
    <row r="1407" spans="1:19" x14ac:dyDescent="0.25">
      <c r="A1407">
        <v>101405</v>
      </c>
      <c r="B1407" s="1">
        <v>45499</v>
      </c>
      <c r="C1407" s="2">
        <f>MONTH(SalesData[[#This Row],[order_date]])</f>
        <v>7</v>
      </c>
      <c r="D1407" s="2">
        <f>YEAR(SalesData[[#This Row],[order_date]])</f>
        <v>2024</v>
      </c>
      <c r="E1407" t="s">
        <v>1354</v>
      </c>
      <c r="F1407" t="s">
        <v>10</v>
      </c>
      <c r="G1407" t="s">
        <v>68</v>
      </c>
      <c r="H1407">
        <v>1</v>
      </c>
      <c r="I1407">
        <v>12488.59</v>
      </c>
      <c r="J1407" t="s">
        <v>32</v>
      </c>
      <c r="K1407" t="s">
        <v>33</v>
      </c>
      <c r="L1407">
        <f>SalesData[[#This Row],[quantity]]*SalesData[[#This Row],[price]]</f>
        <v>12488.59</v>
      </c>
      <c r="M1407" s="8">
        <f>IF(SalesData[[#This Row],[quantity]]&lt;=1,2%,IF(SalesData[[#This Row],[quantity]]&lt;=2,4%,IF(SalesData[[#This Row],[quantity]]&lt;=3,6%,IF(SalesData[[#This Row],[quantity]]&gt;=4,8%,0%))))</f>
        <v>0.02</v>
      </c>
      <c r="N1407" s="6">
        <f>SalesData[[#This Row],[Total Sales]]*SalesData[[#This Row],[Discount %]]</f>
        <v>249.77180000000001</v>
      </c>
      <c r="O1407" s="2">
        <f>SalesData[[#This Row],[Total Sales]]-SalesData[[#This Row],[Discount Amount]]</f>
        <v>12238.8182</v>
      </c>
      <c r="P1407" s="2">
        <f>SalesData[[#This Row],[price]]*60%</f>
        <v>7493.1539999999995</v>
      </c>
      <c r="Q1407" s="2">
        <f>SalesData[[#This Row],[Cost Price (Assumed)60%]]*SalesData[[#This Row],[quantity]]</f>
        <v>7493.1539999999995</v>
      </c>
      <c r="R1407" s="2">
        <f>SalesData[[#This Row],[Net Sales]]-SalesData[[#This Row],[Total Cost]]</f>
        <v>4745.6642000000002</v>
      </c>
      <c r="S1407" s="8">
        <f>SalesData[[#This Row],[Profit]]/SalesData[[#This Row],[Net Sales]]</f>
        <v>0.38775510204081637</v>
      </c>
    </row>
    <row r="1408" spans="1:19" x14ac:dyDescent="0.25">
      <c r="A1408">
        <v>101406</v>
      </c>
      <c r="B1408" s="1">
        <v>45451</v>
      </c>
      <c r="C1408" s="2">
        <f>MONTH(SalesData[[#This Row],[order_date]])</f>
        <v>6</v>
      </c>
      <c r="D1408" s="2">
        <f>YEAR(SalesData[[#This Row],[order_date]])</f>
        <v>2024</v>
      </c>
      <c r="E1408" t="s">
        <v>1355</v>
      </c>
      <c r="F1408" t="s">
        <v>14</v>
      </c>
      <c r="G1408" t="s">
        <v>51</v>
      </c>
      <c r="H1408">
        <v>1</v>
      </c>
      <c r="I1408">
        <v>2733.12</v>
      </c>
      <c r="J1408" t="s">
        <v>57</v>
      </c>
      <c r="K1408" t="s">
        <v>58</v>
      </c>
      <c r="L1408">
        <f>SalesData[[#This Row],[quantity]]*SalesData[[#This Row],[price]]</f>
        <v>2733.12</v>
      </c>
      <c r="M1408" s="8">
        <f>IF(SalesData[[#This Row],[quantity]]&lt;=1,2%,IF(SalesData[[#This Row],[quantity]]&lt;=2,4%,IF(SalesData[[#This Row],[quantity]]&lt;=3,6%,IF(SalesData[[#This Row],[quantity]]&gt;=4,8%,0%))))</f>
        <v>0.02</v>
      </c>
      <c r="N1408" s="6">
        <f>SalesData[[#This Row],[Total Sales]]*SalesData[[#This Row],[Discount %]]</f>
        <v>54.662399999999998</v>
      </c>
      <c r="O1408" s="2">
        <f>SalesData[[#This Row],[Total Sales]]-SalesData[[#This Row],[Discount Amount]]</f>
        <v>2678.4575999999997</v>
      </c>
      <c r="P1408" s="2">
        <f>SalesData[[#This Row],[price]]*60%</f>
        <v>1639.8719999999998</v>
      </c>
      <c r="Q1408" s="2">
        <f>SalesData[[#This Row],[Cost Price (Assumed)60%]]*SalesData[[#This Row],[quantity]]</f>
        <v>1639.8719999999998</v>
      </c>
      <c r="R1408" s="2">
        <f>SalesData[[#This Row],[Net Sales]]-SalesData[[#This Row],[Total Cost]]</f>
        <v>1038.5855999999999</v>
      </c>
      <c r="S1408" s="8">
        <f>SalesData[[#This Row],[Profit]]/SalesData[[#This Row],[Net Sales]]</f>
        <v>0.38775510204081631</v>
      </c>
    </row>
    <row r="1409" spans="1:19" x14ac:dyDescent="0.25">
      <c r="A1409">
        <v>101407</v>
      </c>
      <c r="B1409" s="1">
        <v>45339</v>
      </c>
      <c r="C1409" s="2">
        <f>MONTH(SalesData[[#This Row],[order_date]])</f>
        <v>2</v>
      </c>
      <c r="D1409" s="2">
        <f>YEAR(SalesData[[#This Row],[order_date]])</f>
        <v>2024</v>
      </c>
      <c r="E1409" t="s">
        <v>1356</v>
      </c>
      <c r="F1409" t="s">
        <v>19</v>
      </c>
      <c r="G1409" t="s">
        <v>20</v>
      </c>
      <c r="H1409">
        <v>3</v>
      </c>
      <c r="I1409">
        <v>13003.14</v>
      </c>
      <c r="J1409" t="s">
        <v>12</v>
      </c>
      <c r="K1409" t="s">
        <v>12</v>
      </c>
      <c r="L1409">
        <f>SalesData[[#This Row],[quantity]]*SalesData[[#This Row],[price]]</f>
        <v>39009.42</v>
      </c>
      <c r="M1409" s="8">
        <f>IF(SalesData[[#This Row],[quantity]]&lt;=1,2%,IF(SalesData[[#This Row],[quantity]]&lt;=2,4%,IF(SalesData[[#This Row],[quantity]]&lt;=3,6%,IF(SalesData[[#This Row],[quantity]]&gt;=4,8%,0%))))</f>
        <v>0.06</v>
      </c>
      <c r="N1409" s="6">
        <f>SalesData[[#This Row],[Total Sales]]*SalesData[[#This Row],[Discount %]]</f>
        <v>2340.5652</v>
      </c>
      <c r="O1409" s="2">
        <f>SalesData[[#This Row],[Total Sales]]-SalesData[[#This Row],[Discount Amount]]</f>
        <v>36668.854800000001</v>
      </c>
      <c r="P1409" s="2">
        <f>SalesData[[#This Row],[price]]*60%</f>
        <v>7801.8839999999991</v>
      </c>
      <c r="Q1409" s="2">
        <f>SalesData[[#This Row],[Cost Price (Assumed)60%]]*SalesData[[#This Row],[quantity]]</f>
        <v>23405.651999999998</v>
      </c>
      <c r="R1409" s="2">
        <f>SalesData[[#This Row],[Net Sales]]-SalesData[[#This Row],[Total Cost]]</f>
        <v>13263.202800000003</v>
      </c>
      <c r="S1409" s="8">
        <f>SalesData[[#This Row],[Profit]]/SalesData[[#This Row],[Net Sales]]</f>
        <v>0.36170212765957455</v>
      </c>
    </row>
    <row r="1410" spans="1:19" x14ac:dyDescent="0.25">
      <c r="A1410">
        <v>101408</v>
      </c>
      <c r="B1410" s="1">
        <v>44983</v>
      </c>
      <c r="C1410" s="2">
        <f>MONTH(SalesData[[#This Row],[order_date]])</f>
        <v>2</v>
      </c>
      <c r="D1410" s="2">
        <f>YEAR(SalesData[[#This Row],[order_date]])</f>
        <v>2023</v>
      </c>
      <c r="E1410" t="s">
        <v>1357</v>
      </c>
      <c r="F1410" t="s">
        <v>10</v>
      </c>
      <c r="G1410" t="s">
        <v>73</v>
      </c>
      <c r="H1410">
        <v>1</v>
      </c>
      <c r="I1410">
        <v>7658.43</v>
      </c>
      <c r="J1410" t="s">
        <v>16</v>
      </c>
      <c r="K1410" t="s">
        <v>17</v>
      </c>
      <c r="L1410">
        <f>SalesData[[#This Row],[quantity]]*SalesData[[#This Row],[price]]</f>
        <v>7658.43</v>
      </c>
      <c r="M1410" s="8">
        <f>IF(SalesData[[#This Row],[quantity]]&lt;=1,2%,IF(SalesData[[#This Row],[quantity]]&lt;=2,4%,IF(SalesData[[#This Row],[quantity]]&lt;=3,6%,IF(SalesData[[#This Row],[quantity]]&gt;=4,8%,0%))))</f>
        <v>0.02</v>
      </c>
      <c r="N1410" s="6">
        <f>SalesData[[#This Row],[Total Sales]]*SalesData[[#This Row],[Discount %]]</f>
        <v>153.1686</v>
      </c>
      <c r="O1410" s="2">
        <f>SalesData[[#This Row],[Total Sales]]-SalesData[[#This Row],[Discount Amount]]</f>
        <v>7505.2614000000003</v>
      </c>
      <c r="P1410" s="2">
        <f>SalesData[[#This Row],[price]]*60%</f>
        <v>4595.058</v>
      </c>
      <c r="Q1410" s="2">
        <f>SalesData[[#This Row],[Cost Price (Assumed)60%]]*SalesData[[#This Row],[quantity]]</f>
        <v>4595.058</v>
      </c>
      <c r="R1410" s="2">
        <f>SalesData[[#This Row],[Net Sales]]-SalesData[[#This Row],[Total Cost]]</f>
        <v>2910.2034000000003</v>
      </c>
      <c r="S1410" s="8">
        <f>SalesData[[#This Row],[Profit]]/SalesData[[#This Row],[Net Sales]]</f>
        <v>0.38775510204081637</v>
      </c>
    </row>
    <row r="1411" spans="1:19" x14ac:dyDescent="0.25">
      <c r="A1411">
        <v>101409</v>
      </c>
      <c r="B1411" s="1">
        <v>45266</v>
      </c>
      <c r="C1411" s="2">
        <f>MONTH(SalesData[[#This Row],[order_date]])</f>
        <v>12</v>
      </c>
      <c r="D1411" s="2">
        <f>YEAR(SalesData[[#This Row],[order_date]])</f>
        <v>2023</v>
      </c>
      <c r="E1411" t="s">
        <v>1358</v>
      </c>
      <c r="F1411" t="s">
        <v>41</v>
      </c>
      <c r="G1411" t="s">
        <v>66</v>
      </c>
      <c r="H1411">
        <v>2</v>
      </c>
      <c r="I1411">
        <v>10946.25</v>
      </c>
      <c r="J1411" t="s">
        <v>16</v>
      </c>
      <c r="K1411" t="s">
        <v>17</v>
      </c>
      <c r="L1411">
        <f>SalesData[[#This Row],[quantity]]*SalesData[[#This Row],[price]]</f>
        <v>21892.5</v>
      </c>
      <c r="M1411" s="8">
        <f>IF(SalesData[[#This Row],[quantity]]&lt;=1,2%,IF(SalesData[[#This Row],[quantity]]&lt;=2,4%,IF(SalesData[[#This Row],[quantity]]&lt;=3,6%,IF(SalesData[[#This Row],[quantity]]&gt;=4,8%,0%))))</f>
        <v>0.04</v>
      </c>
      <c r="N1411" s="6">
        <f>SalesData[[#This Row],[Total Sales]]*SalesData[[#This Row],[Discount %]]</f>
        <v>875.7</v>
      </c>
      <c r="O1411" s="2">
        <f>SalesData[[#This Row],[Total Sales]]-SalesData[[#This Row],[Discount Amount]]</f>
        <v>21016.799999999999</v>
      </c>
      <c r="P1411" s="2">
        <f>SalesData[[#This Row],[price]]*60%</f>
        <v>6567.75</v>
      </c>
      <c r="Q1411" s="2">
        <f>SalesData[[#This Row],[Cost Price (Assumed)60%]]*SalesData[[#This Row],[quantity]]</f>
        <v>13135.5</v>
      </c>
      <c r="R1411" s="2">
        <f>SalesData[[#This Row],[Net Sales]]-SalesData[[#This Row],[Total Cost]]</f>
        <v>7881.2999999999993</v>
      </c>
      <c r="S1411" s="8">
        <f>SalesData[[#This Row],[Profit]]/SalesData[[#This Row],[Net Sales]]</f>
        <v>0.375</v>
      </c>
    </row>
    <row r="1412" spans="1:19" x14ac:dyDescent="0.25">
      <c r="A1412">
        <v>101410</v>
      </c>
      <c r="B1412" s="1">
        <v>45136</v>
      </c>
      <c r="C1412" s="2">
        <f>MONTH(SalesData[[#This Row],[order_date]])</f>
        <v>7</v>
      </c>
      <c r="D1412" s="2">
        <f>YEAR(SalesData[[#This Row],[order_date]])</f>
        <v>2023</v>
      </c>
      <c r="E1412" t="s">
        <v>219</v>
      </c>
      <c r="F1412" t="s">
        <v>14</v>
      </c>
      <c r="G1412" t="s">
        <v>51</v>
      </c>
      <c r="H1412">
        <v>2</v>
      </c>
      <c r="I1412">
        <v>2362.7800000000002</v>
      </c>
      <c r="J1412" t="s">
        <v>94</v>
      </c>
      <c r="K1412" t="s">
        <v>95</v>
      </c>
      <c r="L1412">
        <f>SalesData[[#This Row],[quantity]]*SalesData[[#This Row],[price]]</f>
        <v>4725.5600000000004</v>
      </c>
      <c r="M1412" s="8">
        <f>IF(SalesData[[#This Row],[quantity]]&lt;=1,2%,IF(SalesData[[#This Row],[quantity]]&lt;=2,4%,IF(SalesData[[#This Row],[quantity]]&lt;=3,6%,IF(SalesData[[#This Row],[quantity]]&gt;=4,8%,0%))))</f>
        <v>0.04</v>
      </c>
      <c r="N1412" s="6">
        <f>SalesData[[#This Row],[Total Sales]]*SalesData[[#This Row],[Discount %]]</f>
        <v>189.02240000000003</v>
      </c>
      <c r="O1412" s="2">
        <f>SalesData[[#This Row],[Total Sales]]-SalesData[[#This Row],[Discount Amount]]</f>
        <v>4536.5376000000006</v>
      </c>
      <c r="P1412" s="2">
        <f>SalesData[[#This Row],[price]]*60%</f>
        <v>1417.6680000000001</v>
      </c>
      <c r="Q1412" s="2">
        <f>SalesData[[#This Row],[Cost Price (Assumed)60%]]*SalesData[[#This Row],[quantity]]</f>
        <v>2835.3360000000002</v>
      </c>
      <c r="R1412" s="2">
        <f>SalesData[[#This Row],[Net Sales]]-SalesData[[#This Row],[Total Cost]]</f>
        <v>1701.2016000000003</v>
      </c>
      <c r="S1412" s="8">
        <f>SalesData[[#This Row],[Profit]]/SalesData[[#This Row],[Net Sales]]</f>
        <v>0.375</v>
      </c>
    </row>
    <row r="1413" spans="1:19" x14ac:dyDescent="0.25">
      <c r="A1413">
        <v>101411</v>
      </c>
      <c r="B1413" s="1">
        <v>45570</v>
      </c>
      <c r="C1413" s="2">
        <f>MONTH(SalesData[[#This Row],[order_date]])</f>
        <v>10</v>
      </c>
      <c r="D1413" s="2">
        <f>YEAR(SalesData[[#This Row],[order_date]])</f>
        <v>2024</v>
      </c>
      <c r="E1413" t="s">
        <v>1359</v>
      </c>
      <c r="F1413" t="s">
        <v>14</v>
      </c>
      <c r="G1413" t="s">
        <v>15</v>
      </c>
      <c r="H1413">
        <v>3</v>
      </c>
      <c r="I1413">
        <v>2905.93</v>
      </c>
      <c r="J1413" t="s">
        <v>85</v>
      </c>
      <c r="K1413" t="s">
        <v>29</v>
      </c>
      <c r="L1413">
        <f>SalesData[[#This Row],[quantity]]*SalesData[[#This Row],[price]]</f>
        <v>8717.7899999999991</v>
      </c>
      <c r="M1413" s="8">
        <f>IF(SalesData[[#This Row],[quantity]]&lt;=1,2%,IF(SalesData[[#This Row],[quantity]]&lt;=2,4%,IF(SalesData[[#This Row],[quantity]]&lt;=3,6%,IF(SalesData[[#This Row],[quantity]]&gt;=4,8%,0%))))</f>
        <v>0.06</v>
      </c>
      <c r="N1413" s="6">
        <f>SalesData[[#This Row],[Total Sales]]*SalesData[[#This Row],[Discount %]]</f>
        <v>523.06739999999991</v>
      </c>
      <c r="O1413" s="2">
        <f>SalesData[[#This Row],[Total Sales]]-SalesData[[#This Row],[Discount Amount]]</f>
        <v>8194.7225999999991</v>
      </c>
      <c r="P1413" s="2">
        <f>SalesData[[#This Row],[price]]*60%</f>
        <v>1743.5579999999998</v>
      </c>
      <c r="Q1413" s="2">
        <f>SalesData[[#This Row],[Cost Price (Assumed)60%]]*SalesData[[#This Row],[quantity]]</f>
        <v>5230.6739999999991</v>
      </c>
      <c r="R1413" s="2">
        <f>SalesData[[#This Row],[Net Sales]]-SalesData[[#This Row],[Total Cost]]</f>
        <v>2964.0486000000001</v>
      </c>
      <c r="S1413" s="8">
        <f>SalesData[[#This Row],[Profit]]/SalesData[[#This Row],[Net Sales]]</f>
        <v>0.36170212765957449</v>
      </c>
    </row>
    <row r="1414" spans="1:19" x14ac:dyDescent="0.25">
      <c r="A1414">
        <v>101412</v>
      </c>
      <c r="B1414" s="1">
        <v>45083</v>
      </c>
      <c r="C1414" s="2">
        <f>MONTH(SalesData[[#This Row],[order_date]])</f>
        <v>6</v>
      </c>
      <c r="D1414" s="2">
        <f>YEAR(SalesData[[#This Row],[order_date]])</f>
        <v>2023</v>
      </c>
      <c r="E1414" t="s">
        <v>1360</v>
      </c>
      <c r="F1414" t="s">
        <v>19</v>
      </c>
      <c r="G1414" t="s">
        <v>77</v>
      </c>
      <c r="H1414">
        <v>1</v>
      </c>
      <c r="I1414">
        <v>3465.23</v>
      </c>
      <c r="J1414" t="s">
        <v>47</v>
      </c>
      <c r="K1414" t="s">
        <v>48</v>
      </c>
      <c r="L1414">
        <f>SalesData[[#This Row],[quantity]]*SalesData[[#This Row],[price]]</f>
        <v>3465.23</v>
      </c>
      <c r="M1414" s="8">
        <f>IF(SalesData[[#This Row],[quantity]]&lt;=1,2%,IF(SalesData[[#This Row],[quantity]]&lt;=2,4%,IF(SalesData[[#This Row],[quantity]]&lt;=3,6%,IF(SalesData[[#This Row],[quantity]]&gt;=4,8%,0%))))</f>
        <v>0.02</v>
      </c>
      <c r="N1414" s="6">
        <f>SalesData[[#This Row],[Total Sales]]*SalesData[[#This Row],[Discount %]]</f>
        <v>69.304600000000008</v>
      </c>
      <c r="O1414" s="2">
        <f>SalesData[[#This Row],[Total Sales]]-SalesData[[#This Row],[Discount Amount]]</f>
        <v>3395.9254000000001</v>
      </c>
      <c r="P1414" s="2">
        <f>SalesData[[#This Row],[price]]*60%</f>
        <v>2079.1379999999999</v>
      </c>
      <c r="Q1414" s="2">
        <f>SalesData[[#This Row],[Cost Price (Assumed)60%]]*SalesData[[#This Row],[quantity]]</f>
        <v>2079.1379999999999</v>
      </c>
      <c r="R1414" s="2">
        <f>SalesData[[#This Row],[Net Sales]]-SalesData[[#This Row],[Total Cost]]</f>
        <v>1316.7874000000002</v>
      </c>
      <c r="S1414" s="8">
        <f>SalesData[[#This Row],[Profit]]/SalesData[[#This Row],[Net Sales]]</f>
        <v>0.38775510204081637</v>
      </c>
    </row>
    <row r="1415" spans="1:19" x14ac:dyDescent="0.25">
      <c r="A1415">
        <v>101413</v>
      </c>
      <c r="B1415" s="1">
        <v>45444</v>
      </c>
      <c r="C1415" s="2">
        <f>MONTH(SalesData[[#This Row],[order_date]])</f>
        <v>6</v>
      </c>
      <c r="D1415" s="2">
        <f>YEAR(SalesData[[#This Row],[order_date]])</f>
        <v>2024</v>
      </c>
      <c r="E1415" t="s">
        <v>1361</v>
      </c>
      <c r="F1415" t="s">
        <v>14</v>
      </c>
      <c r="G1415" t="s">
        <v>15</v>
      </c>
      <c r="H1415">
        <v>4</v>
      </c>
      <c r="I1415">
        <v>1630.63</v>
      </c>
      <c r="J1415" t="s">
        <v>47</v>
      </c>
      <c r="K1415" t="s">
        <v>48</v>
      </c>
      <c r="L1415">
        <f>SalesData[[#This Row],[quantity]]*SalesData[[#This Row],[price]]</f>
        <v>6522.52</v>
      </c>
      <c r="M1415" s="8">
        <f>IF(SalesData[[#This Row],[quantity]]&lt;=1,2%,IF(SalesData[[#This Row],[quantity]]&lt;=2,4%,IF(SalesData[[#This Row],[quantity]]&lt;=3,6%,IF(SalesData[[#This Row],[quantity]]&gt;=4,8%,0%))))</f>
        <v>0.08</v>
      </c>
      <c r="N1415" s="6">
        <f>SalesData[[#This Row],[Total Sales]]*SalesData[[#This Row],[Discount %]]</f>
        <v>521.80160000000001</v>
      </c>
      <c r="O1415" s="2">
        <f>SalesData[[#This Row],[Total Sales]]-SalesData[[#This Row],[Discount Amount]]</f>
        <v>6000.7184000000007</v>
      </c>
      <c r="P1415" s="2">
        <f>SalesData[[#This Row],[price]]*60%</f>
        <v>978.37800000000004</v>
      </c>
      <c r="Q1415" s="2">
        <f>SalesData[[#This Row],[Cost Price (Assumed)60%]]*SalesData[[#This Row],[quantity]]</f>
        <v>3913.5120000000002</v>
      </c>
      <c r="R1415" s="2">
        <f>SalesData[[#This Row],[Net Sales]]-SalesData[[#This Row],[Total Cost]]</f>
        <v>2087.2064000000005</v>
      </c>
      <c r="S1415" s="8">
        <f>SalesData[[#This Row],[Profit]]/SalesData[[#This Row],[Net Sales]]</f>
        <v>0.34782608695652178</v>
      </c>
    </row>
    <row r="1416" spans="1:19" x14ac:dyDescent="0.25">
      <c r="A1416">
        <v>101414</v>
      </c>
      <c r="B1416" s="1">
        <v>45167</v>
      </c>
      <c r="C1416" s="2">
        <f>MONTH(SalesData[[#This Row],[order_date]])</f>
        <v>8</v>
      </c>
      <c r="D1416" s="2">
        <f>YEAR(SalesData[[#This Row],[order_date]])</f>
        <v>2023</v>
      </c>
      <c r="E1416" t="s">
        <v>556</v>
      </c>
      <c r="F1416" t="s">
        <v>38</v>
      </c>
      <c r="G1416" t="s">
        <v>60</v>
      </c>
      <c r="H1416">
        <v>1</v>
      </c>
      <c r="I1416">
        <v>2443.31</v>
      </c>
      <c r="J1416" t="s">
        <v>28</v>
      </c>
      <c r="K1416" t="s">
        <v>29</v>
      </c>
      <c r="L1416">
        <f>SalesData[[#This Row],[quantity]]*SalesData[[#This Row],[price]]</f>
        <v>2443.31</v>
      </c>
      <c r="M1416" s="8">
        <f>IF(SalesData[[#This Row],[quantity]]&lt;=1,2%,IF(SalesData[[#This Row],[quantity]]&lt;=2,4%,IF(SalesData[[#This Row],[quantity]]&lt;=3,6%,IF(SalesData[[#This Row],[quantity]]&gt;=4,8%,0%))))</f>
        <v>0.02</v>
      </c>
      <c r="N1416" s="6">
        <f>SalesData[[#This Row],[Total Sales]]*SalesData[[#This Row],[Discount %]]</f>
        <v>48.866199999999999</v>
      </c>
      <c r="O1416" s="2">
        <f>SalesData[[#This Row],[Total Sales]]-SalesData[[#This Row],[Discount Amount]]</f>
        <v>2394.4438</v>
      </c>
      <c r="P1416" s="2">
        <f>SalesData[[#This Row],[price]]*60%</f>
        <v>1465.9859999999999</v>
      </c>
      <c r="Q1416" s="2">
        <f>SalesData[[#This Row],[Cost Price (Assumed)60%]]*SalesData[[#This Row],[quantity]]</f>
        <v>1465.9859999999999</v>
      </c>
      <c r="R1416" s="2">
        <f>SalesData[[#This Row],[Net Sales]]-SalesData[[#This Row],[Total Cost]]</f>
        <v>928.45780000000013</v>
      </c>
      <c r="S1416" s="8">
        <f>SalesData[[#This Row],[Profit]]/SalesData[[#This Row],[Net Sales]]</f>
        <v>0.38775510204081637</v>
      </c>
    </row>
    <row r="1417" spans="1:19" x14ac:dyDescent="0.25">
      <c r="A1417">
        <v>101415</v>
      </c>
      <c r="B1417" s="1">
        <v>45076</v>
      </c>
      <c r="C1417" s="2">
        <f>MONTH(SalesData[[#This Row],[order_date]])</f>
        <v>5</v>
      </c>
      <c r="D1417" s="2">
        <f>YEAR(SalesData[[#This Row],[order_date]])</f>
        <v>2023</v>
      </c>
      <c r="E1417" t="s">
        <v>1362</v>
      </c>
      <c r="F1417" t="s">
        <v>19</v>
      </c>
      <c r="G1417" t="s">
        <v>115</v>
      </c>
      <c r="H1417">
        <v>1</v>
      </c>
      <c r="I1417">
        <v>10369.82</v>
      </c>
      <c r="J1417" t="s">
        <v>16</v>
      </c>
      <c r="K1417" t="s">
        <v>17</v>
      </c>
      <c r="L1417">
        <f>SalesData[[#This Row],[quantity]]*SalesData[[#This Row],[price]]</f>
        <v>10369.82</v>
      </c>
      <c r="M1417" s="8">
        <f>IF(SalesData[[#This Row],[quantity]]&lt;=1,2%,IF(SalesData[[#This Row],[quantity]]&lt;=2,4%,IF(SalesData[[#This Row],[quantity]]&lt;=3,6%,IF(SalesData[[#This Row],[quantity]]&gt;=4,8%,0%))))</f>
        <v>0.02</v>
      </c>
      <c r="N1417" s="6">
        <f>SalesData[[#This Row],[Total Sales]]*SalesData[[#This Row],[Discount %]]</f>
        <v>207.3964</v>
      </c>
      <c r="O1417" s="2">
        <f>SalesData[[#This Row],[Total Sales]]-SalesData[[#This Row],[Discount Amount]]</f>
        <v>10162.4236</v>
      </c>
      <c r="P1417" s="2">
        <f>SalesData[[#This Row],[price]]*60%</f>
        <v>6221.8919999999998</v>
      </c>
      <c r="Q1417" s="2">
        <f>SalesData[[#This Row],[Cost Price (Assumed)60%]]*SalesData[[#This Row],[quantity]]</f>
        <v>6221.8919999999998</v>
      </c>
      <c r="R1417" s="2">
        <f>SalesData[[#This Row],[Net Sales]]-SalesData[[#This Row],[Total Cost]]</f>
        <v>3940.5316000000003</v>
      </c>
      <c r="S1417" s="8">
        <f>SalesData[[#This Row],[Profit]]/SalesData[[#This Row],[Net Sales]]</f>
        <v>0.38775510204081637</v>
      </c>
    </row>
    <row r="1418" spans="1:19" x14ac:dyDescent="0.25">
      <c r="A1418">
        <v>101416</v>
      </c>
      <c r="B1418" s="1">
        <v>45643</v>
      </c>
      <c r="C1418" s="2">
        <f>MONTH(SalesData[[#This Row],[order_date]])</f>
        <v>12</v>
      </c>
      <c r="D1418" s="2">
        <f>YEAR(SalesData[[#This Row],[order_date]])</f>
        <v>2024</v>
      </c>
      <c r="E1418" t="s">
        <v>1363</v>
      </c>
      <c r="F1418" t="s">
        <v>14</v>
      </c>
      <c r="G1418" t="s">
        <v>170</v>
      </c>
      <c r="H1418">
        <v>1</v>
      </c>
      <c r="I1418">
        <v>1397.77</v>
      </c>
      <c r="J1418" t="s">
        <v>107</v>
      </c>
      <c r="K1418" t="s">
        <v>108</v>
      </c>
      <c r="L1418">
        <f>SalesData[[#This Row],[quantity]]*SalesData[[#This Row],[price]]</f>
        <v>1397.77</v>
      </c>
      <c r="M1418" s="8">
        <f>IF(SalesData[[#This Row],[quantity]]&lt;=1,2%,IF(SalesData[[#This Row],[quantity]]&lt;=2,4%,IF(SalesData[[#This Row],[quantity]]&lt;=3,6%,IF(SalesData[[#This Row],[quantity]]&gt;=4,8%,0%))))</f>
        <v>0.02</v>
      </c>
      <c r="N1418" s="6">
        <f>SalesData[[#This Row],[Total Sales]]*SalesData[[#This Row],[Discount %]]</f>
        <v>27.955400000000001</v>
      </c>
      <c r="O1418" s="2">
        <f>SalesData[[#This Row],[Total Sales]]-SalesData[[#This Row],[Discount Amount]]</f>
        <v>1369.8145999999999</v>
      </c>
      <c r="P1418" s="2">
        <f>SalesData[[#This Row],[price]]*60%</f>
        <v>838.66199999999992</v>
      </c>
      <c r="Q1418" s="2">
        <f>SalesData[[#This Row],[Cost Price (Assumed)60%]]*SalesData[[#This Row],[quantity]]</f>
        <v>838.66199999999992</v>
      </c>
      <c r="R1418" s="2">
        <f>SalesData[[#This Row],[Net Sales]]-SalesData[[#This Row],[Total Cost]]</f>
        <v>531.15260000000001</v>
      </c>
      <c r="S1418" s="8">
        <f>SalesData[[#This Row],[Profit]]/SalesData[[#This Row],[Net Sales]]</f>
        <v>0.38775510204081637</v>
      </c>
    </row>
    <row r="1419" spans="1:19" x14ac:dyDescent="0.25">
      <c r="A1419">
        <v>101417</v>
      </c>
      <c r="B1419" s="1">
        <v>45610</v>
      </c>
      <c r="C1419" s="2">
        <f>MONTH(SalesData[[#This Row],[order_date]])</f>
        <v>11</v>
      </c>
      <c r="D1419" s="2">
        <f>YEAR(SalesData[[#This Row],[order_date]])</f>
        <v>2024</v>
      </c>
      <c r="E1419" t="s">
        <v>1364</v>
      </c>
      <c r="F1419" t="s">
        <v>10</v>
      </c>
      <c r="G1419" t="s">
        <v>68</v>
      </c>
      <c r="H1419">
        <v>2</v>
      </c>
      <c r="I1419">
        <v>8631.7999999999993</v>
      </c>
      <c r="J1419" t="s">
        <v>57</v>
      </c>
      <c r="K1419" t="s">
        <v>58</v>
      </c>
      <c r="L1419">
        <f>SalesData[[#This Row],[quantity]]*SalesData[[#This Row],[price]]</f>
        <v>17263.599999999999</v>
      </c>
      <c r="M1419" s="8">
        <f>IF(SalesData[[#This Row],[quantity]]&lt;=1,2%,IF(SalesData[[#This Row],[quantity]]&lt;=2,4%,IF(SalesData[[#This Row],[quantity]]&lt;=3,6%,IF(SalesData[[#This Row],[quantity]]&gt;=4,8%,0%))))</f>
        <v>0.04</v>
      </c>
      <c r="N1419" s="6">
        <f>SalesData[[#This Row],[Total Sales]]*SalesData[[#This Row],[Discount %]]</f>
        <v>690.54399999999998</v>
      </c>
      <c r="O1419" s="2">
        <f>SalesData[[#This Row],[Total Sales]]-SalesData[[#This Row],[Discount Amount]]</f>
        <v>16573.055999999997</v>
      </c>
      <c r="P1419" s="2">
        <f>SalesData[[#This Row],[price]]*60%</f>
        <v>5179.079999999999</v>
      </c>
      <c r="Q1419" s="2">
        <f>SalesData[[#This Row],[Cost Price (Assumed)60%]]*SalesData[[#This Row],[quantity]]</f>
        <v>10358.159999999998</v>
      </c>
      <c r="R1419" s="2">
        <f>SalesData[[#This Row],[Net Sales]]-SalesData[[#This Row],[Total Cost]]</f>
        <v>6214.8959999999988</v>
      </c>
      <c r="S1419" s="8">
        <f>SalesData[[#This Row],[Profit]]/SalesData[[#This Row],[Net Sales]]</f>
        <v>0.375</v>
      </c>
    </row>
    <row r="1420" spans="1:19" x14ac:dyDescent="0.25">
      <c r="A1420">
        <v>101418</v>
      </c>
      <c r="B1420" s="1">
        <v>44955</v>
      </c>
      <c r="C1420" s="2">
        <f>MONTH(SalesData[[#This Row],[order_date]])</f>
        <v>1</v>
      </c>
      <c r="D1420" s="2">
        <f>YEAR(SalesData[[#This Row],[order_date]])</f>
        <v>2023</v>
      </c>
      <c r="E1420" t="s">
        <v>1365</v>
      </c>
      <c r="F1420" t="s">
        <v>10</v>
      </c>
      <c r="G1420" t="s">
        <v>73</v>
      </c>
      <c r="H1420">
        <v>1</v>
      </c>
      <c r="I1420">
        <v>2121.4299999999998</v>
      </c>
      <c r="J1420" t="s">
        <v>85</v>
      </c>
      <c r="K1420" t="s">
        <v>29</v>
      </c>
      <c r="L1420">
        <f>SalesData[[#This Row],[quantity]]*SalesData[[#This Row],[price]]</f>
        <v>2121.4299999999998</v>
      </c>
      <c r="M1420" s="8">
        <f>IF(SalesData[[#This Row],[quantity]]&lt;=1,2%,IF(SalesData[[#This Row],[quantity]]&lt;=2,4%,IF(SalesData[[#This Row],[quantity]]&lt;=3,6%,IF(SalesData[[#This Row],[quantity]]&gt;=4,8%,0%))))</f>
        <v>0.02</v>
      </c>
      <c r="N1420" s="6">
        <f>SalesData[[#This Row],[Total Sales]]*SalesData[[#This Row],[Discount %]]</f>
        <v>42.428599999999996</v>
      </c>
      <c r="O1420" s="2">
        <f>SalesData[[#This Row],[Total Sales]]-SalesData[[#This Row],[Discount Amount]]</f>
        <v>2079.0013999999996</v>
      </c>
      <c r="P1420" s="2">
        <f>SalesData[[#This Row],[price]]*60%</f>
        <v>1272.8579999999999</v>
      </c>
      <c r="Q1420" s="2">
        <f>SalesData[[#This Row],[Cost Price (Assumed)60%]]*SalesData[[#This Row],[quantity]]</f>
        <v>1272.8579999999999</v>
      </c>
      <c r="R1420" s="2">
        <f>SalesData[[#This Row],[Net Sales]]-SalesData[[#This Row],[Total Cost]]</f>
        <v>806.1433999999997</v>
      </c>
      <c r="S1420" s="8">
        <f>SalesData[[#This Row],[Profit]]/SalesData[[#This Row],[Net Sales]]</f>
        <v>0.38775510204081626</v>
      </c>
    </row>
    <row r="1421" spans="1:19" x14ac:dyDescent="0.25">
      <c r="A1421">
        <v>101419</v>
      </c>
      <c r="B1421" s="1">
        <v>45290</v>
      </c>
      <c r="C1421" s="2">
        <f>MONTH(SalesData[[#This Row],[order_date]])</f>
        <v>12</v>
      </c>
      <c r="D1421" s="2">
        <f>YEAR(SalesData[[#This Row],[order_date]])</f>
        <v>2023</v>
      </c>
      <c r="E1421" t="s">
        <v>1366</v>
      </c>
      <c r="F1421" t="s">
        <v>41</v>
      </c>
      <c r="G1421" t="s">
        <v>83</v>
      </c>
      <c r="H1421">
        <v>3</v>
      </c>
      <c r="I1421">
        <v>6000.49</v>
      </c>
      <c r="J1421" t="s">
        <v>107</v>
      </c>
      <c r="K1421" t="s">
        <v>108</v>
      </c>
      <c r="L1421">
        <f>SalesData[[#This Row],[quantity]]*SalesData[[#This Row],[price]]</f>
        <v>18001.47</v>
      </c>
      <c r="M1421" s="8">
        <f>IF(SalesData[[#This Row],[quantity]]&lt;=1,2%,IF(SalesData[[#This Row],[quantity]]&lt;=2,4%,IF(SalesData[[#This Row],[quantity]]&lt;=3,6%,IF(SalesData[[#This Row],[quantity]]&gt;=4,8%,0%))))</f>
        <v>0.06</v>
      </c>
      <c r="N1421" s="6">
        <f>SalesData[[#This Row],[Total Sales]]*SalesData[[#This Row],[Discount %]]</f>
        <v>1080.0882000000001</v>
      </c>
      <c r="O1421" s="2">
        <f>SalesData[[#This Row],[Total Sales]]-SalesData[[#This Row],[Discount Amount]]</f>
        <v>16921.381800000003</v>
      </c>
      <c r="P1421" s="2">
        <f>SalesData[[#This Row],[price]]*60%</f>
        <v>3600.2939999999999</v>
      </c>
      <c r="Q1421" s="2">
        <f>SalesData[[#This Row],[Cost Price (Assumed)60%]]*SalesData[[#This Row],[quantity]]</f>
        <v>10800.882</v>
      </c>
      <c r="R1421" s="2">
        <f>SalesData[[#This Row],[Net Sales]]-SalesData[[#This Row],[Total Cost]]</f>
        <v>6120.4998000000032</v>
      </c>
      <c r="S1421" s="8">
        <f>SalesData[[#This Row],[Profit]]/SalesData[[#This Row],[Net Sales]]</f>
        <v>0.3617021276595746</v>
      </c>
    </row>
    <row r="1422" spans="1:19" x14ac:dyDescent="0.25">
      <c r="A1422">
        <v>101420</v>
      </c>
      <c r="B1422" s="1">
        <v>45439</v>
      </c>
      <c r="C1422" s="2">
        <f>MONTH(SalesData[[#This Row],[order_date]])</f>
        <v>5</v>
      </c>
      <c r="D1422" s="2">
        <f>YEAR(SalesData[[#This Row],[order_date]])</f>
        <v>2024</v>
      </c>
      <c r="E1422" t="s">
        <v>1367</v>
      </c>
      <c r="F1422" t="s">
        <v>41</v>
      </c>
      <c r="G1422" t="s">
        <v>42</v>
      </c>
      <c r="H1422">
        <v>1</v>
      </c>
      <c r="I1422">
        <v>13668.47</v>
      </c>
      <c r="J1422" t="s">
        <v>12</v>
      </c>
      <c r="K1422" t="s">
        <v>12</v>
      </c>
      <c r="L1422">
        <f>SalesData[[#This Row],[quantity]]*SalesData[[#This Row],[price]]</f>
        <v>13668.47</v>
      </c>
      <c r="M1422" s="8">
        <f>IF(SalesData[[#This Row],[quantity]]&lt;=1,2%,IF(SalesData[[#This Row],[quantity]]&lt;=2,4%,IF(SalesData[[#This Row],[quantity]]&lt;=3,6%,IF(SalesData[[#This Row],[quantity]]&gt;=4,8%,0%))))</f>
        <v>0.02</v>
      </c>
      <c r="N1422" s="6">
        <f>SalesData[[#This Row],[Total Sales]]*SalesData[[#This Row],[Discount %]]</f>
        <v>273.36939999999998</v>
      </c>
      <c r="O1422" s="2">
        <f>SalesData[[#This Row],[Total Sales]]-SalesData[[#This Row],[Discount Amount]]</f>
        <v>13395.1006</v>
      </c>
      <c r="P1422" s="2">
        <f>SalesData[[#This Row],[price]]*60%</f>
        <v>8201.0819999999985</v>
      </c>
      <c r="Q1422" s="2">
        <f>SalesData[[#This Row],[Cost Price (Assumed)60%]]*SalesData[[#This Row],[quantity]]</f>
        <v>8201.0819999999985</v>
      </c>
      <c r="R1422" s="2">
        <f>SalesData[[#This Row],[Net Sales]]-SalesData[[#This Row],[Total Cost]]</f>
        <v>5194.0186000000012</v>
      </c>
      <c r="S1422" s="8">
        <f>SalesData[[#This Row],[Profit]]/SalesData[[#This Row],[Net Sales]]</f>
        <v>0.38775510204081642</v>
      </c>
    </row>
    <row r="1423" spans="1:19" x14ac:dyDescent="0.25">
      <c r="A1423">
        <v>101421</v>
      </c>
      <c r="B1423" s="1">
        <v>45105</v>
      </c>
      <c r="C1423" s="2">
        <f>MONTH(SalesData[[#This Row],[order_date]])</f>
        <v>6</v>
      </c>
      <c r="D1423" s="2">
        <f>YEAR(SalesData[[#This Row],[order_date]])</f>
        <v>2023</v>
      </c>
      <c r="E1423" t="s">
        <v>1368</v>
      </c>
      <c r="F1423" t="s">
        <v>19</v>
      </c>
      <c r="G1423" t="s">
        <v>23</v>
      </c>
      <c r="H1423">
        <v>2</v>
      </c>
      <c r="I1423">
        <v>8473.01</v>
      </c>
      <c r="J1423" t="s">
        <v>94</v>
      </c>
      <c r="K1423" t="s">
        <v>95</v>
      </c>
      <c r="L1423">
        <f>SalesData[[#This Row],[quantity]]*SalesData[[#This Row],[price]]</f>
        <v>16946.02</v>
      </c>
      <c r="M1423" s="8">
        <f>IF(SalesData[[#This Row],[quantity]]&lt;=1,2%,IF(SalesData[[#This Row],[quantity]]&lt;=2,4%,IF(SalesData[[#This Row],[quantity]]&lt;=3,6%,IF(SalesData[[#This Row],[quantity]]&gt;=4,8%,0%))))</f>
        <v>0.04</v>
      </c>
      <c r="N1423" s="6">
        <f>SalesData[[#This Row],[Total Sales]]*SalesData[[#This Row],[Discount %]]</f>
        <v>677.84080000000006</v>
      </c>
      <c r="O1423" s="2">
        <f>SalesData[[#This Row],[Total Sales]]-SalesData[[#This Row],[Discount Amount]]</f>
        <v>16268.1792</v>
      </c>
      <c r="P1423" s="2">
        <f>SalesData[[#This Row],[price]]*60%</f>
        <v>5083.8059999999996</v>
      </c>
      <c r="Q1423" s="2">
        <f>SalesData[[#This Row],[Cost Price (Assumed)60%]]*SalesData[[#This Row],[quantity]]</f>
        <v>10167.611999999999</v>
      </c>
      <c r="R1423" s="2">
        <f>SalesData[[#This Row],[Net Sales]]-SalesData[[#This Row],[Total Cost]]</f>
        <v>6100.5672000000013</v>
      </c>
      <c r="S1423" s="8">
        <f>SalesData[[#This Row],[Profit]]/SalesData[[#This Row],[Net Sales]]</f>
        <v>0.37500000000000006</v>
      </c>
    </row>
    <row r="1424" spans="1:19" x14ac:dyDescent="0.25">
      <c r="A1424">
        <v>101422</v>
      </c>
      <c r="B1424" s="1">
        <v>45601</v>
      </c>
      <c r="C1424" s="2">
        <f>MONTH(SalesData[[#This Row],[order_date]])</f>
        <v>11</v>
      </c>
      <c r="D1424" s="2">
        <f>YEAR(SalesData[[#This Row],[order_date]])</f>
        <v>2024</v>
      </c>
      <c r="E1424" t="s">
        <v>1369</v>
      </c>
      <c r="F1424" t="s">
        <v>14</v>
      </c>
      <c r="G1424" t="s">
        <v>170</v>
      </c>
      <c r="H1424">
        <v>1</v>
      </c>
      <c r="I1424">
        <v>4207.1400000000003</v>
      </c>
      <c r="J1424" t="s">
        <v>32</v>
      </c>
      <c r="K1424" t="s">
        <v>33</v>
      </c>
      <c r="L1424">
        <f>SalesData[[#This Row],[quantity]]*SalesData[[#This Row],[price]]</f>
        <v>4207.1400000000003</v>
      </c>
      <c r="M1424" s="8">
        <f>IF(SalesData[[#This Row],[quantity]]&lt;=1,2%,IF(SalesData[[#This Row],[quantity]]&lt;=2,4%,IF(SalesData[[#This Row],[quantity]]&lt;=3,6%,IF(SalesData[[#This Row],[quantity]]&gt;=4,8%,0%))))</f>
        <v>0.02</v>
      </c>
      <c r="N1424" s="6">
        <f>SalesData[[#This Row],[Total Sales]]*SalesData[[#This Row],[Discount %]]</f>
        <v>84.142800000000008</v>
      </c>
      <c r="O1424" s="2">
        <f>SalesData[[#This Row],[Total Sales]]-SalesData[[#This Row],[Discount Amount]]</f>
        <v>4122.9972000000007</v>
      </c>
      <c r="P1424" s="2">
        <f>SalesData[[#This Row],[price]]*60%</f>
        <v>2524.2840000000001</v>
      </c>
      <c r="Q1424" s="2">
        <f>SalesData[[#This Row],[Cost Price (Assumed)60%]]*SalesData[[#This Row],[quantity]]</f>
        <v>2524.2840000000001</v>
      </c>
      <c r="R1424" s="2">
        <f>SalesData[[#This Row],[Net Sales]]-SalesData[[#This Row],[Total Cost]]</f>
        <v>1598.7132000000006</v>
      </c>
      <c r="S1424" s="8">
        <f>SalesData[[#This Row],[Profit]]/SalesData[[#This Row],[Net Sales]]</f>
        <v>0.38775510204081642</v>
      </c>
    </row>
    <row r="1425" spans="1:19" x14ac:dyDescent="0.25">
      <c r="A1425">
        <v>101423</v>
      </c>
      <c r="B1425" s="1">
        <v>45601</v>
      </c>
      <c r="C1425" s="2">
        <f>MONTH(SalesData[[#This Row],[order_date]])</f>
        <v>11</v>
      </c>
      <c r="D1425" s="2">
        <f>YEAR(SalesData[[#This Row],[order_date]])</f>
        <v>2024</v>
      </c>
      <c r="E1425" t="s">
        <v>1370</v>
      </c>
      <c r="F1425" t="s">
        <v>10</v>
      </c>
      <c r="G1425" t="s">
        <v>80</v>
      </c>
      <c r="H1425">
        <v>2</v>
      </c>
      <c r="I1425">
        <v>33324.080000000002</v>
      </c>
      <c r="J1425" t="s">
        <v>32</v>
      </c>
      <c r="K1425" t="s">
        <v>33</v>
      </c>
      <c r="L1425">
        <f>SalesData[[#This Row],[quantity]]*SalesData[[#This Row],[price]]</f>
        <v>66648.160000000003</v>
      </c>
      <c r="M1425" s="8">
        <f>IF(SalesData[[#This Row],[quantity]]&lt;=1,2%,IF(SalesData[[#This Row],[quantity]]&lt;=2,4%,IF(SalesData[[#This Row],[quantity]]&lt;=3,6%,IF(SalesData[[#This Row],[quantity]]&gt;=4,8%,0%))))</f>
        <v>0.04</v>
      </c>
      <c r="N1425" s="6">
        <f>SalesData[[#This Row],[Total Sales]]*SalesData[[#This Row],[Discount %]]</f>
        <v>2665.9264000000003</v>
      </c>
      <c r="O1425" s="2">
        <f>SalesData[[#This Row],[Total Sales]]-SalesData[[#This Row],[Discount Amount]]</f>
        <v>63982.233600000007</v>
      </c>
      <c r="P1425" s="2">
        <f>SalesData[[#This Row],[price]]*60%</f>
        <v>19994.448</v>
      </c>
      <c r="Q1425" s="2">
        <f>SalesData[[#This Row],[Cost Price (Assumed)60%]]*SalesData[[#This Row],[quantity]]</f>
        <v>39988.896000000001</v>
      </c>
      <c r="R1425" s="2">
        <f>SalesData[[#This Row],[Net Sales]]-SalesData[[#This Row],[Total Cost]]</f>
        <v>23993.337600000006</v>
      </c>
      <c r="S1425" s="8">
        <f>SalesData[[#This Row],[Profit]]/SalesData[[#This Row],[Net Sales]]</f>
        <v>0.37500000000000006</v>
      </c>
    </row>
    <row r="1426" spans="1:19" x14ac:dyDescent="0.25">
      <c r="A1426">
        <v>101424</v>
      </c>
      <c r="B1426" s="1">
        <v>45521</v>
      </c>
      <c r="C1426" s="2">
        <f>MONTH(SalesData[[#This Row],[order_date]])</f>
        <v>8</v>
      </c>
      <c r="D1426" s="2">
        <f>YEAR(SalesData[[#This Row],[order_date]])</f>
        <v>2024</v>
      </c>
      <c r="E1426" t="s">
        <v>122</v>
      </c>
      <c r="F1426" t="s">
        <v>14</v>
      </c>
      <c r="G1426" t="s">
        <v>51</v>
      </c>
      <c r="H1426">
        <v>3</v>
      </c>
      <c r="I1426">
        <v>449.47</v>
      </c>
      <c r="J1426" t="s">
        <v>63</v>
      </c>
      <c r="K1426" t="s">
        <v>64</v>
      </c>
      <c r="L1426">
        <f>SalesData[[#This Row],[quantity]]*SalesData[[#This Row],[price]]</f>
        <v>1348.41</v>
      </c>
      <c r="M1426" s="8">
        <f>IF(SalesData[[#This Row],[quantity]]&lt;=1,2%,IF(SalesData[[#This Row],[quantity]]&lt;=2,4%,IF(SalesData[[#This Row],[quantity]]&lt;=3,6%,IF(SalesData[[#This Row],[quantity]]&gt;=4,8%,0%))))</f>
        <v>0.06</v>
      </c>
      <c r="N1426" s="6">
        <f>SalesData[[#This Row],[Total Sales]]*SalesData[[#This Row],[Discount %]]</f>
        <v>80.904600000000002</v>
      </c>
      <c r="O1426" s="2">
        <f>SalesData[[#This Row],[Total Sales]]-SalesData[[#This Row],[Discount Amount]]</f>
        <v>1267.5054</v>
      </c>
      <c r="P1426" s="2">
        <f>SalesData[[#This Row],[price]]*60%</f>
        <v>269.68200000000002</v>
      </c>
      <c r="Q1426" s="2">
        <f>SalesData[[#This Row],[Cost Price (Assumed)60%]]*SalesData[[#This Row],[quantity]]</f>
        <v>809.04600000000005</v>
      </c>
      <c r="R1426" s="2">
        <f>SalesData[[#This Row],[Net Sales]]-SalesData[[#This Row],[Total Cost]]</f>
        <v>458.45939999999996</v>
      </c>
      <c r="S1426" s="8">
        <f>SalesData[[#This Row],[Profit]]/SalesData[[#This Row],[Net Sales]]</f>
        <v>0.36170212765957444</v>
      </c>
    </row>
    <row r="1427" spans="1:19" x14ac:dyDescent="0.25">
      <c r="A1427">
        <v>101425</v>
      </c>
      <c r="B1427" s="1">
        <v>45025</v>
      </c>
      <c r="C1427" s="2">
        <f>MONTH(SalesData[[#This Row],[order_date]])</f>
        <v>4</v>
      </c>
      <c r="D1427" s="2">
        <f>YEAR(SalesData[[#This Row],[order_date]])</f>
        <v>2023</v>
      </c>
      <c r="E1427" t="s">
        <v>1371</v>
      </c>
      <c r="F1427" t="s">
        <v>19</v>
      </c>
      <c r="G1427" t="s">
        <v>20</v>
      </c>
      <c r="H1427">
        <v>4</v>
      </c>
      <c r="I1427">
        <v>7871.65</v>
      </c>
      <c r="J1427" t="s">
        <v>12</v>
      </c>
      <c r="K1427" t="s">
        <v>12</v>
      </c>
      <c r="L1427">
        <f>SalesData[[#This Row],[quantity]]*SalesData[[#This Row],[price]]</f>
        <v>31486.6</v>
      </c>
      <c r="M1427" s="8">
        <f>IF(SalesData[[#This Row],[quantity]]&lt;=1,2%,IF(SalesData[[#This Row],[quantity]]&lt;=2,4%,IF(SalesData[[#This Row],[quantity]]&lt;=3,6%,IF(SalesData[[#This Row],[quantity]]&gt;=4,8%,0%))))</f>
        <v>0.08</v>
      </c>
      <c r="N1427" s="6">
        <f>SalesData[[#This Row],[Total Sales]]*SalesData[[#This Row],[Discount %]]</f>
        <v>2518.9279999999999</v>
      </c>
      <c r="O1427" s="2">
        <f>SalesData[[#This Row],[Total Sales]]-SalesData[[#This Row],[Discount Amount]]</f>
        <v>28967.671999999999</v>
      </c>
      <c r="P1427" s="2">
        <f>SalesData[[#This Row],[price]]*60%</f>
        <v>4722.99</v>
      </c>
      <c r="Q1427" s="2">
        <f>SalesData[[#This Row],[Cost Price (Assumed)60%]]*SalesData[[#This Row],[quantity]]</f>
        <v>18891.96</v>
      </c>
      <c r="R1427" s="2">
        <f>SalesData[[#This Row],[Net Sales]]-SalesData[[#This Row],[Total Cost]]</f>
        <v>10075.712</v>
      </c>
      <c r="S1427" s="8">
        <f>SalesData[[#This Row],[Profit]]/SalesData[[#This Row],[Net Sales]]</f>
        <v>0.34782608695652173</v>
      </c>
    </row>
    <row r="1428" spans="1:19" x14ac:dyDescent="0.25">
      <c r="A1428">
        <v>101426</v>
      </c>
      <c r="B1428" s="1">
        <v>45105</v>
      </c>
      <c r="C1428" s="2">
        <f>MONTH(SalesData[[#This Row],[order_date]])</f>
        <v>6</v>
      </c>
      <c r="D1428" s="2">
        <f>YEAR(SalesData[[#This Row],[order_date]])</f>
        <v>2023</v>
      </c>
      <c r="E1428" t="s">
        <v>1372</v>
      </c>
      <c r="F1428" t="s">
        <v>19</v>
      </c>
      <c r="G1428" t="s">
        <v>20</v>
      </c>
      <c r="H1428">
        <v>2</v>
      </c>
      <c r="I1428">
        <v>5627.77</v>
      </c>
      <c r="J1428" t="s">
        <v>12</v>
      </c>
      <c r="K1428" t="s">
        <v>12</v>
      </c>
      <c r="L1428">
        <f>SalesData[[#This Row],[quantity]]*SalesData[[#This Row],[price]]</f>
        <v>11255.54</v>
      </c>
      <c r="M1428" s="8">
        <f>IF(SalesData[[#This Row],[quantity]]&lt;=1,2%,IF(SalesData[[#This Row],[quantity]]&lt;=2,4%,IF(SalesData[[#This Row],[quantity]]&lt;=3,6%,IF(SalesData[[#This Row],[quantity]]&gt;=4,8%,0%))))</f>
        <v>0.04</v>
      </c>
      <c r="N1428" s="6">
        <f>SalesData[[#This Row],[Total Sales]]*SalesData[[#This Row],[Discount %]]</f>
        <v>450.22160000000002</v>
      </c>
      <c r="O1428" s="2">
        <f>SalesData[[#This Row],[Total Sales]]-SalesData[[#This Row],[Discount Amount]]</f>
        <v>10805.3184</v>
      </c>
      <c r="P1428" s="2">
        <f>SalesData[[#This Row],[price]]*60%</f>
        <v>3376.6620000000003</v>
      </c>
      <c r="Q1428" s="2">
        <f>SalesData[[#This Row],[Cost Price (Assumed)60%]]*SalesData[[#This Row],[quantity]]</f>
        <v>6753.3240000000005</v>
      </c>
      <c r="R1428" s="2">
        <f>SalesData[[#This Row],[Net Sales]]-SalesData[[#This Row],[Total Cost]]</f>
        <v>4051.9943999999996</v>
      </c>
      <c r="S1428" s="8">
        <f>SalesData[[#This Row],[Profit]]/SalesData[[#This Row],[Net Sales]]</f>
        <v>0.37499999999999994</v>
      </c>
    </row>
    <row r="1429" spans="1:19" x14ac:dyDescent="0.25">
      <c r="A1429">
        <v>101427</v>
      </c>
      <c r="B1429" s="1">
        <v>44965</v>
      </c>
      <c r="C1429" s="2">
        <f>MONTH(SalesData[[#This Row],[order_date]])</f>
        <v>2</v>
      </c>
      <c r="D1429" s="2">
        <f>YEAR(SalesData[[#This Row],[order_date]])</f>
        <v>2023</v>
      </c>
      <c r="E1429" t="s">
        <v>1373</v>
      </c>
      <c r="F1429" t="s">
        <v>38</v>
      </c>
      <c r="G1429" t="s">
        <v>39</v>
      </c>
      <c r="H1429">
        <v>1</v>
      </c>
      <c r="I1429">
        <v>1620.26</v>
      </c>
      <c r="J1429" t="s">
        <v>43</v>
      </c>
      <c r="K1429" t="s">
        <v>29</v>
      </c>
      <c r="L1429">
        <f>SalesData[[#This Row],[quantity]]*SalesData[[#This Row],[price]]</f>
        <v>1620.26</v>
      </c>
      <c r="M1429" s="8">
        <f>IF(SalesData[[#This Row],[quantity]]&lt;=1,2%,IF(SalesData[[#This Row],[quantity]]&lt;=2,4%,IF(SalesData[[#This Row],[quantity]]&lt;=3,6%,IF(SalesData[[#This Row],[quantity]]&gt;=4,8%,0%))))</f>
        <v>0.02</v>
      </c>
      <c r="N1429" s="6">
        <f>SalesData[[#This Row],[Total Sales]]*SalesData[[#This Row],[Discount %]]</f>
        <v>32.405200000000001</v>
      </c>
      <c r="O1429" s="2">
        <f>SalesData[[#This Row],[Total Sales]]-SalesData[[#This Row],[Discount Amount]]</f>
        <v>1587.8548000000001</v>
      </c>
      <c r="P1429" s="2">
        <f>SalesData[[#This Row],[price]]*60%</f>
        <v>972.15599999999995</v>
      </c>
      <c r="Q1429" s="2">
        <f>SalesData[[#This Row],[Cost Price (Assumed)60%]]*SalesData[[#This Row],[quantity]]</f>
        <v>972.15599999999995</v>
      </c>
      <c r="R1429" s="2">
        <f>SalesData[[#This Row],[Net Sales]]-SalesData[[#This Row],[Total Cost]]</f>
        <v>615.69880000000012</v>
      </c>
      <c r="S1429" s="8">
        <f>SalesData[[#This Row],[Profit]]/SalesData[[#This Row],[Net Sales]]</f>
        <v>0.38775510204081637</v>
      </c>
    </row>
    <row r="1430" spans="1:19" x14ac:dyDescent="0.25">
      <c r="A1430">
        <v>101428</v>
      </c>
      <c r="B1430" s="1">
        <v>45105</v>
      </c>
      <c r="C1430" s="2">
        <f>MONTH(SalesData[[#This Row],[order_date]])</f>
        <v>6</v>
      </c>
      <c r="D1430" s="2">
        <f>YEAR(SalesData[[#This Row],[order_date]])</f>
        <v>2023</v>
      </c>
      <c r="E1430" t="s">
        <v>1374</v>
      </c>
      <c r="F1430" t="s">
        <v>14</v>
      </c>
      <c r="G1430" t="s">
        <v>170</v>
      </c>
      <c r="H1430">
        <v>1</v>
      </c>
      <c r="I1430">
        <v>5055.04</v>
      </c>
      <c r="J1430" t="s">
        <v>63</v>
      </c>
      <c r="K1430" t="s">
        <v>64</v>
      </c>
      <c r="L1430">
        <f>SalesData[[#This Row],[quantity]]*SalesData[[#This Row],[price]]</f>
        <v>5055.04</v>
      </c>
      <c r="M1430" s="8">
        <f>IF(SalesData[[#This Row],[quantity]]&lt;=1,2%,IF(SalesData[[#This Row],[quantity]]&lt;=2,4%,IF(SalesData[[#This Row],[quantity]]&lt;=3,6%,IF(SalesData[[#This Row],[quantity]]&gt;=4,8%,0%))))</f>
        <v>0.02</v>
      </c>
      <c r="N1430" s="6">
        <f>SalesData[[#This Row],[Total Sales]]*SalesData[[#This Row],[Discount %]]</f>
        <v>101.10080000000001</v>
      </c>
      <c r="O1430" s="2">
        <f>SalesData[[#This Row],[Total Sales]]-SalesData[[#This Row],[Discount Amount]]</f>
        <v>4953.9391999999998</v>
      </c>
      <c r="P1430" s="2">
        <f>SalesData[[#This Row],[price]]*60%</f>
        <v>3033.0239999999999</v>
      </c>
      <c r="Q1430" s="2">
        <f>SalesData[[#This Row],[Cost Price (Assumed)60%]]*SalesData[[#This Row],[quantity]]</f>
        <v>3033.0239999999999</v>
      </c>
      <c r="R1430" s="2">
        <f>SalesData[[#This Row],[Net Sales]]-SalesData[[#This Row],[Total Cost]]</f>
        <v>1920.9151999999999</v>
      </c>
      <c r="S1430" s="8">
        <f>SalesData[[#This Row],[Profit]]/SalesData[[#This Row],[Net Sales]]</f>
        <v>0.38775510204081631</v>
      </c>
    </row>
    <row r="1431" spans="1:19" x14ac:dyDescent="0.25">
      <c r="A1431">
        <v>101429</v>
      </c>
      <c r="B1431" s="1">
        <v>45185</v>
      </c>
      <c r="C1431" s="2">
        <f>MONTH(SalesData[[#This Row],[order_date]])</f>
        <v>9</v>
      </c>
      <c r="D1431" s="2">
        <f>YEAR(SalesData[[#This Row],[order_date]])</f>
        <v>2023</v>
      </c>
      <c r="E1431" t="s">
        <v>1375</v>
      </c>
      <c r="F1431" t="s">
        <v>14</v>
      </c>
      <c r="G1431" t="s">
        <v>31</v>
      </c>
      <c r="H1431">
        <v>1</v>
      </c>
      <c r="I1431">
        <v>3686.94</v>
      </c>
      <c r="J1431" t="s">
        <v>21</v>
      </c>
      <c r="K1431" t="s">
        <v>17</v>
      </c>
      <c r="L1431">
        <f>SalesData[[#This Row],[quantity]]*SalesData[[#This Row],[price]]</f>
        <v>3686.94</v>
      </c>
      <c r="M1431" s="8">
        <f>IF(SalesData[[#This Row],[quantity]]&lt;=1,2%,IF(SalesData[[#This Row],[quantity]]&lt;=2,4%,IF(SalesData[[#This Row],[quantity]]&lt;=3,6%,IF(SalesData[[#This Row],[quantity]]&gt;=4,8%,0%))))</f>
        <v>0.02</v>
      </c>
      <c r="N1431" s="6">
        <f>SalesData[[#This Row],[Total Sales]]*SalesData[[#This Row],[Discount %]]</f>
        <v>73.738799999999998</v>
      </c>
      <c r="O1431" s="2">
        <f>SalesData[[#This Row],[Total Sales]]-SalesData[[#This Row],[Discount Amount]]</f>
        <v>3613.2012</v>
      </c>
      <c r="P1431" s="2">
        <f>SalesData[[#This Row],[price]]*60%</f>
        <v>2212.1639999999998</v>
      </c>
      <c r="Q1431" s="2">
        <f>SalesData[[#This Row],[Cost Price (Assumed)60%]]*SalesData[[#This Row],[quantity]]</f>
        <v>2212.1639999999998</v>
      </c>
      <c r="R1431" s="2">
        <f>SalesData[[#This Row],[Net Sales]]-SalesData[[#This Row],[Total Cost]]</f>
        <v>1401.0372000000002</v>
      </c>
      <c r="S1431" s="8">
        <f>SalesData[[#This Row],[Profit]]/SalesData[[#This Row],[Net Sales]]</f>
        <v>0.38775510204081637</v>
      </c>
    </row>
    <row r="1432" spans="1:19" x14ac:dyDescent="0.25">
      <c r="A1432">
        <v>101430</v>
      </c>
      <c r="B1432" s="1">
        <v>45123</v>
      </c>
      <c r="C1432" s="2">
        <f>MONTH(SalesData[[#This Row],[order_date]])</f>
        <v>7</v>
      </c>
      <c r="D1432" s="2">
        <f>YEAR(SalesData[[#This Row],[order_date]])</f>
        <v>2023</v>
      </c>
      <c r="E1432" t="s">
        <v>1376</v>
      </c>
      <c r="F1432" t="s">
        <v>10</v>
      </c>
      <c r="G1432" t="s">
        <v>73</v>
      </c>
      <c r="H1432">
        <v>2</v>
      </c>
      <c r="I1432">
        <v>43096.04</v>
      </c>
      <c r="J1432" t="s">
        <v>43</v>
      </c>
      <c r="K1432" t="s">
        <v>29</v>
      </c>
      <c r="L1432">
        <f>SalesData[[#This Row],[quantity]]*SalesData[[#This Row],[price]]</f>
        <v>86192.08</v>
      </c>
      <c r="M1432" s="8">
        <f>IF(SalesData[[#This Row],[quantity]]&lt;=1,2%,IF(SalesData[[#This Row],[quantity]]&lt;=2,4%,IF(SalesData[[#This Row],[quantity]]&lt;=3,6%,IF(SalesData[[#This Row],[quantity]]&gt;=4,8%,0%))))</f>
        <v>0.04</v>
      </c>
      <c r="N1432" s="6">
        <f>SalesData[[#This Row],[Total Sales]]*SalesData[[#This Row],[Discount %]]</f>
        <v>3447.6831999999999</v>
      </c>
      <c r="O1432" s="2">
        <f>SalesData[[#This Row],[Total Sales]]-SalesData[[#This Row],[Discount Amount]]</f>
        <v>82744.396800000002</v>
      </c>
      <c r="P1432" s="2">
        <f>SalesData[[#This Row],[price]]*60%</f>
        <v>25857.624</v>
      </c>
      <c r="Q1432" s="2">
        <f>SalesData[[#This Row],[Cost Price (Assumed)60%]]*SalesData[[#This Row],[quantity]]</f>
        <v>51715.248</v>
      </c>
      <c r="R1432" s="2">
        <f>SalesData[[#This Row],[Net Sales]]-SalesData[[#This Row],[Total Cost]]</f>
        <v>31029.148800000003</v>
      </c>
      <c r="S1432" s="8">
        <f>SalesData[[#This Row],[Profit]]/SalesData[[#This Row],[Net Sales]]</f>
        <v>0.375</v>
      </c>
    </row>
    <row r="1433" spans="1:19" x14ac:dyDescent="0.25">
      <c r="A1433">
        <v>101431</v>
      </c>
      <c r="B1433" s="1">
        <v>44932</v>
      </c>
      <c r="C1433" s="2">
        <f>MONTH(SalesData[[#This Row],[order_date]])</f>
        <v>1</v>
      </c>
      <c r="D1433" s="2">
        <f>YEAR(SalesData[[#This Row],[order_date]])</f>
        <v>2023</v>
      </c>
      <c r="E1433" t="s">
        <v>1377</v>
      </c>
      <c r="F1433" t="s">
        <v>14</v>
      </c>
      <c r="G1433" t="s">
        <v>170</v>
      </c>
      <c r="H1433">
        <v>1</v>
      </c>
      <c r="I1433">
        <v>4140.76</v>
      </c>
      <c r="J1433" t="s">
        <v>61</v>
      </c>
      <c r="K1433" t="s">
        <v>36</v>
      </c>
      <c r="L1433">
        <f>SalesData[[#This Row],[quantity]]*SalesData[[#This Row],[price]]</f>
        <v>4140.76</v>
      </c>
      <c r="M1433" s="8">
        <f>IF(SalesData[[#This Row],[quantity]]&lt;=1,2%,IF(SalesData[[#This Row],[quantity]]&lt;=2,4%,IF(SalesData[[#This Row],[quantity]]&lt;=3,6%,IF(SalesData[[#This Row],[quantity]]&gt;=4,8%,0%))))</f>
        <v>0.02</v>
      </c>
      <c r="N1433" s="6">
        <f>SalesData[[#This Row],[Total Sales]]*SalesData[[#This Row],[Discount %]]</f>
        <v>82.815200000000004</v>
      </c>
      <c r="O1433" s="2">
        <f>SalesData[[#This Row],[Total Sales]]-SalesData[[#This Row],[Discount Amount]]</f>
        <v>4057.9448000000002</v>
      </c>
      <c r="P1433" s="2">
        <f>SalesData[[#This Row],[price]]*60%</f>
        <v>2484.4560000000001</v>
      </c>
      <c r="Q1433" s="2">
        <f>SalesData[[#This Row],[Cost Price (Assumed)60%]]*SalesData[[#This Row],[quantity]]</f>
        <v>2484.4560000000001</v>
      </c>
      <c r="R1433" s="2">
        <f>SalesData[[#This Row],[Net Sales]]-SalesData[[#This Row],[Total Cost]]</f>
        <v>1573.4888000000001</v>
      </c>
      <c r="S1433" s="8">
        <f>SalesData[[#This Row],[Profit]]/SalesData[[#This Row],[Net Sales]]</f>
        <v>0.38775510204081631</v>
      </c>
    </row>
    <row r="1434" spans="1:19" x14ac:dyDescent="0.25">
      <c r="A1434">
        <v>101432</v>
      </c>
      <c r="B1434" s="1">
        <v>45121</v>
      </c>
      <c r="C1434" s="2">
        <f>MONTH(SalesData[[#This Row],[order_date]])</f>
        <v>7</v>
      </c>
      <c r="D1434" s="2">
        <f>YEAR(SalesData[[#This Row],[order_date]])</f>
        <v>2023</v>
      </c>
      <c r="E1434" t="s">
        <v>401</v>
      </c>
      <c r="F1434" t="s">
        <v>38</v>
      </c>
      <c r="G1434" t="s">
        <v>60</v>
      </c>
      <c r="H1434">
        <v>3</v>
      </c>
      <c r="I1434">
        <v>1963.96</v>
      </c>
      <c r="J1434" t="s">
        <v>21</v>
      </c>
      <c r="K1434" t="s">
        <v>17</v>
      </c>
      <c r="L1434">
        <f>SalesData[[#This Row],[quantity]]*SalesData[[#This Row],[price]]</f>
        <v>5891.88</v>
      </c>
      <c r="M1434" s="8">
        <f>IF(SalesData[[#This Row],[quantity]]&lt;=1,2%,IF(SalesData[[#This Row],[quantity]]&lt;=2,4%,IF(SalesData[[#This Row],[quantity]]&lt;=3,6%,IF(SalesData[[#This Row],[quantity]]&gt;=4,8%,0%))))</f>
        <v>0.06</v>
      </c>
      <c r="N1434" s="6">
        <f>SalesData[[#This Row],[Total Sales]]*SalesData[[#This Row],[Discount %]]</f>
        <v>353.51279999999997</v>
      </c>
      <c r="O1434" s="2">
        <f>SalesData[[#This Row],[Total Sales]]-SalesData[[#This Row],[Discount Amount]]</f>
        <v>5538.3672000000006</v>
      </c>
      <c r="P1434" s="2">
        <f>SalesData[[#This Row],[price]]*60%</f>
        <v>1178.376</v>
      </c>
      <c r="Q1434" s="2">
        <f>SalesData[[#This Row],[Cost Price (Assumed)60%]]*SalesData[[#This Row],[quantity]]</f>
        <v>3535.1279999999997</v>
      </c>
      <c r="R1434" s="2">
        <f>SalesData[[#This Row],[Net Sales]]-SalesData[[#This Row],[Total Cost]]</f>
        <v>2003.2392000000009</v>
      </c>
      <c r="S1434" s="8">
        <f>SalesData[[#This Row],[Profit]]/SalesData[[#This Row],[Net Sales]]</f>
        <v>0.3617021276595746</v>
      </c>
    </row>
    <row r="1435" spans="1:19" x14ac:dyDescent="0.25">
      <c r="A1435">
        <v>101433</v>
      </c>
      <c r="B1435" s="1">
        <v>44995</v>
      </c>
      <c r="C1435" s="2">
        <f>MONTH(SalesData[[#This Row],[order_date]])</f>
        <v>3</v>
      </c>
      <c r="D1435" s="2">
        <f>YEAR(SalesData[[#This Row],[order_date]])</f>
        <v>2023</v>
      </c>
      <c r="E1435" t="s">
        <v>1378</v>
      </c>
      <c r="F1435" t="s">
        <v>14</v>
      </c>
      <c r="G1435" t="s">
        <v>170</v>
      </c>
      <c r="H1435">
        <v>3</v>
      </c>
      <c r="I1435">
        <v>2603.13</v>
      </c>
      <c r="J1435" t="s">
        <v>94</v>
      </c>
      <c r="K1435" t="s">
        <v>95</v>
      </c>
      <c r="L1435">
        <f>SalesData[[#This Row],[quantity]]*SalesData[[#This Row],[price]]</f>
        <v>7809.39</v>
      </c>
      <c r="M1435" s="8">
        <f>IF(SalesData[[#This Row],[quantity]]&lt;=1,2%,IF(SalesData[[#This Row],[quantity]]&lt;=2,4%,IF(SalesData[[#This Row],[quantity]]&lt;=3,6%,IF(SalesData[[#This Row],[quantity]]&gt;=4,8%,0%))))</f>
        <v>0.06</v>
      </c>
      <c r="N1435" s="6">
        <f>SalesData[[#This Row],[Total Sales]]*SalesData[[#This Row],[Discount %]]</f>
        <v>468.5634</v>
      </c>
      <c r="O1435" s="2">
        <f>SalesData[[#This Row],[Total Sales]]-SalesData[[#This Row],[Discount Amount]]</f>
        <v>7340.8266000000003</v>
      </c>
      <c r="P1435" s="2">
        <f>SalesData[[#This Row],[price]]*60%</f>
        <v>1561.8779999999999</v>
      </c>
      <c r="Q1435" s="2">
        <f>SalesData[[#This Row],[Cost Price (Assumed)60%]]*SalesData[[#This Row],[quantity]]</f>
        <v>4685.634</v>
      </c>
      <c r="R1435" s="2">
        <f>SalesData[[#This Row],[Net Sales]]-SalesData[[#This Row],[Total Cost]]</f>
        <v>2655.1926000000003</v>
      </c>
      <c r="S1435" s="8">
        <f>SalesData[[#This Row],[Profit]]/SalesData[[#This Row],[Net Sales]]</f>
        <v>0.36170212765957449</v>
      </c>
    </row>
    <row r="1436" spans="1:19" x14ac:dyDescent="0.25">
      <c r="A1436">
        <v>101434</v>
      </c>
      <c r="B1436" s="1">
        <v>45030</v>
      </c>
      <c r="C1436" s="2">
        <f>MONTH(SalesData[[#This Row],[order_date]])</f>
        <v>4</v>
      </c>
      <c r="D1436" s="2">
        <f>YEAR(SalesData[[#This Row],[order_date]])</f>
        <v>2023</v>
      </c>
      <c r="E1436" t="s">
        <v>1379</v>
      </c>
      <c r="F1436" t="s">
        <v>10</v>
      </c>
      <c r="G1436" t="s">
        <v>27</v>
      </c>
      <c r="H1436">
        <v>1</v>
      </c>
      <c r="I1436">
        <v>33008.370000000003</v>
      </c>
      <c r="J1436" t="s">
        <v>43</v>
      </c>
      <c r="K1436" t="s">
        <v>29</v>
      </c>
      <c r="L1436">
        <f>SalesData[[#This Row],[quantity]]*SalesData[[#This Row],[price]]</f>
        <v>33008.370000000003</v>
      </c>
      <c r="M1436" s="8">
        <f>IF(SalesData[[#This Row],[quantity]]&lt;=1,2%,IF(SalesData[[#This Row],[quantity]]&lt;=2,4%,IF(SalesData[[#This Row],[quantity]]&lt;=3,6%,IF(SalesData[[#This Row],[quantity]]&gt;=4,8%,0%))))</f>
        <v>0.02</v>
      </c>
      <c r="N1436" s="6">
        <f>SalesData[[#This Row],[Total Sales]]*SalesData[[#This Row],[Discount %]]</f>
        <v>660.16740000000004</v>
      </c>
      <c r="O1436" s="2">
        <f>SalesData[[#This Row],[Total Sales]]-SalesData[[#This Row],[Discount Amount]]</f>
        <v>32348.202600000004</v>
      </c>
      <c r="P1436" s="2">
        <f>SalesData[[#This Row],[price]]*60%</f>
        <v>19805.022000000001</v>
      </c>
      <c r="Q1436" s="2">
        <f>SalesData[[#This Row],[Cost Price (Assumed)60%]]*SalesData[[#This Row],[quantity]]</f>
        <v>19805.022000000001</v>
      </c>
      <c r="R1436" s="2">
        <f>SalesData[[#This Row],[Net Sales]]-SalesData[[#This Row],[Total Cost]]</f>
        <v>12543.180600000003</v>
      </c>
      <c r="S1436" s="8">
        <f>SalesData[[#This Row],[Profit]]/SalesData[[#This Row],[Net Sales]]</f>
        <v>0.38775510204081637</v>
      </c>
    </row>
    <row r="1437" spans="1:19" x14ac:dyDescent="0.25">
      <c r="A1437">
        <v>101435</v>
      </c>
      <c r="B1437" s="1">
        <v>45184</v>
      </c>
      <c r="C1437" s="2">
        <f>MONTH(SalesData[[#This Row],[order_date]])</f>
        <v>9</v>
      </c>
      <c r="D1437" s="2">
        <f>YEAR(SalesData[[#This Row],[order_date]])</f>
        <v>2023</v>
      </c>
      <c r="E1437" t="s">
        <v>1380</v>
      </c>
      <c r="F1437" t="s">
        <v>14</v>
      </c>
      <c r="G1437" t="s">
        <v>31</v>
      </c>
      <c r="H1437">
        <v>1</v>
      </c>
      <c r="I1437">
        <v>4997.46</v>
      </c>
      <c r="J1437" t="s">
        <v>54</v>
      </c>
      <c r="K1437" t="s">
        <v>55</v>
      </c>
      <c r="L1437">
        <f>SalesData[[#This Row],[quantity]]*SalesData[[#This Row],[price]]</f>
        <v>4997.46</v>
      </c>
      <c r="M1437" s="8">
        <f>IF(SalesData[[#This Row],[quantity]]&lt;=1,2%,IF(SalesData[[#This Row],[quantity]]&lt;=2,4%,IF(SalesData[[#This Row],[quantity]]&lt;=3,6%,IF(SalesData[[#This Row],[quantity]]&gt;=4,8%,0%))))</f>
        <v>0.02</v>
      </c>
      <c r="N1437" s="6">
        <f>SalesData[[#This Row],[Total Sales]]*SalesData[[#This Row],[Discount %]]</f>
        <v>99.949200000000005</v>
      </c>
      <c r="O1437" s="2">
        <f>SalesData[[#This Row],[Total Sales]]-SalesData[[#This Row],[Discount Amount]]</f>
        <v>4897.5108</v>
      </c>
      <c r="P1437" s="2">
        <f>SalesData[[#This Row],[price]]*60%</f>
        <v>2998.4760000000001</v>
      </c>
      <c r="Q1437" s="2">
        <f>SalesData[[#This Row],[Cost Price (Assumed)60%]]*SalesData[[#This Row],[quantity]]</f>
        <v>2998.4760000000001</v>
      </c>
      <c r="R1437" s="2">
        <f>SalesData[[#This Row],[Net Sales]]-SalesData[[#This Row],[Total Cost]]</f>
        <v>1899.0347999999999</v>
      </c>
      <c r="S1437" s="8">
        <f>SalesData[[#This Row],[Profit]]/SalesData[[#This Row],[Net Sales]]</f>
        <v>0.38775510204081631</v>
      </c>
    </row>
    <row r="1438" spans="1:19" x14ac:dyDescent="0.25">
      <c r="A1438">
        <v>101436</v>
      </c>
      <c r="B1438" s="1">
        <v>45516</v>
      </c>
      <c r="C1438" s="2">
        <f>MONTH(SalesData[[#This Row],[order_date]])</f>
        <v>8</v>
      </c>
      <c r="D1438" s="2">
        <f>YEAR(SalesData[[#This Row],[order_date]])</f>
        <v>2024</v>
      </c>
      <c r="E1438" t="s">
        <v>1381</v>
      </c>
      <c r="F1438" t="s">
        <v>10</v>
      </c>
      <c r="G1438" t="s">
        <v>80</v>
      </c>
      <c r="H1438">
        <v>4</v>
      </c>
      <c r="I1438">
        <v>34672.25</v>
      </c>
      <c r="J1438" t="s">
        <v>54</v>
      </c>
      <c r="K1438" t="s">
        <v>55</v>
      </c>
      <c r="L1438">
        <f>SalesData[[#This Row],[quantity]]*SalesData[[#This Row],[price]]</f>
        <v>138689</v>
      </c>
      <c r="M1438" s="8">
        <f>IF(SalesData[[#This Row],[quantity]]&lt;=1,2%,IF(SalesData[[#This Row],[quantity]]&lt;=2,4%,IF(SalesData[[#This Row],[quantity]]&lt;=3,6%,IF(SalesData[[#This Row],[quantity]]&gt;=4,8%,0%))))</f>
        <v>0.08</v>
      </c>
      <c r="N1438" s="6">
        <f>SalesData[[#This Row],[Total Sales]]*SalesData[[#This Row],[Discount %]]</f>
        <v>11095.12</v>
      </c>
      <c r="O1438" s="2">
        <f>SalesData[[#This Row],[Total Sales]]-SalesData[[#This Row],[Discount Amount]]</f>
        <v>127593.88</v>
      </c>
      <c r="P1438" s="2">
        <f>SalesData[[#This Row],[price]]*60%</f>
        <v>20803.349999999999</v>
      </c>
      <c r="Q1438" s="2">
        <f>SalesData[[#This Row],[Cost Price (Assumed)60%]]*SalesData[[#This Row],[quantity]]</f>
        <v>83213.399999999994</v>
      </c>
      <c r="R1438" s="2">
        <f>SalesData[[#This Row],[Net Sales]]-SalesData[[#This Row],[Total Cost]]</f>
        <v>44380.48000000001</v>
      </c>
      <c r="S1438" s="8">
        <f>SalesData[[#This Row],[Profit]]/SalesData[[#This Row],[Net Sales]]</f>
        <v>0.34782608695652178</v>
      </c>
    </row>
    <row r="1439" spans="1:19" x14ac:dyDescent="0.25">
      <c r="A1439">
        <v>101437</v>
      </c>
      <c r="B1439" s="1">
        <v>45641</v>
      </c>
      <c r="C1439" s="2">
        <f>MONTH(SalesData[[#This Row],[order_date]])</f>
        <v>12</v>
      </c>
      <c r="D1439" s="2">
        <f>YEAR(SalesData[[#This Row],[order_date]])</f>
        <v>2024</v>
      </c>
      <c r="E1439" t="s">
        <v>1382</v>
      </c>
      <c r="F1439" t="s">
        <v>41</v>
      </c>
      <c r="G1439" t="s">
        <v>42</v>
      </c>
      <c r="H1439">
        <v>1</v>
      </c>
      <c r="I1439">
        <v>12804.78</v>
      </c>
      <c r="J1439" t="s">
        <v>85</v>
      </c>
      <c r="K1439" t="s">
        <v>29</v>
      </c>
      <c r="L1439">
        <f>SalesData[[#This Row],[quantity]]*SalesData[[#This Row],[price]]</f>
        <v>12804.78</v>
      </c>
      <c r="M1439" s="8">
        <f>IF(SalesData[[#This Row],[quantity]]&lt;=1,2%,IF(SalesData[[#This Row],[quantity]]&lt;=2,4%,IF(SalesData[[#This Row],[quantity]]&lt;=3,6%,IF(SalesData[[#This Row],[quantity]]&gt;=4,8%,0%))))</f>
        <v>0.02</v>
      </c>
      <c r="N1439" s="6">
        <f>SalesData[[#This Row],[Total Sales]]*SalesData[[#This Row],[Discount %]]</f>
        <v>256.09559999999999</v>
      </c>
      <c r="O1439" s="2">
        <f>SalesData[[#This Row],[Total Sales]]-SalesData[[#This Row],[Discount Amount]]</f>
        <v>12548.6844</v>
      </c>
      <c r="P1439" s="2">
        <f>SalesData[[#This Row],[price]]*60%</f>
        <v>7682.8680000000004</v>
      </c>
      <c r="Q1439" s="2">
        <f>SalesData[[#This Row],[Cost Price (Assumed)60%]]*SalesData[[#This Row],[quantity]]</f>
        <v>7682.8680000000004</v>
      </c>
      <c r="R1439" s="2">
        <f>SalesData[[#This Row],[Net Sales]]-SalesData[[#This Row],[Total Cost]]</f>
        <v>4865.8163999999997</v>
      </c>
      <c r="S1439" s="8">
        <f>SalesData[[#This Row],[Profit]]/SalesData[[#This Row],[Net Sales]]</f>
        <v>0.38775510204081631</v>
      </c>
    </row>
    <row r="1440" spans="1:19" x14ac:dyDescent="0.25">
      <c r="A1440">
        <v>101438</v>
      </c>
      <c r="B1440" s="1">
        <v>45273</v>
      </c>
      <c r="C1440" s="2">
        <f>MONTH(SalesData[[#This Row],[order_date]])</f>
        <v>12</v>
      </c>
      <c r="D1440" s="2">
        <f>YEAR(SalesData[[#This Row],[order_date]])</f>
        <v>2023</v>
      </c>
      <c r="E1440" t="s">
        <v>1383</v>
      </c>
      <c r="F1440" t="s">
        <v>14</v>
      </c>
      <c r="G1440" t="s">
        <v>46</v>
      </c>
      <c r="H1440">
        <v>1</v>
      </c>
      <c r="I1440">
        <v>3450.97</v>
      </c>
      <c r="J1440" t="s">
        <v>47</v>
      </c>
      <c r="K1440" t="s">
        <v>48</v>
      </c>
      <c r="L1440">
        <f>SalesData[[#This Row],[quantity]]*SalesData[[#This Row],[price]]</f>
        <v>3450.97</v>
      </c>
      <c r="M1440" s="8">
        <f>IF(SalesData[[#This Row],[quantity]]&lt;=1,2%,IF(SalesData[[#This Row],[quantity]]&lt;=2,4%,IF(SalesData[[#This Row],[quantity]]&lt;=3,6%,IF(SalesData[[#This Row],[quantity]]&gt;=4,8%,0%))))</f>
        <v>0.02</v>
      </c>
      <c r="N1440" s="6">
        <f>SalesData[[#This Row],[Total Sales]]*SalesData[[#This Row],[Discount %]]</f>
        <v>69.019400000000005</v>
      </c>
      <c r="O1440" s="2">
        <f>SalesData[[#This Row],[Total Sales]]-SalesData[[#This Row],[Discount Amount]]</f>
        <v>3381.9505999999997</v>
      </c>
      <c r="P1440" s="2">
        <f>SalesData[[#This Row],[price]]*60%</f>
        <v>2070.5819999999999</v>
      </c>
      <c r="Q1440" s="2">
        <f>SalesData[[#This Row],[Cost Price (Assumed)60%]]*SalesData[[#This Row],[quantity]]</f>
        <v>2070.5819999999999</v>
      </c>
      <c r="R1440" s="2">
        <f>SalesData[[#This Row],[Net Sales]]-SalesData[[#This Row],[Total Cost]]</f>
        <v>1311.3685999999998</v>
      </c>
      <c r="S1440" s="8">
        <f>SalesData[[#This Row],[Profit]]/SalesData[[#This Row],[Net Sales]]</f>
        <v>0.38775510204081631</v>
      </c>
    </row>
    <row r="1441" spans="1:19" x14ac:dyDescent="0.25">
      <c r="A1441">
        <v>101439</v>
      </c>
      <c r="B1441" s="1">
        <v>45264</v>
      </c>
      <c r="C1441" s="2">
        <f>MONTH(SalesData[[#This Row],[order_date]])</f>
        <v>12</v>
      </c>
      <c r="D1441" s="2">
        <f>YEAR(SalesData[[#This Row],[order_date]])</f>
        <v>2023</v>
      </c>
      <c r="E1441" t="s">
        <v>1384</v>
      </c>
      <c r="F1441" t="s">
        <v>41</v>
      </c>
      <c r="G1441" t="s">
        <v>66</v>
      </c>
      <c r="H1441">
        <v>1</v>
      </c>
      <c r="I1441">
        <v>1555.03</v>
      </c>
      <c r="J1441" t="s">
        <v>107</v>
      </c>
      <c r="K1441" t="s">
        <v>108</v>
      </c>
      <c r="L1441">
        <f>SalesData[[#This Row],[quantity]]*SalesData[[#This Row],[price]]</f>
        <v>1555.03</v>
      </c>
      <c r="M1441" s="8">
        <f>IF(SalesData[[#This Row],[quantity]]&lt;=1,2%,IF(SalesData[[#This Row],[quantity]]&lt;=2,4%,IF(SalesData[[#This Row],[quantity]]&lt;=3,6%,IF(SalesData[[#This Row],[quantity]]&gt;=4,8%,0%))))</f>
        <v>0.02</v>
      </c>
      <c r="N1441" s="6">
        <f>SalesData[[#This Row],[Total Sales]]*SalesData[[#This Row],[Discount %]]</f>
        <v>31.1006</v>
      </c>
      <c r="O1441" s="2">
        <f>SalesData[[#This Row],[Total Sales]]-SalesData[[#This Row],[Discount Amount]]</f>
        <v>1523.9294</v>
      </c>
      <c r="P1441" s="2">
        <f>SalesData[[#This Row],[price]]*60%</f>
        <v>933.01799999999992</v>
      </c>
      <c r="Q1441" s="2">
        <f>SalesData[[#This Row],[Cost Price (Assumed)60%]]*SalesData[[#This Row],[quantity]]</f>
        <v>933.01799999999992</v>
      </c>
      <c r="R1441" s="2">
        <f>SalesData[[#This Row],[Net Sales]]-SalesData[[#This Row],[Total Cost]]</f>
        <v>590.91140000000007</v>
      </c>
      <c r="S1441" s="8">
        <f>SalesData[[#This Row],[Profit]]/SalesData[[#This Row],[Net Sales]]</f>
        <v>0.38775510204081637</v>
      </c>
    </row>
    <row r="1442" spans="1:19" x14ac:dyDescent="0.25">
      <c r="A1442">
        <v>101440</v>
      </c>
      <c r="B1442" s="1">
        <v>44999</v>
      </c>
      <c r="C1442" s="2">
        <f>MONTH(SalesData[[#This Row],[order_date]])</f>
        <v>3</v>
      </c>
      <c r="D1442" s="2">
        <f>YEAR(SalesData[[#This Row],[order_date]])</f>
        <v>2023</v>
      </c>
      <c r="E1442" t="s">
        <v>1385</v>
      </c>
      <c r="F1442" t="s">
        <v>41</v>
      </c>
      <c r="G1442" t="s">
        <v>42</v>
      </c>
      <c r="H1442">
        <v>2</v>
      </c>
      <c r="I1442">
        <v>15583.64</v>
      </c>
      <c r="J1442" t="s">
        <v>57</v>
      </c>
      <c r="K1442" t="s">
        <v>58</v>
      </c>
      <c r="L1442">
        <f>SalesData[[#This Row],[quantity]]*SalesData[[#This Row],[price]]</f>
        <v>31167.279999999999</v>
      </c>
      <c r="M1442" s="8">
        <f>IF(SalesData[[#This Row],[quantity]]&lt;=1,2%,IF(SalesData[[#This Row],[quantity]]&lt;=2,4%,IF(SalesData[[#This Row],[quantity]]&lt;=3,6%,IF(SalesData[[#This Row],[quantity]]&gt;=4,8%,0%))))</f>
        <v>0.04</v>
      </c>
      <c r="N1442" s="6">
        <f>SalesData[[#This Row],[Total Sales]]*SalesData[[#This Row],[Discount %]]</f>
        <v>1246.6912</v>
      </c>
      <c r="O1442" s="2">
        <f>SalesData[[#This Row],[Total Sales]]-SalesData[[#This Row],[Discount Amount]]</f>
        <v>29920.588799999998</v>
      </c>
      <c r="P1442" s="2">
        <f>SalesData[[#This Row],[price]]*60%</f>
        <v>9350.1839999999993</v>
      </c>
      <c r="Q1442" s="2">
        <f>SalesData[[#This Row],[Cost Price (Assumed)60%]]*SalesData[[#This Row],[quantity]]</f>
        <v>18700.367999999999</v>
      </c>
      <c r="R1442" s="2">
        <f>SalesData[[#This Row],[Net Sales]]-SalesData[[#This Row],[Total Cost]]</f>
        <v>11220.220799999999</v>
      </c>
      <c r="S1442" s="8">
        <f>SalesData[[#This Row],[Profit]]/SalesData[[#This Row],[Net Sales]]</f>
        <v>0.375</v>
      </c>
    </row>
    <row r="1443" spans="1:19" x14ac:dyDescent="0.25">
      <c r="A1443">
        <v>101441</v>
      </c>
      <c r="B1443" s="1">
        <v>45204</v>
      </c>
      <c r="C1443" s="2">
        <f>MONTH(SalesData[[#This Row],[order_date]])</f>
        <v>10</v>
      </c>
      <c r="D1443" s="2">
        <f>YEAR(SalesData[[#This Row],[order_date]])</f>
        <v>2023</v>
      </c>
      <c r="E1443" t="s">
        <v>1386</v>
      </c>
      <c r="F1443" t="s">
        <v>19</v>
      </c>
      <c r="G1443" t="s">
        <v>77</v>
      </c>
      <c r="H1443">
        <v>1</v>
      </c>
      <c r="I1443">
        <v>8110.8</v>
      </c>
      <c r="J1443" t="s">
        <v>61</v>
      </c>
      <c r="K1443" t="s">
        <v>36</v>
      </c>
      <c r="L1443">
        <f>SalesData[[#This Row],[quantity]]*SalesData[[#This Row],[price]]</f>
        <v>8110.8</v>
      </c>
      <c r="M1443" s="8">
        <f>IF(SalesData[[#This Row],[quantity]]&lt;=1,2%,IF(SalesData[[#This Row],[quantity]]&lt;=2,4%,IF(SalesData[[#This Row],[quantity]]&lt;=3,6%,IF(SalesData[[#This Row],[quantity]]&gt;=4,8%,0%))))</f>
        <v>0.02</v>
      </c>
      <c r="N1443" s="6">
        <f>SalesData[[#This Row],[Total Sales]]*SalesData[[#This Row],[Discount %]]</f>
        <v>162.21600000000001</v>
      </c>
      <c r="O1443" s="2">
        <f>SalesData[[#This Row],[Total Sales]]-SalesData[[#This Row],[Discount Amount]]</f>
        <v>7948.5839999999998</v>
      </c>
      <c r="P1443" s="2">
        <f>SalesData[[#This Row],[price]]*60%</f>
        <v>4866.4799999999996</v>
      </c>
      <c r="Q1443" s="2">
        <f>SalesData[[#This Row],[Cost Price (Assumed)60%]]*SalesData[[#This Row],[quantity]]</f>
        <v>4866.4799999999996</v>
      </c>
      <c r="R1443" s="2">
        <f>SalesData[[#This Row],[Net Sales]]-SalesData[[#This Row],[Total Cost]]</f>
        <v>3082.1040000000003</v>
      </c>
      <c r="S1443" s="8">
        <f>SalesData[[#This Row],[Profit]]/SalesData[[#This Row],[Net Sales]]</f>
        <v>0.38775510204081637</v>
      </c>
    </row>
    <row r="1444" spans="1:19" x14ac:dyDescent="0.25">
      <c r="A1444">
        <v>101442</v>
      </c>
      <c r="B1444" s="1">
        <v>45237</v>
      </c>
      <c r="C1444" s="2">
        <f>MONTH(SalesData[[#This Row],[order_date]])</f>
        <v>11</v>
      </c>
      <c r="D1444" s="2">
        <f>YEAR(SalesData[[#This Row],[order_date]])</f>
        <v>2023</v>
      </c>
      <c r="E1444" t="s">
        <v>1387</v>
      </c>
      <c r="F1444" t="s">
        <v>38</v>
      </c>
      <c r="G1444" t="s">
        <v>70</v>
      </c>
      <c r="H1444">
        <v>1</v>
      </c>
      <c r="I1444">
        <v>340.74</v>
      </c>
      <c r="J1444" t="s">
        <v>54</v>
      </c>
      <c r="K1444" t="s">
        <v>55</v>
      </c>
      <c r="L1444">
        <f>SalesData[[#This Row],[quantity]]*SalesData[[#This Row],[price]]</f>
        <v>340.74</v>
      </c>
      <c r="M1444" s="8">
        <f>IF(SalesData[[#This Row],[quantity]]&lt;=1,2%,IF(SalesData[[#This Row],[quantity]]&lt;=2,4%,IF(SalesData[[#This Row],[quantity]]&lt;=3,6%,IF(SalesData[[#This Row],[quantity]]&gt;=4,8%,0%))))</f>
        <v>0.02</v>
      </c>
      <c r="N1444" s="6">
        <f>SalesData[[#This Row],[Total Sales]]*SalesData[[#This Row],[Discount %]]</f>
        <v>6.8148</v>
      </c>
      <c r="O1444" s="2">
        <f>SalesData[[#This Row],[Total Sales]]-SalesData[[#This Row],[Discount Amount]]</f>
        <v>333.92520000000002</v>
      </c>
      <c r="P1444" s="2">
        <f>SalesData[[#This Row],[price]]*60%</f>
        <v>204.44399999999999</v>
      </c>
      <c r="Q1444" s="2">
        <f>SalesData[[#This Row],[Cost Price (Assumed)60%]]*SalesData[[#This Row],[quantity]]</f>
        <v>204.44399999999999</v>
      </c>
      <c r="R1444" s="2">
        <f>SalesData[[#This Row],[Net Sales]]-SalesData[[#This Row],[Total Cost]]</f>
        <v>129.48120000000003</v>
      </c>
      <c r="S1444" s="8">
        <f>SalesData[[#This Row],[Profit]]/SalesData[[#This Row],[Net Sales]]</f>
        <v>0.38775510204081637</v>
      </c>
    </row>
    <row r="1445" spans="1:19" x14ac:dyDescent="0.25">
      <c r="A1445">
        <v>101443</v>
      </c>
      <c r="B1445" s="1">
        <v>45549</v>
      </c>
      <c r="C1445" s="2">
        <f>MONTH(SalesData[[#This Row],[order_date]])</f>
        <v>9</v>
      </c>
      <c r="D1445" s="2">
        <f>YEAR(SalesData[[#This Row],[order_date]])</f>
        <v>2024</v>
      </c>
      <c r="E1445" t="s">
        <v>1388</v>
      </c>
      <c r="F1445" t="s">
        <v>41</v>
      </c>
      <c r="G1445" t="s">
        <v>66</v>
      </c>
      <c r="H1445">
        <v>1</v>
      </c>
      <c r="I1445">
        <v>1150.3800000000001</v>
      </c>
      <c r="J1445" t="s">
        <v>28</v>
      </c>
      <c r="K1445" t="s">
        <v>29</v>
      </c>
      <c r="L1445">
        <f>SalesData[[#This Row],[quantity]]*SalesData[[#This Row],[price]]</f>
        <v>1150.3800000000001</v>
      </c>
      <c r="M1445" s="8">
        <f>IF(SalesData[[#This Row],[quantity]]&lt;=1,2%,IF(SalesData[[#This Row],[quantity]]&lt;=2,4%,IF(SalesData[[#This Row],[quantity]]&lt;=3,6%,IF(SalesData[[#This Row],[quantity]]&gt;=4,8%,0%))))</f>
        <v>0.02</v>
      </c>
      <c r="N1445" s="6">
        <f>SalesData[[#This Row],[Total Sales]]*SalesData[[#This Row],[Discount %]]</f>
        <v>23.007600000000004</v>
      </c>
      <c r="O1445" s="2">
        <f>SalesData[[#This Row],[Total Sales]]-SalesData[[#This Row],[Discount Amount]]</f>
        <v>1127.3724000000002</v>
      </c>
      <c r="P1445" s="2">
        <f>SalesData[[#This Row],[price]]*60%</f>
        <v>690.22800000000007</v>
      </c>
      <c r="Q1445" s="2">
        <f>SalesData[[#This Row],[Cost Price (Assumed)60%]]*SalesData[[#This Row],[quantity]]</f>
        <v>690.22800000000007</v>
      </c>
      <c r="R1445" s="2">
        <f>SalesData[[#This Row],[Net Sales]]-SalesData[[#This Row],[Total Cost]]</f>
        <v>437.14440000000013</v>
      </c>
      <c r="S1445" s="8">
        <f>SalesData[[#This Row],[Profit]]/SalesData[[#This Row],[Net Sales]]</f>
        <v>0.38775510204081637</v>
      </c>
    </row>
    <row r="1446" spans="1:19" x14ac:dyDescent="0.25">
      <c r="A1446">
        <v>101444</v>
      </c>
      <c r="B1446" s="1">
        <v>45645</v>
      </c>
      <c r="C1446" s="2">
        <f>MONTH(SalesData[[#This Row],[order_date]])</f>
        <v>12</v>
      </c>
      <c r="D1446" s="2">
        <f>YEAR(SalesData[[#This Row],[order_date]])</f>
        <v>2024</v>
      </c>
      <c r="E1446" t="s">
        <v>1389</v>
      </c>
      <c r="F1446" t="s">
        <v>14</v>
      </c>
      <c r="G1446" t="s">
        <v>46</v>
      </c>
      <c r="H1446">
        <v>1</v>
      </c>
      <c r="I1446">
        <v>791.91</v>
      </c>
      <c r="J1446" t="s">
        <v>107</v>
      </c>
      <c r="K1446" t="s">
        <v>108</v>
      </c>
      <c r="L1446">
        <f>SalesData[[#This Row],[quantity]]*SalesData[[#This Row],[price]]</f>
        <v>791.91</v>
      </c>
      <c r="M1446" s="8">
        <f>IF(SalesData[[#This Row],[quantity]]&lt;=1,2%,IF(SalesData[[#This Row],[quantity]]&lt;=2,4%,IF(SalesData[[#This Row],[quantity]]&lt;=3,6%,IF(SalesData[[#This Row],[quantity]]&gt;=4,8%,0%))))</f>
        <v>0.02</v>
      </c>
      <c r="N1446" s="6">
        <f>SalesData[[#This Row],[Total Sales]]*SalesData[[#This Row],[Discount %]]</f>
        <v>15.838200000000001</v>
      </c>
      <c r="O1446" s="2">
        <f>SalesData[[#This Row],[Total Sales]]-SalesData[[#This Row],[Discount Amount]]</f>
        <v>776.07179999999994</v>
      </c>
      <c r="P1446" s="2">
        <f>SalesData[[#This Row],[price]]*60%</f>
        <v>475.14599999999996</v>
      </c>
      <c r="Q1446" s="2">
        <f>SalesData[[#This Row],[Cost Price (Assumed)60%]]*SalesData[[#This Row],[quantity]]</f>
        <v>475.14599999999996</v>
      </c>
      <c r="R1446" s="2">
        <f>SalesData[[#This Row],[Net Sales]]-SalesData[[#This Row],[Total Cost]]</f>
        <v>300.92579999999998</v>
      </c>
      <c r="S1446" s="8">
        <f>SalesData[[#This Row],[Profit]]/SalesData[[#This Row],[Net Sales]]</f>
        <v>0.38775510204081631</v>
      </c>
    </row>
    <row r="1447" spans="1:19" x14ac:dyDescent="0.25">
      <c r="A1447">
        <v>101445</v>
      </c>
      <c r="B1447" s="1">
        <v>45125</v>
      </c>
      <c r="C1447" s="2">
        <f>MONTH(SalesData[[#This Row],[order_date]])</f>
        <v>7</v>
      </c>
      <c r="D1447" s="2">
        <f>YEAR(SalesData[[#This Row],[order_date]])</f>
        <v>2023</v>
      </c>
      <c r="E1447" t="s">
        <v>1390</v>
      </c>
      <c r="F1447" t="s">
        <v>14</v>
      </c>
      <c r="G1447" t="s">
        <v>15</v>
      </c>
      <c r="H1447">
        <v>1</v>
      </c>
      <c r="I1447">
        <v>546.41</v>
      </c>
      <c r="J1447" t="s">
        <v>16</v>
      </c>
      <c r="K1447" t="s">
        <v>17</v>
      </c>
      <c r="L1447">
        <f>SalesData[[#This Row],[quantity]]*SalesData[[#This Row],[price]]</f>
        <v>546.41</v>
      </c>
      <c r="M1447" s="8">
        <f>IF(SalesData[[#This Row],[quantity]]&lt;=1,2%,IF(SalesData[[#This Row],[quantity]]&lt;=2,4%,IF(SalesData[[#This Row],[quantity]]&lt;=3,6%,IF(SalesData[[#This Row],[quantity]]&gt;=4,8%,0%))))</f>
        <v>0.02</v>
      </c>
      <c r="N1447" s="6">
        <f>SalesData[[#This Row],[Total Sales]]*SalesData[[#This Row],[Discount %]]</f>
        <v>10.9282</v>
      </c>
      <c r="O1447" s="2">
        <f>SalesData[[#This Row],[Total Sales]]-SalesData[[#This Row],[Discount Amount]]</f>
        <v>535.48180000000002</v>
      </c>
      <c r="P1447" s="2">
        <f>SalesData[[#This Row],[price]]*60%</f>
        <v>327.84599999999995</v>
      </c>
      <c r="Q1447" s="2">
        <f>SalesData[[#This Row],[Cost Price (Assumed)60%]]*SalesData[[#This Row],[quantity]]</f>
        <v>327.84599999999995</v>
      </c>
      <c r="R1447" s="2">
        <f>SalesData[[#This Row],[Net Sales]]-SalesData[[#This Row],[Total Cost]]</f>
        <v>207.63580000000007</v>
      </c>
      <c r="S1447" s="8">
        <f>SalesData[[#This Row],[Profit]]/SalesData[[#This Row],[Net Sales]]</f>
        <v>0.38775510204081642</v>
      </c>
    </row>
    <row r="1448" spans="1:19" x14ac:dyDescent="0.25">
      <c r="A1448">
        <v>101446</v>
      </c>
      <c r="B1448" s="1">
        <v>45476</v>
      </c>
      <c r="C1448" s="2">
        <f>MONTH(SalesData[[#This Row],[order_date]])</f>
        <v>7</v>
      </c>
      <c r="D1448" s="2">
        <f>YEAR(SalesData[[#This Row],[order_date]])</f>
        <v>2024</v>
      </c>
      <c r="E1448" t="s">
        <v>1381</v>
      </c>
      <c r="F1448" t="s">
        <v>19</v>
      </c>
      <c r="G1448" t="s">
        <v>77</v>
      </c>
      <c r="H1448">
        <v>3</v>
      </c>
      <c r="I1448">
        <v>3444.73</v>
      </c>
      <c r="J1448" t="s">
        <v>57</v>
      </c>
      <c r="K1448" t="s">
        <v>58</v>
      </c>
      <c r="L1448">
        <f>SalesData[[#This Row],[quantity]]*SalesData[[#This Row],[price]]</f>
        <v>10334.19</v>
      </c>
      <c r="M1448" s="8">
        <f>IF(SalesData[[#This Row],[quantity]]&lt;=1,2%,IF(SalesData[[#This Row],[quantity]]&lt;=2,4%,IF(SalesData[[#This Row],[quantity]]&lt;=3,6%,IF(SalesData[[#This Row],[quantity]]&gt;=4,8%,0%))))</f>
        <v>0.06</v>
      </c>
      <c r="N1448" s="6">
        <f>SalesData[[#This Row],[Total Sales]]*SalesData[[#This Row],[Discount %]]</f>
        <v>620.05140000000006</v>
      </c>
      <c r="O1448" s="2">
        <f>SalesData[[#This Row],[Total Sales]]-SalesData[[#This Row],[Discount Amount]]</f>
        <v>9714.1386000000002</v>
      </c>
      <c r="P1448" s="2">
        <f>SalesData[[#This Row],[price]]*60%</f>
        <v>2066.8379999999997</v>
      </c>
      <c r="Q1448" s="2">
        <f>SalesData[[#This Row],[Cost Price (Assumed)60%]]*SalesData[[#This Row],[quantity]]</f>
        <v>6200.5139999999992</v>
      </c>
      <c r="R1448" s="2">
        <f>SalesData[[#This Row],[Net Sales]]-SalesData[[#This Row],[Total Cost]]</f>
        <v>3513.624600000001</v>
      </c>
      <c r="S1448" s="8">
        <f>SalesData[[#This Row],[Profit]]/SalesData[[#This Row],[Net Sales]]</f>
        <v>0.36170212765957455</v>
      </c>
    </row>
    <row r="1449" spans="1:19" x14ac:dyDescent="0.25">
      <c r="A1449">
        <v>101447</v>
      </c>
      <c r="B1449" s="1">
        <v>45376</v>
      </c>
      <c r="C1449" s="2">
        <f>MONTH(SalesData[[#This Row],[order_date]])</f>
        <v>3</v>
      </c>
      <c r="D1449" s="2">
        <f>YEAR(SalesData[[#This Row],[order_date]])</f>
        <v>2024</v>
      </c>
      <c r="E1449" t="s">
        <v>1391</v>
      </c>
      <c r="F1449" t="s">
        <v>10</v>
      </c>
      <c r="G1449" t="s">
        <v>73</v>
      </c>
      <c r="H1449">
        <v>1</v>
      </c>
      <c r="I1449">
        <v>47774.51</v>
      </c>
      <c r="J1449" t="s">
        <v>57</v>
      </c>
      <c r="K1449" t="s">
        <v>58</v>
      </c>
      <c r="L1449">
        <f>SalesData[[#This Row],[quantity]]*SalesData[[#This Row],[price]]</f>
        <v>47774.51</v>
      </c>
      <c r="M1449" s="8">
        <f>IF(SalesData[[#This Row],[quantity]]&lt;=1,2%,IF(SalesData[[#This Row],[quantity]]&lt;=2,4%,IF(SalesData[[#This Row],[quantity]]&lt;=3,6%,IF(SalesData[[#This Row],[quantity]]&gt;=4,8%,0%))))</f>
        <v>0.02</v>
      </c>
      <c r="N1449" s="6">
        <f>SalesData[[#This Row],[Total Sales]]*SalesData[[#This Row],[Discount %]]</f>
        <v>955.49020000000007</v>
      </c>
      <c r="O1449" s="2">
        <f>SalesData[[#This Row],[Total Sales]]-SalesData[[#This Row],[Discount Amount]]</f>
        <v>46819.019800000002</v>
      </c>
      <c r="P1449" s="2">
        <f>SalesData[[#This Row],[price]]*60%</f>
        <v>28664.706000000002</v>
      </c>
      <c r="Q1449" s="2">
        <f>SalesData[[#This Row],[Cost Price (Assumed)60%]]*SalesData[[#This Row],[quantity]]</f>
        <v>28664.706000000002</v>
      </c>
      <c r="R1449" s="2">
        <f>SalesData[[#This Row],[Net Sales]]-SalesData[[#This Row],[Total Cost]]</f>
        <v>18154.3138</v>
      </c>
      <c r="S1449" s="8">
        <f>SalesData[[#This Row],[Profit]]/SalesData[[#This Row],[Net Sales]]</f>
        <v>0.38775510204081631</v>
      </c>
    </row>
    <row r="1450" spans="1:19" x14ac:dyDescent="0.25">
      <c r="A1450">
        <v>101448</v>
      </c>
      <c r="B1450" s="1">
        <v>45547</v>
      </c>
      <c r="C1450" s="2">
        <f>MONTH(SalesData[[#This Row],[order_date]])</f>
        <v>9</v>
      </c>
      <c r="D1450" s="2">
        <f>YEAR(SalesData[[#This Row],[order_date]])</f>
        <v>2024</v>
      </c>
      <c r="E1450" t="s">
        <v>1392</v>
      </c>
      <c r="F1450" t="s">
        <v>14</v>
      </c>
      <c r="G1450" t="s">
        <v>15</v>
      </c>
      <c r="H1450">
        <v>2</v>
      </c>
      <c r="I1450">
        <v>639.99</v>
      </c>
      <c r="J1450" t="s">
        <v>61</v>
      </c>
      <c r="K1450" t="s">
        <v>36</v>
      </c>
      <c r="L1450">
        <f>SalesData[[#This Row],[quantity]]*SalesData[[#This Row],[price]]</f>
        <v>1279.98</v>
      </c>
      <c r="M1450" s="8">
        <f>IF(SalesData[[#This Row],[quantity]]&lt;=1,2%,IF(SalesData[[#This Row],[quantity]]&lt;=2,4%,IF(SalesData[[#This Row],[quantity]]&lt;=3,6%,IF(SalesData[[#This Row],[quantity]]&gt;=4,8%,0%))))</f>
        <v>0.04</v>
      </c>
      <c r="N1450" s="6">
        <f>SalesData[[#This Row],[Total Sales]]*SalesData[[#This Row],[Discount %]]</f>
        <v>51.199200000000005</v>
      </c>
      <c r="O1450" s="2">
        <f>SalesData[[#This Row],[Total Sales]]-SalesData[[#This Row],[Discount Amount]]</f>
        <v>1228.7808</v>
      </c>
      <c r="P1450" s="2">
        <f>SalesData[[#This Row],[price]]*60%</f>
        <v>383.99399999999997</v>
      </c>
      <c r="Q1450" s="2">
        <f>SalesData[[#This Row],[Cost Price (Assumed)60%]]*SalesData[[#This Row],[quantity]]</f>
        <v>767.98799999999994</v>
      </c>
      <c r="R1450" s="2">
        <f>SalesData[[#This Row],[Net Sales]]-SalesData[[#This Row],[Total Cost]]</f>
        <v>460.79280000000006</v>
      </c>
      <c r="S1450" s="8">
        <f>SalesData[[#This Row],[Profit]]/SalesData[[#This Row],[Net Sales]]</f>
        <v>0.37500000000000006</v>
      </c>
    </row>
    <row r="1451" spans="1:19" x14ac:dyDescent="0.25">
      <c r="A1451">
        <v>101449</v>
      </c>
      <c r="B1451" s="1">
        <v>45649</v>
      </c>
      <c r="C1451" s="2">
        <f>MONTH(SalesData[[#This Row],[order_date]])</f>
        <v>12</v>
      </c>
      <c r="D1451" s="2">
        <f>YEAR(SalesData[[#This Row],[order_date]])</f>
        <v>2024</v>
      </c>
      <c r="E1451" t="s">
        <v>1393</v>
      </c>
      <c r="F1451" t="s">
        <v>38</v>
      </c>
      <c r="G1451" t="s">
        <v>53</v>
      </c>
      <c r="H1451">
        <v>3</v>
      </c>
      <c r="I1451">
        <v>3389.76</v>
      </c>
      <c r="J1451" t="s">
        <v>107</v>
      </c>
      <c r="K1451" t="s">
        <v>108</v>
      </c>
      <c r="L1451">
        <f>SalesData[[#This Row],[quantity]]*SalesData[[#This Row],[price]]</f>
        <v>10169.280000000001</v>
      </c>
      <c r="M1451" s="8">
        <f>IF(SalesData[[#This Row],[quantity]]&lt;=1,2%,IF(SalesData[[#This Row],[quantity]]&lt;=2,4%,IF(SalesData[[#This Row],[quantity]]&lt;=3,6%,IF(SalesData[[#This Row],[quantity]]&gt;=4,8%,0%))))</f>
        <v>0.06</v>
      </c>
      <c r="N1451" s="6">
        <f>SalesData[[#This Row],[Total Sales]]*SalesData[[#This Row],[Discount %]]</f>
        <v>610.15679999999998</v>
      </c>
      <c r="O1451" s="2">
        <f>SalesData[[#This Row],[Total Sales]]-SalesData[[#This Row],[Discount Amount]]</f>
        <v>9559.1232</v>
      </c>
      <c r="P1451" s="2">
        <f>SalesData[[#This Row],[price]]*60%</f>
        <v>2033.856</v>
      </c>
      <c r="Q1451" s="2">
        <f>SalesData[[#This Row],[Cost Price (Assumed)60%]]*SalesData[[#This Row],[quantity]]</f>
        <v>6101.5680000000002</v>
      </c>
      <c r="R1451" s="2">
        <f>SalesData[[#This Row],[Net Sales]]-SalesData[[#This Row],[Total Cost]]</f>
        <v>3457.5551999999998</v>
      </c>
      <c r="S1451" s="8">
        <f>SalesData[[#This Row],[Profit]]/SalesData[[#This Row],[Net Sales]]</f>
        <v>0.36170212765957444</v>
      </c>
    </row>
    <row r="1452" spans="1:19" x14ac:dyDescent="0.25">
      <c r="A1452">
        <v>101450</v>
      </c>
      <c r="B1452" s="1">
        <v>45491</v>
      </c>
      <c r="C1452" s="2">
        <f>MONTH(SalesData[[#This Row],[order_date]])</f>
        <v>7</v>
      </c>
      <c r="D1452" s="2">
        <f>YEAR(SalesData[[#This Row],[order_date]])</f>
        <v>2024</v>
      </c>
      <c r="E1452" t="s">
        <v>1394</v>
      </c>
      <c r="F1452" t="s">
        <v>10</v>
      </c>
      <c r="G1452" t="s">
        <v>27</v>
      </c>
      <c r="H1452">
        <v>1</v>
      </c>
      <c r="I1452">
        <v>21002.48</v>
      </c>
      <c r="J1452" t="s">
        <v>12</v>
      </c>
      <c r="K1452" t="s">
        <v>12</v>
      </c>
      <c r="L1452">
        <f>SalesData[[#This Row],[quantity]]*SalesData[[#This Row],[price]]</f>
        <v>21002.48</v>
      </c>
      <c r="M1452" s="8">
        <f>IF(SalesData[[#This Row],[quantity]]&lt;=1,2%,IF(SalesData[[#This Row],[quantity]]&lt;=2,4%,IF(SalesData[[#This Row],[quantity]]&lt;=3,6%,IF(SalesData[[#This Row],[quantity]]&gt;=4,8%,0%))))</f>
        <v>0.02</v>
      </c>
      <c r="N1452" s="6">
        <f>SalesData[[#This Row],[Total Sales]]*SalesData[[#This Row],[Discount %]]</f>
        <v>420.0496</v>
      </c>
      <c r="O1452" s="2">
        <f>SalesData[[#This Row],[Total Sales]]-SalesData[[#This Row],[Discount Amount]]</f>
        <v>20582.430400000001</v>
      </c>
      <c r="P1452" s="2">
        <f>SalesData[[#This Row],[price]]*60%</f>
        <v>12601.487999999999</v>
      </c>
      <c r="Q1452" s="2">
        <f>SalesData[[#This Row],[Cost Price (Assumed)60%]]*SalesData[[#This Row],[quantity]]</f>
        <v>12601.487999999999</v>
      </c>
      <c r="R1452" s="2">
        <f>SalesData[[#This Row],[Net Sales]]-SalesData[[#This Row],[Total Cost]]</f>
        <v>7980.9424000000017</v>
      </c>
      <c r="S1452" s="8">
        <f>SalesData[[#This Row],[Profit]]/SalesData[[#This Row],[Net Sales]]</f>
        <v>0.38775510204081637</v>
      </c>
    </row>
    <row r="1453" spans="1:19" x14ac:dyDescent="0.25">
      <c r="A1453">
        <v>101451</v>
      </c>
      <c r="B1453" s="1">
        <v>44982</v>
      </c>
      <c r="C1453" s="2">
        <f>MONTH(SalesData[[#This Row],[order_date]])</f>
        <v>2</v>
      </c>
      <c r="D1453" s="2">
        <f>YEAR(SalesData[[#This Row],[order_date]])</f>
        <v>2023</v>
      </c>
      <c r="E1453" t="s">
        <v>1395</v>
      </c>
      <c r="F1453" t="s">
        <v>14</v>
      </c>
      <c r="G1453" t="s">
        <v>170</v>
      </c>
      <c r="H1453">
        <v>2</v>
      </c>
      <c r="I1453">
        <v>2973.63</v>
      </c>
      <c r="J1453" t="s">
        <v>43</v>
      </c>
      <c r="K1453" t="s">
        <v>29</v>
      </c>
      <c r="L1453">
        <f>SalesData[[#This Row],[quantity]]*SalesData[[#This Row],[price]]</f>
        <v>5947.26</v>
      </c>
      <c r="M1453" s="8">
        <f>IF(SalesData[[#This Row],[quantity]]&lt;=1,2%,IF(SalesData[[#This Row],[quantity]]&lt;=2,4%,IF(SalesData[[#This Row],[quantity]]&lt;=3,6%,IF(SalesData[[#This Row],[quantity]]&gt;=4,8%,0%))))</f>
        <v>0.04</v>
      </c>
      <c r="N1453" s="6">
        <f>SalesData[[#This Row],[Total Sales]]*SalesData[[#This Row],[Discount %]]</f>
        <v>237.8904</v>
      </c>
      <c r="O1453" s="2">
        <f>SalesData[[#This Row],[Total Sales]]-SalesData[[#This Row],[Discount Amount]]</f>
        <v>5709.3696</v>
      </c>
      <c r="P1453" s="2">
        <f>SalesData[[#This Row],[price]]*60%</f>
        <v>1784.1780000000001</v>
      </c>
      <c r="Q1453" s="2">
        <f>SalesData[[#This Row],[Cost Price (Assumed)60%]]*SalesData[[#This Row],[quantity]]</f>
        <v>3568.3560000000002</v>
      </c>
      <c r="R1453" s="2">
        <f>SalesData[[#This Row],[Net Sales]]-SalesData[[#This Row],[Total Cost]]</f>
        <v>2141.0135999999998</v>
      </c>
      <c r="S1453" s="8">
        <f>SalesData[[#This Row],[Profit]]/SalesData[[#This Row],[Net Sales]]</f>
        <v>0.37499999999999994</v>
      </c>
    </row>
    <row r="1454" spans="1:19" x14ac:dyDescent="0.25">
      <c r="A1454">
        <v>101452</v>
      </c>
      <c r="B1454" s="1">
        <v>45067</v>
      </c>
      <c r="C1454" s="2">
        <f>MONTH(SalesData[[#This Row],[order_date]])</f>
        <v>5</v>
      </c>
      <c r="D1454" s="2">
        <f>YEAR(SalesData[[#This Row],[order_date]])</f>
        <v>2023</v>
      </c>
      <c r="E1454" t="s">
        <v>998</v>
      </c>
      <c r="F1454" t="s">
        <v>38</v>
      </c>
      <c r="G1454" t="s">
        <v>60</v>
      </c>
      <c r="H1454">
        <v>1</v>
      </c>
      <c r="I1454">
        <v>2732.79</v>
      </c>
      <c r="J1454" t="s">
        <v>16</v>
      </c>
      <c r="K1454" t="s">
        <v>17</v>
      </c>
      <c r="L1454">
        <f>SalesData[[#This Row],[quantity]]*SalesData[[#This Row],[price]]</f>
        <v>2732.79</v>
      </c>
      <c r="M1454" s="8">
        <f>IF(SalesData[[#This Row],[quantity]]&lt;=1,2%,IF(SalesData[[#This Row],[quantity]]&lt;=2,4%,IF(SalesData[[#This Row],[quantity]]&lt;=3,6%,IF(SalesData[[#This Row],[quantity]]&gt;=4,8%,0%))))</f>
        <v>0.02</v>
      </c>
      <c r="N1454" s="6">
        <f>SalesData[[#This Row],[Total Sales]]*SalesData[[#This Row],[Discount %]]</f>
        <v>54.655799999999999</v>
      </c>
      <c r="O1454" s="2">
        <f>SalesData[[#This Row],[Total Sales]]-SalesData[[#This Row],[Discount Amount]]</f>
        <v>2678.1342</v>
      </c>
      <c r="P1454" s="2">
        <f>SalesData[[#This Row],[price]]*60%</f>
        <v>1639.674</v>
      </c>
      <c r="Q1454" s="2">
        <f>SalesData[[#This Row],[Cost Price (Assumed)60%]]*SalesData[[#This Row],[quantity]]</f>
        <v>1639.674</v>
      </c>
      <c r="R1454" s="2">
        <f>SalesData[[#This Row],[Net Sales]]-SalesData[[#This Row],[Total Cost]]</f>
        <v>1038.4602</v>
      </c>
      <c r="S1454" s="8">
        <f>SalesData[[#This Row],[Profit]]/SalesData[[#This Row],[Net Sales]]</f>
        <v>0.38775510204081631</v>
      </c>
    </row>
    <row r="1455" spans="1:19" x14ac:dyDescent="0.25">
      <c r="A1455">
        <v>101453</v>
      </c>
      <c r="B1455" s="1">
        <v>45072</v>
      </c>
      <c r="C1455" s="2">
        <f>MONTH(SalesData[[#This Row],[order_date]])</f>
        <v>5</v>
      </c>
      <c r="D1455" s="2">
        <f>YEAR(SalesData[[#This Row],[order_date]])</f>
        <v>2023</v>
      </c>
      <c r="E1455" t="s">
        <v>1396</v>
      </c>
      <c r="F1455" t="s">
        <v>10</v>
      </c>
      <c r="G1455" t="s">
        <v>27</v>
      </c>
      <c r="H1455">
        <v>2</v>
      </c>
      <c r="I1455">
        <v>45380.37</v>
      </c>
      <c r="J1455" t="s">
        <v>85</v>
      </c>
      <c r="K1455" t="s">
        <v>29</v>
      </c>
      <c r="L1455">
        <f>SalesData[[#This Row],[quantity]]*SalesData[[#This Row],[price]]</f>
        <v>90760.74</v>
      </c>
      <c r="M1455" s="8">
        <f>IF(SalesData[[#This Row],[quantity]]&lt;=1,2%,IF(SalesData[[#This Row],[quantity]]&lt;=2,4%,IF(SalesData[[#This Row],[quantity]]&lt;=3,6%,IF(SalesData[[#This Row],[quantity]]&gt;=4,8%,0%))))</f>
        <v>0.04</v>
      </c>
      <c r="N1455" s="6">
        <f>SalesData[[#This Row],[Total Sales]]*SalesData[[#This Row],[Discount %]]</f>
        <v>3630.4296000000004</v>
      </c>
      <c r="O1455" s="2">
        <f>SalesData[[#This Row],[Total Sales]]-SalesData[[#This Row],[Discount Amount]]</f>
        <v>87130.310400000002</v>
      </c>
      <c r="P1455" s="2">
        <f>SalesData[[#This Row],[price]]*60%</f>
        <v>27228.222000000002</v>
      </c>
      <c r="Q1455" s="2">
        <f>SalesData[[#This Row],[Cost Price (Assumed)60%]]*SalesData[[#This Row],[quantity]]</f>
        <v>54456.444000000003</v>
      </c>
      <c r="R1455" s="2">
        <f>SalesData[[#This Row],[Net Sales]]-SalesData[[#This Row],[Total Cost]]</f>
        <v>32673.866399999999</v>
      </c>
      <c r="S1455" s="8">
        <f>SalesData[[#This Row],[Profit]]/SalesData[[#This Row],[Net Sales]]</f>
        <v>0.375</v>
      </c>
    </row>
    <row r="1456" spans="1:19" x14ac:dyDescent="0.25">
      <c r="A1456">
        <v>101454</v>
      </c>
      <c r="B1456" s="1">
        <v>45437</v>
      </c>
      <c r="C1456" s="2">
        <f>MONTH(SalesData[[#This Row],[order_date]])</f>
        <v>5</v>
      </c>
      <c r="D1456" s="2">
        <f>YEAR(SalesData[[#This Row],[order_date]])</f>
        <v>2024</v>
      </c>
      <c r="E1456" t="s">
        <v>1397</v>
      </c>
      <c r="F1456" t="s">
        <v>38</v>
      </c>
      <c r="G1456" t="s">
        <v>53</v>
      </c>
      <c r="H1456">
        <v>1</v>
      </c>
      <c r="I1456">
        <v>1754.07</v>
      </c>
      <c r="J1456" t="s">
        <v>85</v>
      </c>
      <c r="K1456" t="s">
        <v>29</v>
      </c>
      <c r="L1456">
        <f>SalesData[[#This Row],[quantity]]*SalesData[[#This Row],[price]]</f>
        <v>1754.07</v>
      </c>
      <c r="M1456" s="8">
        <f>IF(SalesData[[#This Row],[quantity]]&lt;=1,2%,IF(SalesData[[#This Row],[quantity]]&lt;=2,4%,IF(SalesData[[#This Row],[quantity]]&lt;=3,6%,IF(SalesData[[#This Row],[quantity]]&gt;=4,8%,0%))))</f>
        <v>0.02</v>
      </c>
      <c r="N1456" s="6">
        <f>SalesData[[#This Row],[Total Sales]]*SalesData[[#This Row],[Discount %]]</f>
        <v>35.081400000000002</v>
      </c>
      <c r="O1456" s="2">
        <f>SalesData[[#This Row],[Total Sales]]-SalesData[[#This Row],[Discount Amount]]</f>
        <v>1718.9885999999999</v>
      </c>
      <c r="P1456" s="2">
        <f>SalesData[[#This Row],[price]]*60%</f>
        <v>1052.442</v>
      </c>
      <c r="Q1456" s="2">
        <f>SalesData[[#This Row],[Cost Price (Assumed)60%]]*SalesData[[#This Row],[quantity]]</f>
        <v>1052.442</v>
      </c>
      <c r="R1456" s="2">
        <f>SalesData[[#This Row],[Net Sales]]-SalesData[[#This Row],[Total Cost]]</f>
        <v>666.5465999999999</v>
      </c>
      <c r="S1456" s="8">
        <f>SalesData[[#This Row],[Profit]]/SalesData[[#This Row],[Net Sales]]</f>
        <v>0.38775510204081631</v>
      </c>
    </row>
    <row r="1457" spans="1:19" x14ac:dyDescent="0.25">
      <c r="A1457">
        <v>101455</v>
      </c>
      <c r="B1457" s="1">
        <v>45212</v>
      </c>
      <c r="C1457" s="2">
        <f>MONTH(SalesData[[#This Row],[order_date]])</f>
        <v>10</v>
      </c>
      <c r="D1457" s="2">
        <f>YEAR(SalesData[[#This Row],[order_date]])</f>
        <v>2023</v>
      </c>
      <c r="E1457" t="s">
        <v>1398</v>
      </c>
      <c r="F1457" t="s">
        <v>41</v>
      </c>
      <c r="G1457" t="s">
        <v>83</v>
      </c>
      <c r="H1457">
        <v>1</v>
      </c>
      <c r="I1457">
        <v>12532.58</v>
      </c>
      <c r="J1457" t="s">
        <v>63</v>
      </c>
      <c r="K1457" t="s">
        <v>64</v>
      </c>
      <c r="L1457">
        <f>SalesData[[#This Row],[quantity]]*SalesData[[#This Row],[price]]</f>
        <v>12532.58</v>
      </c>
      <c r="M1457" s="8">
        <f>IF(SalesData[[#This Row],[quantity]]&lt;=1,2%,IF(SalesData[[#This Row],[quantity]]&lt;=2,4%,IF(SalesData[[#This Row],[quantity]]&lt;=3,6%,IF(SalesData[[#This Row],[quantity]]&gt;=4,8%,0%))))</f>
        <v>0.02</v>
      </c>
      <c r="N1457" s="6">
        <f>SalesData[[#This Row],[Total Sales]]*SalesData[[#This Row],[Discount %]]</f>
        <v>250.6516</v>
      </c>
      <c r="O1457" s="2">
        <f>SalesData[[#This Row],[Total Sales]]-SalesData[[#This Row],[Discount Amount]]</f>
        <v>12281.928400000001</v>
      </c>
      <c r="P1457" s="2">
        <f>SalesData[[#This Row],[price]]*60%</f>
        <v>7519.5479999999998</v>
      </c>
      <c r="Q1457" s="2">
        <f>SalesData[[#This Row],[Cost Price (Assumed)60%]]*SalesData[[#This Row],[quantity]]</f>
        <v>7519.5479999999998</v>
      </c>
      <c r="R1457" s="2">
        <f>SalesData[[#This Row],[Net Sales]]-SalesData[[#This Row],[Total Cost]]</f>
        <v>4762.3804000000009</v>
      </c>
      <c r="S1457" s="8">
        <f>SalesData[[#This Row],[Profit]]/SalesData[[#This Row],[Net Sales]]</f>
        <v>0.38775510204081637</v>
      </c>
    </row>
    <row r="1458" spans="1:19" x14ac:dyDescent="0.25">
      <c r="A1458">
        <v>101456</v>
      </c>
      <c r="B1458" s="1">
        <v>45137</v>
      </c>
      <c r="C1458" s="2">
        <f>MONTH(SalesData[[#This Row],[order_date]])</f>
        <v>7</v>
      </c>
      <c r="D1458" s="2">
        <f>YEAR(SalesData[[#This Row],[order_date]])</f>
        <v>2023</v>
      </c>
      <c r="E1458" t="s">
        <v>1399</v>
      </c>
      <c r="F1458" t="s">
        <v>14</v>
      </c>
      <c r="G1458" t="s">
        <v>170</v>
      </c>
      <c r="H1458">
        <v>1</v>
      </c>
      <c r="I1458">
        <v>2895.23</v>
      </c>
      <c r="J1458" t="s">
        <v>43</v>
      </c>
      <c r="K1458" t="s">
        <v>29</v>
      </c>
      <c r="L1458">
        <f>SalesData[[#This Row],[quantity]]*SalesData[[#This Row],[price]]</f>
        <v>2895.23</v>
      </c>
      <c r="M1458" s="8">
        <f>IF(SalesData[[#This Row],[quantity]]&lt;=1,2%,IF(SalesData[[#This Row],[quantity]]&lt;=2,4%,IF(SalesData[[#This Row],[quantity]]&lt;=3,6%,IF(SalesData[[#This Row],[quantity]]&gt;=4,8%,0%))))</f>
        <v>0.02</v>
      </c>
      <c r="N1458" s="6">
        <f>SalesData[[#This Row],[Total Sales]]*SalesData[[#This Row],[Discount %]]</f>
        <v>57.904600000000002</v>
      </c>
      <c r="O1458" s="2">
        <f>SalesData[[#This Row],[Total Sales]]-SalesData[[#This Row],[Discount Amount]]</f>
        <v>2837.3254000000002</v>
      </c>
      <c r="P1458" s="2">
        <f>SalesData[[#This Row],[price]]*60%</f>
        <v>1737.1379999999999</v>
      </c>
      <c r="Q1458" s="2">
        <f>SalesData[[#This Row],[Cost Price (Assumed)60%]]*SalesData[[#This Row],[quantity]]</f>
        <v>1737.1379999999999</v>
      </c>
      <c r="R1458" s="2">
        <f>SalesData[[#This Row],[Net Sales]]-SalesData[[#This Row],[Total Cost]]</f>
        <v>1100.1874000000003</v>
      </c>
      <c r="S1458" s="8">
        <f>SalesData[[#This Row],[Profit]]/SalesData[[#This Row],[Net Sales]]</f>
        <v>0.38775510204081637</v>
      </c>
    </row>
    <row r="1459" spans="1:19" x14ac:dyDescent="0.25">
      <c r="A1459">
        <v>101457</v>
      </c>
      <c r="B1459" s="1">
        <v>44953</v>
      </c>
      <c r="C1459" s="2">
        <f>MONTH(SalesData[[#This Row],[order_date]])</f>
        <v>1</v>
      </c>
      <c r="D1459" s="2">
        <f>YEAR(SalesData[[#This Row],[order_date]])</f>
        <v>2023</v>
      </c>
      <c r="E1459" t="s">
        <v>1400</v>
      </c>
      <c r="F1459" t="s">
        <v>41</v>
      </c>
      <c r="G1459" t="s">
        <v>92</v>
      </c>
      <c r="H1459">
        <v>4</v>
      </c>
      <c r="I1459">
        <v>14907.89</v>
      </c>
      <c r="J1459" t="s">
        <v>21</v>
      </c>
      <c r="K1459" t="s">
        <v>17</v>
      </c>
      <c r="L1459">
        <f>SalesData[[#This Row],[quantity]]*SalesData[[#This Row],[price]]</f>
        <v>59631.56</v>
      </c>
      <c r="M1459" s="8">
        <f>IF(SalesData[[#This Row],[quantity]]&lt;=1,2%,IF(SalesData[[#This Row],[quantity]]&lt;=2,4%,IF(SalesData[[#This Row],[quantity]]&lt;=3,6%,IF(SalesData[[#This Row],[quantity]]&gt;=4,8%,0%))))</f>
        <v>0.08</v>
      </c>
      <c r="N1459" s="6">
        <f>SalesData[[#This Row],[Total Sales]]*SalesData[[#This Row],[Discount %]]</f>
        <v>4770.5248000000001</v>
      </c>
      <c r="O1459" s="2">
        <f>SalesData[[#This Row],[Total Sales]]-SalesData[[#This Row],[Discount Amount]]</f>
        <v>54861.035199999998</v>
      </c>
      <c r="P1459" s="2">
        <f>SalesData[[#This Row],[price]]*60%</f>
        <v>8944.7339999999986</v>
      </c>
      <c r="Q1459" s="2">
        <f>SalesData[[#This Row],[Cost Price (Assumed)60%]]*SalesData[[#This Row],[quantity]]</f>
        <v>35778.935999999994</v>
      </c>
      <c r="R1459" s="2">
        <f>SalesData[[#This Row],[Net Sales]]-SalesData[[#This Row],[Total Cost]]</f>
        <v>19082.099200000004</v>
      </c>
      <c r="S1459" s="8">
        <f>SalesData[[#This Row],[Profit]]/SalesData[[#This Row],[Net Sales]]</f>
        <v>0.34782608695652184</v>
      </c>
    </row>
    <row r="1460" spans="1:19" x14ac:dyDescent="0.25">
      <c r="A1460">
        <v>101458</v>
      </c>
      <c r="B1460" s="1">
        <v>44955</v>
      </c>
      <c r="C1460" s="2">
        <f>MONTH(SalesData[[#This Row],[order_date]])</f>
        <v>1</v>
      </c>
      <c r="D1460" s="2">
        <f>YEAR(SalesData[[#This Row],[order_date]])</f>
        <v>2023</v>
      </c>
      <c r="E1460" t="s">
        <v>1401</v>
      </c>
      <c r="F1460" t="s">
        <v>14</v>
      </c>
      <c r="G1460" t="s">
        <v>51</v>
      </c>
      <c r="H1460">
        <v>1</v>
      </c>
      <c r="I1460">
        <v>2406.0500000000002</v>
      </c>
      <c r="J1460" t="s">
        <v>21</v>
      </c>
      <c r="K1460" t="s">
        <v>17</v>
      </c>
      <c r="L1460">
        <f>SalesData[[#This Row],[quantity]]*SalesData[[#This Row],[price]]</f>
        <v>2406.0500000000002</v>
      </c>
      <c r="M1460" s="8">
        <f>IF(SalesData[[#This Row],[quantity]]&lt;=1,2%,IF(SalesData[[#This Row],[quantity]]&lt;=2,4%,IF(SalesData[[#This Row],[quantity]]&lt;=3,6%,IF(SalesData[[#This Row],[quantity]]&gt;=4,8%,0%))))</f>
        <v>0.02</v>
      </c>
      <c r="N1460" s="6">
        <f>SalesData[[#This Row],[Total Sales]]*SalesData[[#This Row],[Discount %]]</f>
        <v>48.121000000000002</v>
      </c>
      <c r="O1460" s="2">
        <f>SalesData[[#This Row],[Total Sales]]-SalesData[[#This Row],[Discount Amount]]</f>
        <v>2357.9290000000001</v>
      </c>
      <c r="P1460" s="2">
        <f>SalesData[[#This Row],[price]]*60%</f>
        <v>1443.63</v>
      </c>
      <c r="Q1460" s="2">
        <f>SalesData[[#This Row],[Cost Price (Assumed)60%]]*SalesData[[#This Row],[quantity]]</f>
        <v>1443.63</v>
      </c>
      <c r="R1460" s="2">
        <f>SalesData[[#This Row],[Net Sales]]-SalesData[[#This Row],[Total Cost]]</f>
        <v>914.29899999999998</v>
      </c>
      <c r="S1460" s="8">
        <f>SalesData[[#This Row],[Profit]]/SalesData[[#This Row],[Net Sales]]</f>
        <v>0.38775510204081631</v>
      </c>
    </row>
    <row r="1461" spans="1:19" x14ac:dyDescent="0.25">
      <c r="A1461">
        <v>101459</v>
      </c>
      <c r="B1461" s="1">
        <v>45038</v>
      </c>
      <c r="C1461" s="2">
        <f>MONTH(SalesData[[#This Row],[order_date]])</f>
        <v>4</v>
      </c>
      <c r="D1461" s="2">
        <f>YEAR(SalesData[[#This Row],[order_date]])</f>
        <v>2023</v>
      </c>
      <c r="E1461" t="s">
        <v>1402</v>
      </c>
      <c r="F1461" t="s">
        <v>19</v>
      </c>
      <c r="G1461" t="s">
        <v>23</v>
      </c>
      <c r="H1461">
        <v>3</v>
      </c>
      <c r="I1461">
        <v>13933.01</v>
      </c>
      <c r="J1461" t="s">
        <v>94</v>
      </c>
      <c r="K1461" t="s">
        <v>95</v>
      </c>
      <c r="L1461">
        <f>SalesData[[#This Row],[quantity]]*SalesData[[#This Row],[price]]</f>
        <v>41799.03</v>
      </c>
      <c r="M1461" s="8">
        <f>IF(SalesData[[#This Row],[quantity]]&lt;=1,2%,IF(SalesData[[#This Row],[quantity]]&lt;=2,4%,IF(SalesData[[#This Row],[quantity]]&lt;=3,6%,IF(SalesData[[#This Row],[quantity]]&gt;=4,8%,0%))))</f>
        <v>0.06</v>
      </c>
      <c r="N1461" s="6">
        <f>SalesData[[#This Row],[Total Sales]]*SalesData[[#This Row],[Discount %]]</f>
        <v>2507.9418000000001</v>
      </c>
      <c r="O1461" s="2">
        <f>SalesData[[#This Row],[Total Sales]]-SalesData[[#This Row],[Discount Amount]]</f>
        <v>39291.088199999998</v>
      </c>
      <c r="P1461" s="2">
        <f>SalesData[[#This Row],[price]]*60%</f>
        <v>8359.8060000000005</v>
      </c>
      <c r="Q1461" s="2">
        <f>SalesData[[#This Row],[Cost Price (Assumed)60%]]*SalesData[[#This Row],[quantity]]</f>
        <v>25079.418000000001</v>
      </c>
      <c r="R1461" s="2">
        <f>SalesData[[#This Row],[Net Sales]]-SalesData[[#This Row],[Total Cost]]</f>
        <v>14211.670199999997</v>
      </c>
      <c r="S1461" s="8">
        <f>SalesData[[#This Row],[Profit]]/SalesData[[#This Row],[Net Sales]]</f>
        <v>0.36170212765957438</v>
      </c>
    </row>
    <row r="1462" spans="1:19" x14ac:dyDescent="0.25">
      <c r="A1462">
        <v>101460</v>
      </c>
      <c r="B1462" s="1">
        <v>45093</v>
      </c>
      <c r="C1462" s="2">
        <f>MONTH(SalesData[[#This Row],[order_date]])</f>
        <v>6</v>
      </c>
      <c r="D1462" s="2">
        <f>YEAR(SalesData[[#This Row],[order_date]])</f>
        <v>2023</v>
      </c>
      <c r="E1462" t="s">
        <v>1403</v>
      </c>
      <c r="F1462" t="s">
        <v>41</v>
      </c>
      <c r="G1462" t="s">
        <v>83</v>
      </c>
      <c r="H1462">
        <v>2</v>
      </c>
      <c r="I1462">
        <v>12357.37</v>
      </c>
      <c r="J1462" t="s">
        <v>94</v>
      </c>
      <c r="K1462" t="s">
        <v>95</v>
      </c>
      <c r="L1462">
        <f>SalesData[[#This Row],[quantity]]*SalesData[[#This Row],[price]]</f>
        <v>24714.74</v>
      </c>
      <c r="M1462" s="8">
        <f>IF(SalesData[[#This Row],[quantity]]&lt;=1,2%,IF(SalesData[[#This Row],[quantity]]&lt;=2,4%,IF(SalesData[[#This Row],[quantity]]&lt;=3,6%,IF(SalesData[[#This Row],[quantity]]&gt;=4,8%,0%))))</f>
        <v>0.04</v>
      </c>
      <c r="N1462" s="6">
        <f>SalesData[[#This Row],[Total Sales]]*SalesData[[#This Row],[Discount %]]</f>
        <v>988.58960000000013</v>
      </c>
      <c r="O1462" s="2">
        <f>SalesData[[#This Row],[Total Sales]]-SalesData[[#This Row],[Discount Amount]]</f>
        <v>23726.150400000002</v>
      </c>
      <c r="P1462" s="2">
        <f>SalesData[[#This Row],[price]]*60%</f>
        <v>7414.4220000000005</v>
      </c>
      <c r="Q1462" s="2">
        <f>SalesData[[#This Row],[Cost Price (Assumed)60%]]*SalesData[[#This Row],[quantity]]</f>
        <v>14828.844000000001</v>
      </c>
      <c r="R1462" s="2">
        <f>SalesData[[#This Row],[Net Sales]]-SalesData[[#This Row],[Total Cost]]</f>
        <v>8897.3064000000013</v>
      </c>
      <c r="S1462" s="8">
        <f>SalesData[[#This Row],[Profit]]/SalesData[[#This Row],[Net Sales]]</f>
        <v>0.375</v>
      </c>
    </row>
    <row r="1463" spans="1:19" x14ac:dyDescent="0.25">
      <c r="A1463">
        <v>101461</v>
      </c>
      <c r="B1463" s="1">
        <v>45625</v>
      </c>
      <c r="C1463" s="2">
        <f>MONTH(SalesData[[#This Row],[order_date]])</f>
        <v>11</v>
      </c>
      <c r="D1463" s="2">
        <f>YEAR(SalesData[[#This Row],[order_date]])</f>
        <v>2024</v>
      </c>
      <c r="E1463" t="s">
        <v>1404</v>
      </c>
      <c r="F1463" t="s">
        <v>41</v>
      </c>
      <c r="G1463" t="s">
        <v>66</v>
      </c>
      <c r="H1463">
        <v>5</v>
      </c>
      <c r="I1463">
        <v>10924.85</v>
      </c>
      <c r="J1463" t="s">
        <v>85</v>
      </c>
      <c r="K1463" t="s">
        <v>29</v>
      </c>
      <c r="L1463">
        <f>SalesData[[#This Row],[quantity]]*SalesData[[#This Row],[price]]</f>
        <v>54624.25</v>
      </c>
      <c r="M1463" s="8">
        <f>IF(SalesData[[#This Row],[quantity]]&lt;=1,2%,IF(SalesData[[#This Row],[quantity]]&lt;=2,4%,IF(SalesData[[#This Row],[quantity]]&lt;=3,6%,IF(SalesData[[#This Row],[quantity]]&gt;=4,8%,0%))))</f>
        <v>0.08</v>
      </c>
      <c r="N1463" s="6">
        <f>SalesData[[#This Row],[Total Sales]]*SalesData[[#This Row],[Discount %]]</f>
        <v>4369.9400000000005</v>
      </c>
      <c r="O1463" s="2">
        <f>SalesData[[#This Row],[Total Sales]]-SalesData[[#This Row],[Discount Amount]]</f>
        <v>50254.31</v>
      </c>
      <c r="P1463" s="2">
        <f>SalesData[[#This Row],[price]]*60%</f>
        <v>6554.91</v>
      </c>
      <c r="Q1463" s="2">
        <f>SalesData[[#This Row],[Cost Price (Assumed)60%]]*SalesData[[#This Row],[quantity]]</f>
        <v>32774.550000000003</v>
      </c>
      <c r="R1463" s="2">
        <f>SalesData[[#This Row],[Net Sales]]-SalesData[[#This Row],[Total Cost]]</f>
        <v>17479.759999999995</v>
      </c>
      <c r="S1463" s="8">
        <f>SalesData[[#This Row],[Profit]]/SalesData[[#This Row],[Net Sales]]</f>
        <v>0.34782608695652167</v>
      </c>
    </row>
    <row r="1464" spans="1:19" x14ac:dyDescent="0.25">
      <c r="A1464">
        <v>101462</v>
      </c>
      <c r="B1464" s="1">
        <v>45557</v>
      </c>
      <c r="C1464" s="2">
        <f>MONTH(SalesData[[#This Row],[order_date]])</f>
        <v>9</v>
      </c>
      <c r="D1464" s="2">
        <f>YEAR(SalesData[[#This Row],[order_date]])</f>
        <v>2024</v>
      </c>
      <c r="E1464" t="s">
        <v>544</v>
      </c>
      <c r="F1464" t="s">
        <v>10</v>
      </c>
      <c r="G1464" t="s">
        <v>11</v>
      </c>
      <c r="H1464">
        <v>2</v>
      </c>
      <c r="I1464">
        <v>60224.44</v>
      </c>
      <c r="J1464" t="s">
        <v>12</v>
      </c>
      <c r="K1464" t="s">
        <v>12</v>
      </c>
      <c r="L1464">
        <f>SalesData[[#This Row],[quantity]]*SalesData[[#This Row],[price]]</f>
        <v>120448.88</v>
      </c>
      <c r="M1464" s="8">
        <f>IF(SalesData[[#This Row],[quantity]]&lt;=1,2%,IF(SalesData[[#This Row],[quantity]]&lt;=2,4%,IF(SalesData[[#This Row],[quantity]]&lt;=3,6%,IF(SalesData[[#This Row],[quantity]]&gt;=4,8%,0%))))</f>
        <v>0.04</v>
      </c>
      <c r="N1464" s="6">
        <f>SalesData[[#This Row],[Total Sales]]*SalesData[[#This Row],[Discount %]]</f>
        <v>4817.9552000000003</v>
      </c>
      <c r="O1464" s="2">
        <f>SalesData[[#This Row],[Total Sales]]-SalesData[[#This Row],[Discount Amount]]</f>
        <v>115630.92480000001</v>
      </c>
      <c r="P1464" s="2">
        <f>SalesData[[#This Row],[price]]*60%</f>
        <v>36134.663999999997</v>
      </c>
      <c r="Q1464" s="2">
        <f>SalesData[[#This Row],[Cost Price (Assumed)60%]]*SalesData[[#This Row],[quantity]]</f>
        <v>72269.327999999994</v>
      </c>
      <c r="R1464" s="2">
        <f>SalesData[[#This Row],[Net Sales]]-SalesData[[#This Row],[Total Cost]]</f>
        <v>43361.596800000014</v>
      </c>
      <c r="S1464" s="8">
        <f>SalesData[[#This Row],[Profit]]/SalesData[[#This Row],[Net Sales]]</f>
        <v>0.37500000000000011</v>
      </c>
    </row>
    <row r="1465" spans="1:19" x14ac:dyDescent="0.25">
      <c r="A1465">
        <v>101463</v>
      </c>
      <c r="B1465" s="1">
        <v>45241</v>
      </c>
      <c r="C1465" s="2">
        <f>MONTH(SalesData[[#This Row],[order_date]])</f>
        <v>11</v>
      </c>
      <c r="D1465" s="2">
        <f>YEAR(SalesData[[#This Row],[order_date]])</f>
        <v>2023</v>
      </c>
      <c r="E1465" t="s">
        <v>1405</v>
      </c>
      <c r="F1465" t="s">
        <v>19</v>
      </c>
      <c r="G1465" t="s">
        <v>23</v>
      </c>
      <c r="H1465">
        <v>3</v>
      </c>
      <c r="I1465">
        <v>12543.53</v>
      </c>
      <c r="J1465" t="s">
        <v>61</v>
      </c>
      <c r="K1465" t="s">
        <v>36</v>
      </c>
      <c r="L1465">
        <f>SalesData[[#This Row],[quantity]]*SalesData[[#This Row],[price]]</f>
        <v>37630.590000000004</v>
      </c>
      <c r="M1465" s="8">
        <f>IF(SalesData[[#This Row],[quantity]]&lt;=1,2%,IF(SalesData[[#This Row],[quantity]]&lt;=2,4%,IF(SalesData[[#This Row],[quantity]]&lt;=3,6%,IF(SalesData[[#This Row],[quantity]]&gt;=4,8%,0%))))</f>
        <v>0.06</v>
      </c>
      <c r="N1465" s="6">
        <f>SalesData[[#This Row],[Total Sales]]*SalesData[[#This Row],[Discount %]]</f>
        <v>2257.8353999999999</v>
      </c>
      <c r="O1465" s="2">
        <f>SalesData[[#This Row],[Total Sales]]-SalesData[[#This Row],[Discount Amount]]</f>
        <v>35372.7546</v>
      </c>
      <c r="P1465" s="2">
        <f>SalesData[[#This Row],[price]]*60%</f>
        <v>7526.1180000000004</v>
      </c>
      <c r="Q1465" s="2">
        <f>SalesData[[#This Row],[Cost Price (Assumed)60%]]*SalesData[[#This Row],[quantity]]</f>
        <v>22578.353999999999</v>
      </c>
      <c r="R1465" s="2">
        <f>SalesData[[#This Row],[Net Sales]]-SalesData[[#This Row],[Total Cost]]</f>
        <v>12794.400600000001</v>
      </c>
      <c r="S1465" s="8">
        <f>SalesData[[#This Row],[Profit]]/SalesData[[#This Row],[Net Sales]]</f>
        <v>0.36170212765957449</v>
      </c>
    </row>
    <row r="1466" spans="1:19" x14ac:dyDescent="0.25">
      <c r="A1466">
        <v>101464</v>
      </c>
      <c r="B1466" s="1">
        <v>44936</v>
      </c>
      <c r="C1466" s="2">
        <f>MONTH(SalesData[[#This Row],[order_date]])</f>
        <v>1</v>
      </c>
      <c r="D1466" s="2">
        <f>YEAR(SalesData[[#This Row],[order_date]])</f>
        <v>2023</v>
      </c>
      <c r="E1466" t="s">
        <v>1406</v>
      </c>
      <c r="F1466" t="s">
        <v>14</v>
      </c>
      <c r="G1466" t="s">
        <v>31</v>
      </c>
      <c r="H1466">
        <v>1</v>
      </c>
      <c r="I1466">
        <v>3891.86</v>
      </c>
      <c r="J1466" t="s">
        <v>32</v>
      </c>
      <c r="K1466" t="s">
        <v>33</v>
      </c>
      <c r="L1466">
        <f>SalesData[[#This Row],[quantity]]*SalesData[[#This Row],[price]]</f>
        <v>3891.86</v>
      </c>
      <c r="M1466" s="8">
        <f>IF(SalesData[[#This Row],[quantity]]&lt;=1,2%,IF(SalesData[[#This Row],[quantity]]&lt;=2,4%,IF(SalesData[[#This Row],[quantity]]&lt;=3,6%,IF(SalesData[[#This Row],[quantity]]&gt;=4,8%,0%))))</f>
        <v>0.02</v>
      </c>
      <c r="N1466" s="6">
        <f>SalesData[[#This Row],[Total Sales]]*SalesData[[#This Row],[Discount %]]</f>
        <v>77.83720000000001</v>
      </c>
      <c r="O1466" s="2">
        <f>SalesData[[#This Row],[Total Sales]]-SalesData[[#This Row],[Discount Amount]]</f>
        <v>3814.0228000000002</v>
      </c>
      <c r="P1466" s="2">
        <f>SalesData[[#This Row],[price]]*60%</f>
        <v>2335.116</v>
      </c>
      <c r="Q1466" s="2">
        <f>SalesData[[#This Row],[Cost Price (Assumed)60%]]*SalesData[[#This Row],[quantity]]</f>
        <v>2335.116</v>
      </c>
      <c r="R1466" s="2">
        <f>SalesData[[#This Row],[Net Sales]]-SalesData[[#This Row],[Total Cost]]</f>
        <v>1478.9068000000002</v>
      </c>
      <c r="S1466" s="8">
        <f>SalesData[[#This Row],[Profit]]/SalesData[[#This Row],[Net Sales]]</f>
        <v>0.38775510204081637</v>
      </c>
    </row>
    <row r="1467" spans="1:19" x14ac:dyDescent="0.25">
      <c r="A1467">
        <v>101465</v>
      </c>
      <c r="B1467" s="1">
        <v>45008</v>
      </c>
      <c r="C1467" s="2">
        <f>MONTH(SalesData[[#This Row],[order_date]])</f>
        <v>3</v>
      </c>
      <c r="D1467" s="2">
        <f>YEAR(SalesData[[#This Row],[order_date]])</f>
        <v>2023</v>
      </c>
      <c r="E1467" t="s">
        <v>1407</v>
      </c>
      <c r="F1467" t="s">
        <v>10</v>
      </c>
      <c r="G1467" t="s">
        <v>80</v>
      </c>
      <c r="H1467">
        <v>1</v>
      </c>
      <c r="I1467">
        <v>65606.990000000005</v>
      </c>
      <c r="J1467" t="s">
        <v>21</v>
      </c>
      <c r="K1467" t="s">
        <v>17</v>
      </c>
      <c r="L1467">
        <f>SalesData[[#This Row],[quantity]]*SalesData[[#This Row],[price]]</f>
        <v>65606.990000000005</v>
      </c>
      <c r="M1467" s="8">
        <f>IF(SalesData[[#This Row],[quantity]]&lt;=1,2%,IF(SalesData[[#This Row],[quantity]]&lt;=2,4%,IF(SalesData[[#This Row],[quantity]]&lt;=3,6%,IF(SalesData[[#This Row],[quantity]]&gt;=4,8%,0%))))</f>
        <v>0.02</v>
      </c>
      <c r="N1467" s="6">
        <f>SalesData[[#This Row],[Total Sales]]*SalesData[[#This Row],[Discount %]]</f>
        <v>1312.1398000000002</v>
      </c>
      <c r="O1467" s="2">
        <f>SalesData[[#This Row],[Total Sales]]-SalesData[[#This Row],[Discount Amount]]</f>
        <v>64294.850200000008</v>
      </c>
      <c r="P1467" s="2">
        <f>SalesData[[#This Row],[price]]*60%</f>
        <v>39364.194000000003</v>
      </c>
      <c r="Q1467" s="2">
        <f>SalesData[[#This Row],[Cost Price (Assumed)60%]]*SalesData[[#This Row],[quantity]]</f>
        <v>39364.194000000003</v>
      </c>
      <c r="R1467" s="2">
        <f>SalesData[[#This Row],[Net Sales]]-SalesData[[#This Row],[Total Cost]]</f>
        <v>24930.656200000005</v>
      </c>
      <c r="S1467" s="8">
        <f>SalesData[[#This Row],[Profit]]/SalesData[[#This Row],[Net Sales]]</f>
        <v>0.38775510204081637</v>
      </c>
    </row>
    <row r="1468" spans="1:19" x14ac:dyDescent="0.25">
      <c r="A1468">
        <v>101466</v>
      </c>
      <c r="B1468" s="1">
        <v>45209</v>
      </c>
      <c r="C1468" s="2">
        <f>MONTH(SalesData[[#This Row],[order_date]])</f>
        <v>10</v>
      </c>
      <c r="D1468" s="2">
        <f>YEAR(SalesData[[#This Row],[order_date]])</f>
        <v>2023</v>
      </c>
      <c r="E1468" t="s">
        <v>1408</v>
      </c>
      <c r="F1468" t="s">
        <v>10</v>
      </c>
      <c r="G1468" t="s">
        <v>68</v>
      </c>
      <c r="H1468">
        <v>1</v>
      </c>
      <c r="I1468">
        <v>39945.440000000002</v>
      </c>
      <c r="J1468" t="s">
        <v>63</v>
      </c>
      <c r="K1468" t="s">
        <v>64</v>
      </c>
      <c r="L1468">
        <f>SalesData[[#This Row],[quantity]]*SalesData[[#This Row],[price]]</f>
        <v>39945.440000000002</v>
      </c>
      <c r="M1468" s="8">
        <f>IF(SalesData[[#This Row],[quantity]]&lt;=1,2%,IF(SalesData[[#This Row],[quantity]]&lt;=2,4%,IF(SalesData[[#This Row],[quantity]]&lt;=3,6%,IF(SalesData[[#This Row],[quantity]]&gt;=4,8%,0%))))</f>
        <v>0.02</v>
      </c>
      <c r="N1468" s="6">
        <f>SalesData[[#This Row],[Total Sales]]*SalesData[[#This Row],[Discount %]]</f>
        <v>798.90880000000004</v>
      </c>
      <c r="O1468" s="2">
        <f>SalesData[[#This Row],[Total Sales]]-SalesData[[#This Row],[Discount Amount]]</f>
        <v>39146.531200000005</v>
      </c>
      <c r="P1468" s="2">
        <f>SalesData[[#This Row],[price]]*60%</f>
        <v>23967.263999999999</v>
      </c>
      <c r="Q1468" s="2">
        <f>SalesData[[#This Row],[Cost Price (Assumed)60%]]*SalesData[[#This Row],[quantity]]</f>
        <v>23967.263999999999</v>
      </c>
      <c r="R1468" s="2">
        <f>SalesData[[#This Row],[Net Sales]]-SalesData[[#This Row],[Total Cost]]</f>
        <v>15179.267200000006</v>
      </c>
      <c r="S1468" s="8">
        <f>SalesData[[#This Row],[Profit]]/SalesData[[#This Row],[Net Sales]]</f>
        <v>0.38775510204081642</v>
      </c>
    </row>
    <row r="1469" spans="1:19" x14ac:dyDescent="0.25">
      <c r="A1469">
        <v>101467</v>
      </c>
      <c r="B1469" s="1">
        <v>45044</v>
      </c>
      <c r="C1469" s="2">
        <f>MONTH(SalesData[[#This Row],[order_date]])</f>
        <v>4</v>
      </c>
      <c r="D1469" s="2">
        <f>YEAR(SalesData[[#This Row],[order_date]])</f>
        <v>2023</v>
      </c>
      <c r="E1469" t="s">
        <v>1409</v>
      </c>
      <c r="F1469" t="s">
        <v>19</v>
      </c>
      <c r="G1469" t="s">
        <v>115</v>
      </c>
      <c r="H1469">
        <v>2</v>
      </c>
      <c r="I1469">
        <v>13259.74</v>
      </c>
      <c r="J1469" t="s">
        <v>54</v>
      </c>
      <c r="K1469" t="s">
        <v>55</v>
      </c>
      <c r="L1469">
        <f>SalesData[[#This Row],[quantity]]*SalesData[[#This Row],[price]]</f>
        <v>26519.48</v>
      </c>
      <c r="M1469" s="8">
        <f>IF(SalesData[[#This Row],[quantity]]&lt;=1,2%,IF(SalesData[[#This Row],[quantity]]&lt;=2,4%,IF(SalesData[[#This Row],[quantity]]&lt;=3,6%,IF(SalesData[[#This Row],[quantity]]&gt;=4,8%,0%))))</f>
        <v>0.04</v>
      </c>
      <c r="N1469" s="6">
        <f>SalesData[[#This Row],[Total Sales]]*SalesData[[#This Row],[Discount %]]</f>
        <v>1060.7791999999999</v>
      </c>
      <c r="O1469" s="2">
        <f>SalesData[[#This Row],[Total Sales]]-SalesData[[#This Row],[Discount Amount]]</f>
        <v>25458.700799999999</v>
      </c>
      <c r="P1469" s="2">
        <f>SalesData[[#This Row],[price]]*60%</f>
        <v>7955.8439999999991</v>
      </c>
      <c r="Q1469" s="2">
        <f>SalesData[[#This Row],[Cost Price (Assumed)60%]]*SalesData[[#This Row],[quantity]]</f>
        <v>15911.687999999998</v>
      </c>
      <c r="R1469" s="2">
        <f>SalesData[[#This Row],[Net Sales]]-SalesData[[#This Row],[Total Cost]]</f>
        <v>9547.0128000000004</v>
      </c>
      <c r="S1469" s="8">
        <f>SalesData[[#This Row],[Profit]]/SalesData[[#This Row],[Net Sales]]</f>
        <v>0.37500000000000006</v>
      </c>
    </row>
    <row r="1470" spans="1:19" x14ac:dyDescent="0.25">
      <c r="A1470">
        <v>101468</v>
      </c>
      <c r="B1470" s="1">
        <v>45160</v>
      </c>
      <c r="C1470" s="2">
        <f>MONTH(SalesData[[#This Row],[order_date]])</f>
        <v>8</v>
      </c>
      <c r="D1470" s="2">
        <f>YEAR(SalesData[[#This Row],[order_date]])</f>
        <v>2023</v>
      </c>
      <c r="E1470" t="s">
        <v>1410</v>
      </c>
      <c r="F1470" t="s">
        <v>10</v>
      </c>
      <c r="G1470" t="s">
        <v>11</v>
      </c>
      <c r="H1470">
        <v>5</v>
      </c>
      <c r="I1470">
        <v>2873.56</v>
      </c>
      <c r="J1470" t="s">
        <v>54</v>
      </c>
      <c r="K1470" t="s">
        <v>55</v>
      </c>
      <c r="L1470">
        <f>SalesData[[#This Row],[quantity]]*SalesData[[#This Row],[price]]</f>
        <v>14367.8</v>
      </c>
      <c r="M1470" s="8">
        <f>IF(SalesData[[#This Row],[quantity]]&lt;=1,2%,IF(SalesData[[#This Row],[quantity]]&lt;=2,4%,IF(SalesData[[#This Row],[quantity]]&lt;=3,6%,IF(SalesData[[#This Row],[quantity]]&gt;=4,8%,0%))))</f>
        <v>0.08</v>
      </c>
      <c r="N1470" s="6">
        <f>SalesData[[#This Row],[Total Sales]]*SalesData[[#This Row],[Discount %]]</f>
        <v>1149.424</v>
      </c>
      <c r="O1470" s="2">
        <f>SalesData[[#This Row],[Total Sales]]-SalesData[[#This Row],[Discount Amount]]</f>
        <v>13218.376</v>
      </c>
      <c r="P1470" s="2">
        <f>SalesData[[#This Row],[price]]*60%</f>
        <v>1724.136</v>
      </c>
      <c r="Q1470" s="2">
        <f>SalesData[[#This Row],[Cost Price (Assumed)60%]]*SalesData[[#This Row],[quantity]]</f>
        <v>8620.68</v>
      </c>
      <c r="R1470" s="2">
        <f>SalesData[[#This Row],[Net Sales]]-SalesData[[#This Row],[Total Cost]]</f>
        <v>4597.6959999999999</v>
      </c>
      <c r="S1470" s="8">
        <f>SalesData[[#This Row],[Profit]]/SalesData[[#This Row],[Net Sales]]</f>
        <v>0.34782608695652173</v>
      </c>
    </row>
    <row r="1471" spans="1:19" x14ac:dyDescent="0.25">
      <c r="A1471">
        <v>101469</v>
      </c>
      <c r="B1471" s="1">
        <v>44972</v>
      </c>
      <c r="C1471" s="2">
        <f>MONTH(SalesData[[#This Row],[order_date]])</f>
        <v>2</v>
      </c>
      <c r="D1471" s="2">
        <f>YEAR(SalesData[[#This Row],[order_date]])</f>
        <v>2023</v>
      </c>
      <c r="E1471" t="s">
        <v>1411</v>
      </c>
      <c r="F1471" t="s">
        <v>19</v>
      </c>
      <c r="G1471" t="s">
        <v>23</v>
      </c>
      <c r="H1471">
        <v>1</v>
      </c>
      <c r="I1471">
        <v>6851.52</v>
      </c>
      <c r="J1471" t="s">
        <v>63</v>
      </c>
      <c r="K1471" t="s">
        <v>64</v>
      </c>
      <c r="L1471">
        <f>SalesData[[#This Row],[quantity]]*SalesData[[#This Row],[price]]</f>
        <v>6851.52</v>
      </c>
      <c r="M1471" s="8">
        <f>IF(SalesData[[#This Row],[quantity]]&lt;=1,2%,IF(SalesData[[#This Row],[quantity]]&lt;=2,4%,IF(SalesData[[#This Row],[quantity]]&lt;=3,6%,IF(SalesData[[#This Row],[quantity]]&gt;=4,8%,0%))))</f>
        <v>0.02</v>
      </c>
      <c r="N1471" s="6">
        <f>SalesData[[#This Row],[Total Sales]]*SalesData[[#This Row],[Discount %]]</f>
        <v>137.03040000000001</v>
      </c>
      <c r="O1471" s="2">
        <f>SalesData[[#This Row],[Total Sales]]-SalesData[[#This Row],[Discount Amount]]</f>
        <v>6714.4896000000008</v>
      </c>
      <c r="P1471" s="2">
        <f>SalesData[[#This Row],[price]]*60%</f>
        <v>4110.9120000000003</v>
      </c>
      <c r="Q1471" s="2">
        <f>SalesData[[#This Row],[Cost Price (Assumed)60%]]*SalesData[[#This Row],[quantity]]</f>
        <v>4110.9120000000003</v>
      </c>
      <c r="R1471" s="2">
        <f>SalesData[[#This Row],[Net Sales]]-SalesData[[#This Row],[Total Cost]]</f>
        <v>2603.5776000000005</v>
      </c>
      <c r="S1471" s="8">
        <f>SalesData[[#This Row],[Profit]]/SalesData[[#This Row],[Net Sales]]</f>
        <v>0.38775510204081637</v>
      </c>
    </row>
    <row r="1472" spans="1:19" x14ac:dyDescent="0.25">
      <c r="A1472">
        <v>101470</v>
      </c>
      <c r="B1472" s="1">
        <v>45135</v>
      </c>
      <c r="C1472" s="2">
        <f>MONTH(SalesData[[#This Row],[order_date]])</f>
        <v>7</v>
      </c>
      <c r="D1472" s="2">
        <f>YEAR(SalesData[[#This Row],[order_date]])</f>
        <v>2023</v>
      </c>
      <c r="E1472" t="s">
        <v>1412</v>
      </c>
      <c r="F1472" t="s">
        <v>14</v>
      </c>
      <c r="G1472" t="s">
        <v>31</v>
      </c>
      <c r="H1472">
        <v>3</v>
      </c>
      <c r="I1472">
        <v>3021.97</v>
      </c>
      <c r="J1472" t="s">
        <v>43</v>
      </c>
      <c r="K1472" t="s">
        <v>29</v>
      </c>
      <c r="L1472">
        <f>SalesData[[#This Row],[quantity]]*SalesData[[#This Row],[price]]</f>
        <v>9065.91</v>
      </c>
      <c r="M1472" s="8">
        <f>IF(SalesData[[#This Row],[quantity]]&lt;=1,2%,IF(SalesData[[#This Row],[quantity]]&lt;=2,4%,IF(SalesData[[#This Row],[quantity]]&lt;=3,6%,IF(SalesData[[#This Row],[quantity]]&gt;=4,8%,0%))))</f>
        <v>0.06</v>
      </c>
      <c r="N1472" s="6">
        <f>SalesData[[#This Row],[Total Sales]]*SalesData[[#This Row],[Discount %]]</f>
        <v>543.95460000000003</v>
      </c>
      <c r="O1472" s="2">
        <f>SalesData[[#This Row],[Total Sales]]-SalesData[[#This Row],[Discount Amount]]</f>
        <v>8521.9553999999989</v>
      </c>
      <c r="P1472" s="2">
        <f>SalesData[[#This Row],[price]]*60%</f>
        <v>1813.1819999999998</v>
      </c>
      <c r="Q1472" s="2">
        <f>SalesData[[#This Row],[Cost Price (Assumed)60%]]*SalesData[[#This Row],[quantity]]</f>
        <v>5439.5459999999994</v>
      </c>
      <c r="R1472" s="2">
        <f>SalesData[[#This Row],[Net Sales]]-SalesData[[#This Row],[Total Cost]]</f>
        <v>3082.4093999999996</v>
      </c>
      <c r="S1472" s="8">
        <f>SalesData[[#This Row],[Profit]]/SalesData[[#This Row],[Net Sales]]</f>
        <v>0.36170212765957444</v>
      </c>
    </row>
    <row r="1473" spans="1:19" x14ac:dyDescent="0.25">
      <c r="A1473">
        <v>101471</v>
      </c>
      <c r="B1473" s="1">
        <v>45216</v>
      </c>
      <c r="C1473" s="2">
        <f>MONTH(SalesData[[#This Row],[order_date]])</f>
        <v>10</v>
      </c>
      <c r="D1473" s="2">
        <f>YEAR(SalesData[[#This Row],[order_date]])</f>
        <v>2023</v>
      </c>
      <c r="E1473" t="s">
        <v>1413</v>
      </c>
      <c r="F1473" t="s">
        <v>10</v>
      </c>
      <c r="G1473" t="s">
        <v>11</v>
      </c>
      <c r="H1473">
        <v>2</v>
      </c>
      <c r="I1473">
        <v>29911.040000000001</v>
      </c>
      <c r="J1473" t="s">
        <v>61</v>
      </c>
      <c r="K1473" t="s">
        <v>36</v>
      </c>
      <c r="L1473">
        <f>SalesData[[#This Row],[quantity]]*SalesData[[#This Row],[price]]</f>
        <v>59822.080000000002</v>
      </c>
      <c r="M1473" s="8">
        <f>IF(SalesData[[#This Row],[quantity]]&lt;=1,2%,IF(SalesData[[#This Row],[quantity]]&lt;=2,4%,IF(SalesData[[#This Row],[quantity]]&lt;=3,6%,IF(SalesData[[#This Row],[quantity]]&gt;=4,8%,0%))))</f>
        <v>0.04</v>
      </c>
      <c r="N1473" s="6">
        <f>SalesData[[#This Row],[Total Sales]]*SalesData[[#This Row],[Discount %]]</f>
        <v>2392.8832000000002</v>
      </c>
      <c r="O1473" s="2">
        <f>SalesData[[#This Row],[Total Sales]]-SalesData[[#This Row],[Discount Amount]]</f>
        <v>57429.196800000005</v>
      </c>
      <c r="P1473" s="2">
        <f>SalesData[[#This Row],[price]]*60%</f>
        <v>17946.624</v>
      </c>
      <c r="Q1473" s="2">
        <f>SalesData[[#This Row],[Cost Price (Assumed)60%]]*SalesData[[#This Row],[quantity]]</f>
        <v>35893.248</v>
      </c>
      <c r="R1473" s="2">
        <f>SalesData[[#This Row],[Net Sales]]-SalesData[[#This Row],[Total Cost]]</f>
        <v>21535.948800000006</v>
      </c>
      <c r="S1473" s="8">
        <f>SalesData[[#This Row],[Profit]]/SalesData[[#This Row],[Net Sales]]</f>
        <v>0.37500000000000006</v>
      </c>
    </row>
    <row r="1474" spans="1:19" x14ac:dyDescent="0.25">
      <c r="A1474">
        <v>101472</v>
      </c>
      <c r="B1474" s="1">
        <v>45228</v>
      </c>
      <c r="C1474" s="2">
        <f>MONTH(SalesData[[#This Row],[order_date]])</f>
        <v>10</v>
      </c>
      <c r="D1474" s="2">
        <f>YEAR(SalesData[[#This Row],[order_date]])</f>
        <v>2023</v>
      </c>
      <c r="E1474" t="s">
        <v>1414</v>
      </c>
      <c r="F1474" t="s">
        <v>19</v>
      </c>
      <c r="G1474" t="s">
        <v>115</v>
      </c>
      <c r="H1474">
        <v>1</v>
      </c>
      <c r="I1474">
        <v>4094.56</v>
      </c>
      <c r="J1474" t="s">
        <v>12</v>
      </c>
      <c r="K1474" t="s">
        <v>12</v>
      </c>
      <c r="L1474">
        <f>SalesData[[#This Row],[quantity]]*SalesData[[#This Row],[price]]</f>
        <v>4094.56</v>
      </c>
      <c r="M1474" s="8">
        <f>IF(SalesData[[#This Row],[quantity]]&lt;=1,2%,IF(SalesData[[#This Row],[quantity]]&lt;=2,4%,IF(SalesData[[#This Row],[quantity]]&lt;=3,6%,IF(SalesData[[#This Row],[quantity]]&gt;=4,8%,0%))))</f>
        <v>0.02</v>
      </c>
      <c r="N1474" s="6">
        <f>SalesData[[#This Row],[Total Sales]]*SalesData[[#This Row],[Discount %]]</f>
        <v>81.891199999999998</v>
      </c>
      <c r="O1474" s="2">
        <f>SalesData[[#This Row],[Total Sales]]-SalesData[[#This Row],[Discount Amount]]</f>
        <v>4012.6687999999999</v>
      </c>
      <c r="P1474" s="2">
        <f>SalesData[[#This Row],[price]]*60%</f>
        <v>2456.7359999999999</v>
      </c>
      <c r="Q1474" s="2">
        <f>SalesData[[#This Row],[Cost Price (Assumed)60%]]*SalesData[[#This Row],[quantity]]</f>
        <v>2456.7359999999999</v>
      </c>
      <c r="R1474" s="2">
        <f>SalesData[[#This Row],[Net Sales]]-SalesData[[#This Row],[Total Cost]]</f>
        <v>1555.9328</v>
      </c>
      <c r="S1474" s="8">
        <f>SalesData[[#This Row],[Profit]]/SalesData[[#This Row],[Net Sales]]</f>
        <v>0.38775510204081637</v>
      </c>
    </row>
    <row r="1475" spans="1:19" x14ac:dyDescent="0.25">
      <c r="A1475">
        <v>101473</v>
      </c>
      <c r="B1475" s="1">
        <v>45550</v>
      </c>
      <c r="C1475" s="2">
        <f>MONTH(SalesData[[#This Row],[order_date]])</f>
        <v>9</v>
      </c>
      <c r="D1475" s="2">
        <f>YEAR(SalesData[[#This Row],[order_date]])</f>
        <v>2024</v>
      </c>
      <c r="E1475" t="s">
        <v>1415</v>
      </c>
      <c r="F1475" t="s">
        <v>10</v>
      </c>
      <c r="G1475" t="s">
        <v>11</v>
      </c>
      <c r="H1475">
        <v>1</v>
      </c>
      <c r="I1475">
        <v>55124.83</v>
      </c>
      <c r="J1475" t="s">
        <v>63</v>
      </c>
      <c r="K1475" t="s">
        <v>64</v>
      </c>
      <c r="L1475">
        <f>SalesData[[#This Row],[quantity]]*SalesData[[#This Row],[price]]</f>
        <v>55124.83</v>
      </c>
      <c r="M1475" s="8">
        <f>IF(SalesData[[#This Row],[quantity]]&lt;=1,2%,IF(SalesData[[#This Row],[quantity]]&lt;=2,4%,IF(SalesData[[#This Row],[quantity]]&lt;=3,6%,IF(SalesData[[#This Row],[quantity]]&gt;=4,8%,0%))))</f>
        <v>0.02</v>
      </c>
      <c r="N1475" s="6">
        <f>SalesData[[#This Row],[Total Sales]]*SalesData[[#This Row],[Discount %]]</f>
        <v>1102.4966000000002</v>
      </c>
      <c r="O1475" s="2">
        <f>SalesData[[#This Row],[Total Sales]]-SalesData[[#This Row],[Discount Amount]]</f>
        <v>54022.333400000003</v>
      </c>
      <c r="P1475" s="2">
        <f>SalesData[[#This Row],[price]]*60%</f>
        <v>33074.898000000001</v>
      </c>
      <c r="Q1475" s="2">
        <f>SalesData[[#This Row],[Cost Price (Assumed)60%]]*SalesData[[#This Row],[quantity]]</f>
        <v>33074.898000000001</v>
      </c>
      <c r="R1475" s="2">
        <f>SalesData[[#This Row],[Net Sales]]-SalesData[[#This Row],[Total Cost]]</f>
        <v>20947.435400000002</v>
      </c>
      <c r="S1475" s="8">
        <f>SalesData[[#This Row],[Profit]]/SalesData[[#This Row],[Net Sales]]</f>
        <v>0.38775510204081637</v>
      </c>
    </row>
    <row r="1476" spans="1:19" x14ac:dyDescent="0.25">
      <c r="A1476">
        <v>101474</v>
      </c>
      <c r="B1476" s="1">
        <v>45314</v>
      </c>
      <c r="C1476" s="2">
        <f>MONTH(SalesData[[#This Row],[order_date]])</f>
        <v>1</v>
      </c>
      <c r="D1476" s="2">
        <f>YEAR(SalesData[[#This Row],[order_date]])</f>
        <v>2024</v>
      </c>
      <c r="E1476" t="s">
        <v>1416</v>
      </c>
      <c r="F1476" t="s">
        <v>38</v>
      </c>
      <c r="G1476" t="s">
        <v>39</v>
      </c>
      <c r="H1476">
        <v>2</v>
      </c>
      <c r="I1476">
        <v>738.2</v>
      </c>
      <c r="J1476" t="s">
        <v>12</v>
      </c>
      <c r="K1476" t="s">
        <v>12</v>
      </c>
      <c r="L1476">
        <f>SalesData[[#This Row],[quantity]]*SalesData[[#This Row],[price]]</f>
        <v>1476.4</v>
      </c>
      <c r="M1476" s="8">
        <f>IF(SalesData[[#This Row],[quantity]]&lt;=1,2%,IF(SalesData[[#This Row],[quantity]]&lt;=2,4%,IF(SalesData[[#This Row],[quantity]]&lt;=3,6%,IF(SalesData[[#This Row],[quantity]]&gt;=4,8%,0%))))</f>
        <v>0.04</v>
      </c>
      <c r="N1476" s="6">
        <f>SalesData[[#This Row],[Total Sales]]*SalesData[[#This Row],[Discount %]]</f>
        <v>59.056000000000004</v>
      </c>
      <c r="O1476" s="2">
        <f>SalesData[[#This Row],[Total Sales]]-SalesData[[#This Row],[Discount Amount]]</f>
        <v>1417.3440000000001</v>
      </c>
      <c r="P1476" s="2">
        <f>SalesData[[#This Row],[price]]*60%</f>
        <v>442.92</v>
      </c>
      <c r="Q1476" s="2">
        <f>SalesData[[#This Row],[Cost Price (Assumed)60%]]*SalesData[[#This Row],[quantity]]</f>
        <v>885.84</v>
      </c>
      <c r="R1476" s="2">
        <f>SalesData[[#This Row],[Net Sales]]-SalesData[[#This Row],[Total Cost]]</f>
        <v>531.50400000000002</v>
      </c>
      <c r="S1476" s="8">
        <f>SalesData[[#This Row],[Profit]]/SalesData[[#This Row],[Net Sales]]</f>
        <v>0.375</v>
      </c>
    </row>
    <row r="1477" spans="1:19" x14ac:dyDescent="0.25">
      <c r="A1477">
        <v>101475</v>
      </c>
      <c r="B1477" s="1">
        <v>45156</v>
      </c>
      <c r="C1477" s="2">
        <f>MONTH(SalesData[[#This Row],[order_date]])</f>
        <v>8</v>
      </c>
      <c r="D1477" s="2">
        <f>YEAR(SalesData[[#This Row],[order_date]])</f>
        <v>2023</v>
      </c>
      <c r="E1477" t="s">
        <v>652</v>
      </c>
      <c r="F1477" t="s">
        <v>19</v>
      </c>
      <c r="G1477" t="s">
        <v>123</v>
      </c>
      <c r="H1477">
        <v>2</v>
      </c>
      <c r="I1477">
        <v>11217.7</v>
      </c>
      <c r="J1477" t="s">
        <v>47</v>
      </c>
      <c r="K1477" t="s">
        <v>48</v>
      </c>
      <c r="L1477">
        <f>SalesData[[#This Row],[quantity]]*SalesData[[#This Row],[price]]</f>
        <v>22435.4</v>
      </c>
      <c r="M1477" s="8">
        <f>IF(SalesData[[#This Row],[quantity]]&lt;=1,2%,IF(SalesData[[#This Row],[quantity]]&lt;=2,4%,IF(SalesData[[#This Row],[quantity]]&lt;=3,6%,IF(SalesData[[#This Row],[quantity]]&gt;=4,8%,0%))))</f>
        <v>0.04</v>
      </c>
      <c r="N1477" s="6">
        <f>SalesData[[#This Row],[Total Sales]]*SalesData[[#This Row],[Discount %]]</f>
        <v>897.41600000000005</v>
      </c>
      <c r="O1477" s="2">
        <f>SalesData[[#This Row],[Total Sales]]-SalesData[[#This Row],[Discount Amount]]</f>
        <v>21537.984</v>
      </c>
      <c r="P1477" s="2">
        <f>SalesData[[#This Row],[price]]*60%</f>
        <v>6730.62</v>
      </c>
      <c r="Q1477" s="2">
        <f>SalesData[[#This Row],[Cost Price (Assumed)60%]]*SalesData[[#This Row],[quantity]]</f>
        <v>13461.24</v>
      </c>
      <c r="R1477" s="2">
        <f>SalesData[[#This Row],[Net Sales]]-SalesData[[#This Row],[Total Cost]]</f>
        <v>8076.7440000000006</v>
      </c>
      <c r="S1477" s="8">
        <f>SalesData[[#This Row],[Profit]]/SalesData[[#This Row],[Net Sales]]</f>
        <v>0.375</v>
      </c>
    </row>
    <row r="1478" spans="1:19" x14ac:dyDescent="0.25">
      <c r="A1478">
        <v>101476</v>
      </c>
      <c r="B1478" s="1">
        <v>45467</v>
      </c>
      <c r="C1478" s="2">
        <f>MONTH(SalesData[[#This Row],[order_date]])</f>
        <v>6</v>
      </c>
      <c r="D1478" s="2">
        <f>YEAR(SalesData[[#This Row],[order_date]])</f>
        <v>2024</v>
      </c>
      <c r="E1478" t="s">
        <v>1417</v>
      </c>
      <c r="F1478" t="s">
        <v>38</v>
      </c>
      <c r="G1478" t="s">
        <v>60</v>
      </c>
      <c r="H1478">
        <v>1</v>
      </c>
      <c r="I1478">
        <v>2106.41</v>
      </c>
      <c r="J1478" t="s">
        <v>63</v>
      </c>
      <c r="K1478" t="s">
        <v>64</v>
      </c>
      <c r="L1478">
        <f>SalesData[[#This Row],[quantity]]*SalesData[[#This Row],[price]]</f>
        <v>2106.41</v>
      </c>
      <c r="M1478" s="8">
        <f>IF(SalesData[[#This Row],[quantity]]&lt;=1,2%,IF(SalesData[[#This Row],[quantity]]&lt;=2,4%,IF(SalesData[[#This Row],[quantity]]&lt;=3,6%,IF(SalesData[[#This Row],[quantity]]&gt;=4,8%,0%))))</f>
        <v>0.02</v>
      </c>
      <c r="N1478" s="6">
        <f>SalesData[[#This Row],[Total Sales]]*SalesData[[#This Row],[Discount %]]</f>
        <v>42.1282</v>
      </c>
      <c r="O1478" s="2">
        <f>SalesData[[#This Row],[Total Sales]]-SalesData[[#This Row],[Discount Amount]]</f>
        <v>2064.2817999999997</v>
      </c>
      <c r="P1478" s="2">
        <f>SalesData[[#This Row],[price]]*60%</f>
        <v>1263.8459999999998</v>
      </c>
      <c r="Q1478" s="2">
        <f>SalesData[[#This Row],[Cost Price (Assumed)60%]]*SalesData[[#This Row],[quantity]]</f>
        <v>1263.8459999999998</v>
      </c>
      <c r="R1478" s="2">
        <f>SalesData[[#This Row],[Net Sales]]-SalesData[[#This Row],[Total Cost]]</f>
        <v>800.43579999999997</v>
      </c>
      <c r="S1478" s="8">
        <f>SalesData[[#This Row],[Profit]]/SalesData[[#This Row],[Net Sales]]</f>
        <v>0.38775510204081637</v>
      </c>
    </row>
    <row r="1479" spans="1:19" x14ac:dyDescent="0.25">
      <c r="A1479">
        <v>101477</v>
      </c>
      <c r="B1479" s="1">
        <v>45516</v>
      </c>
      <c r="C1479" s="2">
        <f>MONTH(SalesData[[#This Row],[order_date]])</f>
        <v>8</v>
      </c>
      <c r="D1479" s="2">
        <f>YEAR(SalesData[[#This Row],[order_date]])</f>
        <v>2024</v>
      </c>
      <c r="E1479" t="s">
        <v>1418</v>
      </c>
      <c r="F1479" t="s">
        <v>10</v>
      </c>
      <c r="G1479" t="s">
        <v>27</v>
      </c>
      <c r="H1479">
        <v>1</v>
      </c>
      <c r="I1479">
        <v>64286.71</v>
      </c>
      <c r="J1479" t="s">
        <v>61</v>
      </c>
      <c r="K1479" t="s">
        <v>36</v>
      </c>
      <c r="L1479">
        <f>SalesData[[#This Row],[quantity]]*SalesData[[#This Row],[price]]</f>
        <v>64286.71</v>
      </c>
      <c r="M1479" s="8">
        <f>IF(SalesData[[#This Row],[quantity]]&lt;=1,2%,IF(SalesData[[#This Row],[quantity]]&lt;=2,4%,IF(SalesData[[#This Row],[quantity]]&lt;=3,6%,IF(SalesData[[#This Row],[quantity]]&gt;=4,8%,0%))))</f>
        <v>0.02</v>
      </c>
      <c r="N1479" s="6">
        <f>SalesData[[#This Row],[Total Sales]]*SalesData[[#This Row],[Discount %]]</f>
        <v>1285.7342000000001</v>
      </c>
      <c r="O1479" s="2">
        <f>SalesData[[#This Row],[Total Sales]]-SalesData[[#This Row],[Discount Amount]]</f>
        <v>63000.9758</v>
      </c>
      <c r="P1479" s="2">
        <f>SalesData[[#This Row],[price]]*60%</f>
        <v>38572.025999999998</v>
      </c>
      <c r="Q1479" s="2">
        <f>SalesData[[#This Row],[Cost Price (Assumed)60%]]*SalesData[[#This Row],[quantity]]</f>
        <v>38572.025999999998</v>
      </c>
      <c r="R1479" s="2">
        <f>SalesData[[#This Row],[Net Sales]]-SalesData[[#This Row],[Total Cost]]</f>
        <v>24428.949800000002</v>
      </c>
      <c r="S1479" s="8">
        <f>SalesData[[#This Row],[Profit]]/SalesData[[#This Row],[Net Sales]]</f>
        <v>0.38775510204081637</v>
      </c>
    </row>
    <row r="1480" spans="1:19" x14ac:dyDescent="0.25">
      <c r="A1480">
        <v>101478</v>
      </c>
      <c r="B1480" s="1">
        <v>45249</v>
      </c>
      <c r="C1480" s="2">
        <f>MONTH(SalesData[[#This Row],[order_date]])</f>
        <v>11</v>
      </c>
      <c r="D1480" s="2">
        <f>YEAR(SalesData[[#This Row],[order_date]])</f>
        <v>2023</v>
      </c>
      <c r="E1480" t="s">
        <v>1419</v>
      </c>
      <c r="F1480" t="s">
        <v>38</v>
      </c>
      <c r="G1480" t="s">
        <v>39</v>
      </c>
      <c r="H1480">
        <v>2</v>
      </c>
      <c r="I1480">
        <v>2086.38</v>
      </c>
      <c r="J1480" t="s">
        <v>107</v>
      </c>
      <c r="K1480" t="s">
        <v>108</v>
      </c>
      <c r="L1480">
        <f>SalesData[[#This Row],[quantity]]*SalesData[[#This Row],[price]]</f>
        <v>4172.76</v>
      </c>
      <c r="M1480" s="8">
        <f>IF(SalesData[[#This Row],[quantity]]&lt;=1,2%,IF(SalesData[[#This Row],[quantity]]&lt;=2,4%,IF(SalesData[[#This Row],[quantity]]&lt;=3,6%,IF(SalesData[[#This Row],[quantity]]&gt;=4,8%,0%))))</f>
        <v>0.04</v>
      </c>
      <c r="N1480" s="6">
        <f>SalesData[[#This Row],[Total Sales]]*SalesData[[#This Row],[Discount %]]</f>
        <v>166.91040000000001</v>
      </c>
      <c r="O1480" s="2">
        <f>SalesData[[#This Row],[Total Sales]]-SalesData[[#This Row],[Discount Amount]]</f>
        <v>4005.8496</v>
      </c>
      <c r="P1480" s="2">
        <f>SalesData[[#This Row],[price]]*60%</f>
        <v>1251.828</v>
      </c>
      <c r="Q1480" s="2">
        <f>SalesData[[#This Row],[Cost Price (Assumed)60%]]*SalesData[[#This Row],[quantity]]</f>
        <v>2503.6559999999999</v>
      </c>
      <c r="R1480" s="2">
        <f>SalesData[[#This Row],[Net Sales]]-SalesData[[#This Row],[Total Cost]]</f>
        <v>1502.1936000000001</v>
      </c>
      <c r="S1480" s="8">
        <f>SalesData[[#This Row],[Profit]]/SalesData[[#This Row],[Net Sales]]</f>
        <v>0.375</v>
      </c>
    </row>
    <row r="1481" spans="1:19" x14ac:dyDescent="0.25">
      <c r="A1481">
        <v>101479</v>
      </c>
      <c r="B1481" s="1">
        <v>45008</v>
      </c>
      <c r="C1481" s="2">
        <f>MONTH(SalesData[[#This Row],[order_date]])</f>
        <v>3</v>
      </c>
      <c r="D1481" s="2">
        <f>YEAR(SalesData[[#This Row],[order_date]])</f>
        <v>2023</v>
      </c>
      <c r="E1481" t="s">
        <v>1420</v>
      </c>
      <c r="F1481" t="s">
        <v>14</v>
      </c>
      <c r="G1481" t="s">
        <v>51</v>
      </c>
      <c r="H1481">
        <v>1</v>
      </c>
      <c r="I1481">
        <v>1928.82</v>
      </c>
      <c r="J1481" t="s">
        <v>61</v>
      </c>
      <c r="K1481" t="s">
        <v>36</v>
      </c>
      <c r="L1481">
        <f>SalesData[[#This Row],[quantity]]*SalesData[[#This Row],[price]]</f>
        <v>1928.82</v>
      </c>
      <c r="M1481" s="8">
        <f>IF(SalesData[[#This Row],[quantity]]&lt;=1,2%,IF(SalesData[[#This Row],[quantity]]&lt;=2,4%,IF(SalesData[[#This Row],[quantity]]&lt;=3,6%,IF(SalesData[[#This Row],[quantity]]&gt;=4,8%,0%))))</f>
        <v>0.02</v>
      </c>
      <c r="N1481" s="6">
        <f>SalesData[[#This Row],[Total Sales]]*SalesData[[#This Row],[Discount %]]</f>
        <v>38.5764</v>
      </c>
      <c r="O1481" s="2">
        <f>SalesData[[#This Row],[Total Sales]]-SalesData[[#This Row],[Discount Amount]]</f>
        <v>1890.2436</v>
      </c>
      <c r="P1481" s="2">
        <f>SalesData[[#This Row],[price]]*60%</f>
        <v>1157.2919999999999</v>
      </c>
      <c r="Q1481" s="2">
        <f>SalesData[[#This Row],[Cost Price (Assumed)60%]]*SalesData[[#This Row],[quantity]]</f>
        <v>1157.2919999999999</v>
      </c>
      <c r="R1481" s="2">
        <f>SalesData[[#This Row],[Net Sales]]-SalesData[[#This Row],[Total Cost]]</f>
        <v>732.9516000000001</v>
      </c>
      <c r="S1481" s="8">
        <f>SalesData[[#This Row],[Profit]]/SalesData[[#This Row],[Net Sales]]</f>
        <v>0.38775510204081637</v>
      </c>
    </row>
    <row r="1482" spans="1:19" x14ac:dyDescent="0.25">
      <c r="A1482">
        <v>101480</v>
      </c>
      <c r="B1482" s="1">
        <v>45355</v>
      </c>
      <c r="C1482" s="2">
        <f>MONTH(SalesData[[#This Row],[order_date]])</f>
        <v>3</v>
      </c>
      <c r="D1482" s="2">
        <f>YEAR(SalesData[[#This Row],[order_date]])</f>
        <v>2024</v>
      </c>
      <c r="E1482" t="s">
        <v>1421</v>
      </c>
      <c r="F1482" t="s">
        <v>10</v>
      </c>
      <c r="G1482" t="s">
        <v>27</v>
      </c>
      <c r="H1482">
        <v>4</v>
      </c>
      <c r="I1482">
        <v>20522.91</v>
      </c>
      <c r="J1482" t="s">
        <v>32</v>
      </c>
      <c r="K1482" t="s">
        <v>33</v>
      </c>
      <c r="L1482">
        <f>SalesData[[#This Row],[quantity]]*SalesData[[#This Row],[price]]</f>
        <v>82091.64</v>
      </c>
      <c r="M1482" s="8">
        <f>IF(SalesData[[#This Row],[quantity]]&lt;=1,2%,IF(SalesData[[#This Row],[quantity]]&lt;=2,4%,IF(SalesData[[#This Row],[quantity]]&lt;=3,6%,IF(SalesData[[#This Row],[quantity]]&gt;=4,8%,0%))))</f>
        <v>0.08</v>
      </c>
      <c r="N1482" s="6">
        <f>SalesData[[#This Row],[Total Sales]]*SalesData[[#This Row],[Discount %]]</f>
        <v>6567.3312000000005</v>
      </c>
      <c r="O1482" s="2">
        <f>SalesData[[#This Row],[Total Sales]]-SalesData[[#This Row],[Discount Amount]]</f>
        <v>75524.308799999999</v>
      </c>
      <c r="P1482" s="2">
        <f>SalesData[[#This Row],[price]]*60%</f>
        <v>12313.745999999999</v>
      </c>
      <c r="Q1482" s="2">
        <f>SalesData[[#This Row],[Cost Price (Assumed)60%]]*SalesData[[#This Row],[quantity]]</f>
        <v>49254.983999999997</v>
      </c>
      <c r="R1482" s="2">
        <f>SalesData[[#This Row],[Net Sales]]-SalesData[[#This Row],[Total Cost]]</f>
        <v>26269.324800000002</v>
      </c>
      <c r="S1482" s="8">
        <f>SalesData[[#This Row],[Profit]]/SalesData[[#This Row],[Net Sales]]</f>
        <v>0.34782608695652178</v>
      </c>
    </row>
    <row r="1483" spans="1:19" x14ac:dyDescent="0.25">
      <c r="A1483">
        <v>101481</v>
      </c>
      <c r="B1483" s="1">
        <v>45193</v>
      </c>
      <c r="C1483" s="2">
        <f>MONTH(SalesData[[#This Row],[order_date]])</f>
        <v>9</v>
      </c>
      <c r="D1483" s="2">
        <f>YEAR(SalesData[[#This Row],[order_date]])</f>
        <v>2023</v>
      </c>
      <c r="E1483" t="s">
        <v>1422</v>
      </c>
      <c r="F1483" t="s">
        <v>38</v>
      </c>
      <c r="G1483" t="s">
        <v>53</v>
      </c>
      <c r="H1483">
        <v>1</v>
      </c>
      <c r="I1483">
        <v>406.99</v>
      </c>
      <c r="J1483" t="s">
        <v>32</v>
      </c>
      <c r="K1483" t="s">
        <v>33</v>
      </c>
      <c r="L1483">
        <f>SalesData[[#This Row],[quantity]]*SalesData[[#This Row],[price]]</f>
        <v>406.99</v>
      </c>
      <c r="M1483" s="8">
        <f>IF(SalesData[[#This Row],[quantity]]&lt;=1,2%,IF(SalesData[[#This Row],[quantity]]&lt;=2,4%,IF(SalesData[[#This Row],[quantity]]&lt;=3,6%,IF(SalesData[[#This Row],[quantity]]&gt;=4,8%,0%))))</f>
        <v>0.02</v>
      </c>
      <c r="N1483" s="6">
        <f>SalesData[[#This Row],[Total Sales]]*SalesData[[#This Row],[Discount %]]</f>
        <v>8.139800000000001</v>
      </c>
      <c r="O1483" s="2">
        <f>SalesData[[#This Row],[Total Sales]]-SalesData[[#This Row],[Discount Amount]]</f>
        <v>398.85020000000003</v>
      </c>
      <c r="P1483" s="2">
        <f>SalesData[[#This Row],[price]]*60%</f>
        <v>244.19399999999999</v>
      </c>
      <c r="Q1483" s="2">
        <f>SalesData[[#This Row],[Cost Price (Assumed)60%]]*SalesData[[#This Row],[quantity]]</f>
        <v>244.19399999999999</v>
      </c>
      <c r="R1483" s="2">
        <f>SalesData[[#This Row],[Net Sales]]-SalesData[[#This Row],[Total Cost]]</f>
        <v>154.65620000000004</v>
      </c>
      <c r="S1483" s="8">
        <f>SalesData[[#This Row],[Profit]]/SalesData[[#This Row],[Net Sales]]</f>
        <v>0.38775510204081642</v>
      </c>
    </row>
    <row r="1484" spans="1:19" x14ac:dyDescent="0.25">
      <c r="A1484">
        <v>101482</v>
      </c>
      <c r="B1484" s="1">
        <v>45433</v>
      </c>
      <c r="C1484" s="2">
        <f>MONTH(SalesData[[#This Row],[order_date]])</f>
        <v>5</v>
      </c>
      <c r="D1484" s="2">
        <f>YEAR(SalesData[[#This Row],[order_date]])</f>
        <v>2024</v>
      </c>
      <c r="E1484" t="s">
        <v>1423</v>
      </c>
      <c r="F1484" t="s">
        <v>19</v>
      </c>
      <c r="G1484" t="s">
        <v>115</v>
      </c>
      <c r="H1484">
        <v>3</v>
      </c>
      <c r="I1484">
        <v>11266.18</v>
      </c>
      <c r="J1484" t="s">
        <v>28</v>
      </c>
      <c r="K1484" t="s">
        <v>29</v>
      </c>
      <c r="L1484">
        <f>SalesData[[#This Row],[quantity]]*SalesData[[#This Row],[price]]</f>
        <v>33798.54</v>
      </c>
      <c r="M1484" s="8">
        <f>IF(SalesData[[#This Row],[quantity]]&lt;=1,2%,IF(SalesData[[#This Row],[quantity]]&lt;=2,4%,IF(SalesData[[#This Row],[quantity]]&lt;=3,6%,IF(SalesData[[#This Row],[quantity]]&gt;=4,8%,0%))))</f>
        <v>0.06</v>
      </c>
      <c r="N1484" s="6">
        <f>SalesData[[#This Row],[Total Sales]]*SalesData[[#This Row],[Discount %]]</f>
        <v>2027.9123999999999</v>
      </c>
      <c r="O1484" s="2">
        <f>SalesData[[#This Row],[Total Sales]]-SalesData[[#This Row],[Discount Amount]]</f>
        <v>31770.6276</v>
      </c>
      <c r="P1484" s="2">
        <f>SalesData[[#This Row],[price]]*60%</f>
        <v>6759.7079999999996</v>
      </c>
      <c r="Q1484" s="2">
        <f>SalesData[[#This Row],[Cost Price (Assumed)60%]]*SalesData[[#This Row],[quantity]]</f>
        <v>20279.124</v>
      </c>
      <c r="R1484" s="2">
        <f>SalesData[[#This Row],[Net Sales]]-SalesData[[#This Row],[Total Cost]]</f>
        <v>11491.5036</v>
      </c>
      <c r="S1484" s="8">
        <f>SalesData[[#This Row],[Profit]]/SalesData[[#This Row],[Net Sales]]</f>
        <v>0.36170212765957449</v>
      </c>
    </row>
    <row r="1485" spans="1:19" x14ac:dyDescent="0.25">
      <c r="A1485">
        <v>101483</v>
      </c>
      <c r="B1485" s="1">
        <v>45196</v>
      </c>
      <c r="C1485" s="2">
        <f>MONTH(SalesData[[#This Row],[order_date]])</f>
        <v>9</v>
      </c>
      <c r="D1485" s="2">
        <f>YEAR(SalesData[[#This Row],[order_date]])</f>
        <v>2023</v>
      </c>
      <c r="E1485" t="s">
        <v>1424</v>
      </c>
      <c r="F1485" t="s">
        <v>38</v>
      </c>
      <c r="G1485" t="s">
        <v>261</v>
      </c>
      <c r="H1485">
        <v>2</v>
      </c>
      <c r="I1485">
        <v>509.21</v>
      </c>
      <c r="J1485" t="s">
        <v>85</v>
      </c>
      <c r="K1485" t="s">
        <v>29</v>
      </c>
      <c r="L1485">
        <f>SalesData[[#This Row],[quantity]]*SalesData[[#This Row],[price]]</f>
        <v>1018.42</v>
      </c>
      <c r="M1485" s="8">
        <f>IF(SalesData[[#This Row],[quantity]]&lt;=1,2%,IF(SalesData[[#This Row],[quantity]]&lt;=2,4%,IF(SalesData[[#This Row],[quantity]]&lt;=3,6%,IF(SalesData[[#This Row],[quantity]]&gt;=4,8%,0%))))</f>
        <v>0.04</v>
      </c>
      <c r="N1485" s="6">
        <f>SalesData[[#This Row],[Total Sales]]*SalesData[[#This Row],[Discount %]]</f>
        <v>40.736800000000002</v>
      </c>
      <c r="O1485" s="2">
        <f>SalesData[[#This Row],[Total Sales]]-SalesData[[#This Row],[Discount Amount]]</f>
        <v>977.68319999999994</v>
      </c>
      <c r="P1485" s="2">
        <f>SalesData[[#This Row],[price]]*60%</f>
        <v>305.52599999999995</v>
      </c>
      <c r="Q1485" s="2">
        <f>SalesData[[#This Row],[Cost Price (Assumed)60%]]*SalesData[[#This Row],[quantity]]</f>
        <v>611.05199999999991</v>
      </c>
      <c r="R1485" s="2">
        <f>SalesData[[#This Row],[Net Sales]]-SalesData[[#This Row],[Total Cost]]</f>
        <v>366.63120000000004</v>
      </c>
      <c r="S1485" s="8">
        <f>SalesData[[#This Row],[Profit]]/SalesData[[#This Row],[Net Sales]]</f>
        <v>0.37500000000000006</v>
      </c>
    </row>
    <row r="1486" spans="1:19" x14ac:dyDescent="0.25">
      <c r="A1486">
        <v>101484</v>
      </c>
      <c r="B1486" s="1">
        <v>45633</v>
      </c>
      <c r="C1486" s="2">
        <f>MONTH(SalesData[[#This Row],[order_date]])</f>
        <v>12</v>
      </c>
      <c r="D1486" s="2">
        <f>YEAR(SalesData[[#This Row],[order_date]])</f>
        <v>2024</v>
      </c>
      <c r="E1486" t="s">
        <v>1425</v>
      </c>
      <c r="F1486" t="s">
        <v>10</v>
      </c>
      <c r="G1486" t="s">
        <v>73</v>
      </c>
      <c r="H1486">
        <v>1</v>
      </c>
      <c r="I1486">
        <v>68527.17</v>
      </c>
      <c r="J1486" t="s">
        <v>107</v>
      </c>
      <c r="K1486" t="s">
        <v>108</v>
      </c>
      <c r="L1486">
        <f>SalesData[[#This Row],[quantity]]*SalesData[[#This Row],[price]]</f>
        <v>68527.17</v>
      </c>
      <c r="M1486" s="8">
        <f>IF(SalesData[[#This Row],[quantity]]&lt;=1,2%,IF(SalesData[[#This Row],[quantity]]&lt;=2,4%,IF(SalesData[[#This Row],[quantity]]&lt;=3,6%,IF(SalesData[[#This Row],[quantity]]&gt;=4,8%,0%))))</f>
        <v>0.02</v>
      </c>
      <c r="N1486" s="6">
        <f>SalesData[[#This Row],[Total Sales]]*SalesData[[#This Row],[Discount %]]</f>
        <v>1370.5434</v>
      </c>
      <c r="O1486" s="2">
        <f>SalesData[[#This Row],[Total Sales]]-SalesData[[#This Row],[Discount Amount]]</f>
        <v>67156.626600000003</v>
      </c>
      <c r="P1486" s="2">
        <f>SalesData[[#This Row],[price]]*60%</f>
        <v>41116.301999999996</v>
      </c>
      <c r="Q1486" s="2">
        <f>SalesData[[#This Row],[Cost Price (Assumed)60%]]*SalesData[[#This Row],[quantity]]</f>
        <v>41116.301999999996</v>
      </c>
      <c r="R1486" s="2">
        <f>SalesData[[#This Row],[Net Sales]]-SalesData[[#This Row],[Total Cost]]</f>
        <v>26040.324600000007</v>
      </c>
      <c r="S1486" s="8">
        <f>SalesData[[#This Row],[Profit]]/SalesData[[#This Row],[Net Sales]]</f>
        <v>0.38775510204081642</v>
      </c>
    </row>
    <row r="1487" spans="1:19" x14ac:dyDescent="0.25">
      <c r="A1487">
        <v>101485</v>
      </c>
      <c r="B1487" s="1">
        <v>45057</v>
      </c>
      <c r="C1487" s="2">
        <f>MONTH(SalesData[[#This Row],[order_date]])</f>
        <v>5</v>
      </c>
      <c r="D1487" s="2">
        <f>YEAR(SalesData[[#This Row],[order_date]])</f>
        <v>2023</v>
      </c>
      <c r="E1487" t="s">
        <v>1426</v>
      </c>
      <c r="F1487" t="s">
        <v>14</v>
      </c>
      <c r="G1487" t="s">
        <v>51</v>
      </c>
      <c r="H1487">
        <v>1</v>
      </c>
      <c r="I1487">
        <v>1528.59</v>
      </c>
      <c r="J1487" t="s">
        <v>32</v>
      </c>
      <c r="K1487" t="s">
        <v>33</v>
      </c>
      <c r="L1487">
        <f>SalesData[[#This Row],[quantity]]*SalesData[[#This Row],[price]]</f>
        <v>1528.59</v>
      </c>
      <c r="M1487" s="8">
        <f>IF(SalesData[[#This Row],[quantity]]&lt;=1,2%,IF(SalesData[[#This Row],[quantity]]&lt;=2,4%,IF(SalesData[[#This Row],[quantity]]&lt;=3,6%,IF(SalesData[[#This Row],[quantity]]&gt;=4,8%,0%))))</f>
        <v>0.02</v>
      </c>
      <c r="N1487" s="6">
        <f>SalesData[[#This Row],[Total Sales]]*SalesData[[#This Row],[Discount %]]</f>
        <v>30.5718</v>
      </c>
      <c r="O1487" s="2">
        <f>SalesData[[#This Row],[Total Sales]]-SalesData[[#This Row],[Discount Amount]]</f>
        <v>1498.0182</v>
      </c>
      <c r="P1487" s="2">
        <f>SalesData[[#This Row],[price]]*60%</f>
        <v>917.15399999999988</v>
      </c>
      <c r="Q1487" s="2">
        <f>SalesData[[#This Row],[Cost Price (Assumed)60%]]*SalesData[[#This Row],[quantity]]</f>
        <v>917.15399999999988</v>
      </c>
      <c r="R1487" s="2">
        <f>SalesData[[#This Row],[Net Sales]]-SalesData[[#This Row],[Total Cost]]</f>
        <v>580.8642000000001</v>
      </c>
      <c r="S1487" s="8">
        <f>SalesData[[#This Row],[Profit]]/SalesData[[#This Row],[Net Sales]]</f>
        <v>0.38775510204081642</v>
      </c>
    </row>
    <row r="1488" spans="1:19" x14ac:dyDescent="0.25">
      <c r="A1488">
        <v>101486</v>
      </c>
      <c r="B1488" s="1">
        <v>45550</v>
      </c>
      <c r="C1488" s="2">
        <f>MONTH(SalesData[[#This Row],[order_date]])</f>
        <v>9</v>
      </c>
      <c r="D1488" s="2">
        <f>YEAR(SalesData[[#This Row],[order_date]])</f>
        <v>2024</v>
      </c>
      <c r="E1488" t="s">
        <v>1427</v>
      </c>
      <c r="F1488" t="s">
        <v>19</v>
      </c>
      <c r="G1488" t="s">
        <v>77</v>
      </c>
      <c r="H1488">
        <v>1</v>
      </c>
      <c r="I1488">
        <v>15700.85</v>
      </c>
      <c r="J1488" t="s">
        <v>35</v>
      </c>
      <c r="K1488" t="s">
        <v>36</v>
      </c>
      <c r="L1488">
        <f>SalesData[[#This Row],[quantity]]*SalesData[[#This Row],[price]]</f>
        <v>15700.85</v>
      </c>
      <c r="M1488" s="8">
        <f>IF(SalesData[[#This Row],[quantity]]&lt;=1,2%,IF(SalesData[[#This Row],[quantity]]&lt;=2,4%,IF(SalesData[[#This Row],[quantity]]&lt;=3,6%,IF(SalesData[[#This Row],[quantity]]&gt;=4,8%,0%))))</f>
        <v>0.02</v>
      </c>
      <c r="N1488" s="6">
        <f>SalesData[[#This Row],[Total Sales]]*SalesData[[#This Row],[Discount %]]</f>
        <v>314.017</v>
      </c>
      <c r="O1488" s="2">
        <f>SalesData[[#This Row],[Total Sales]]-SalesData[[#This Row],[Discount Amount]]</f>
        <v>15386.833000000001</v>
      </c>
      <c r="P1488" s="2">
        <f>SalesData[[#This Row],[price]]*60%</f>
        <v>9420.51</v>
      </c>
      <c r="Q1488" s="2">
        <f>SalesData[[#This Row],[Cost Price (Assumed)60%]]*SalesData[[#This Row],[quantity]]</f>
        <v>9420.51</v>
      </c>
      <c r="R1488" s="2">
        <f>SalesData[[#This Row],[Net Sales]]-SalesData[[#This Row],[Total Cost]]</f>
        <v>5966.3230000000003</v>
      </c>
      <c r="S1488" s="8">
        <f>SalesData[[#This Row],[Profit]]/SalesData[[#This Row],[Net Sales]]</f>
        <v>0.38775510204081631</v>
      </c>
    </row>
    <row r="1489" spans="1:19" x14ac:dyDescent="0.25">
      <c r="A1489">
        <v>101487</v>
      </c>
      <c r="B1489" s="1">
        <v>45387</v>
      </c>
      <c r="C1489" s="2">
        <f>MONTH(SalesData[[#This Row],[order_date]])</f>
        <v>4</v>
      </c>
      <c r="D1489" s="2">
        <f>YEAR(SalesData[[#This Row],[order_date]])</f>
        <v>2024</v>
      </c>
      <c r="E1489" t="s">
        <v>1095</v>
      </c>
      <c r="F1489" t="s">
        <v>38</v>
      </c>
      <c r="G1489" t="s">
        <v>261</v>
      </c>
      <c r="H1489">
        <v>1</v>
      </c>
      <c r="I1489">
        <v>1744.89</v>
      </c>
      <c r="J1489" t="s">
        <v>16</v>
      </c>
      <c r="K1489" t="s">
        <v>17</v>
      </c>
      <c r="L1489">
        <f>SalesData[[#This Row],[quantity]]*SalesData[[#This Row],[price]]</f>
        <v>1744.89</v>
      </c>
      <c r="M1489" s="8">
        <f>IF(SalesData[[#This Row],[quantity]]&lt;=1,2%,IF(SalesData[[#This Row],[quantity]]&lt;=2,4%,IF(SalesData[[#This Row],[quantity]]&lt;=3,6%,IF(SalesData[[#This Row],[quantity]]&gt;=4,8%,0%))))</f>
        <v>0.02</v>
      </c>
      <c r="N1489" s="6">
        <f>SalesData[[#This Row],[Total Sales]]*SalesData[[#This Row],[Discount %]]</f>
        <v>34.897800000000004</v>
      </c>
      <c r="O1489" s="2">
        <f>SalesData[[#This Row],[Total Sales]]-SalesData[[#This Row],[Discount Amount]]</f>
        <v>1709.9922000000001</v>
      </c>
      <c r="P1489" s="2">
        <f>SalesData[[#This Row],[price]]*60%</f>
        <v>1046.934</v>
      </c>
      <c r="Q1489" s="2">
        <f>SalesData[[#This Row],[Cost Price (Assumed)60%]]*SalesData[[#This Row],[quantity]]</f>
        <v>1046.934</v>
      </c>
      <c r="R1489" s="2">
        <f>SalesData[[#This Row],[Net Sales]]-SalesData[[#This Row],[Total Cost]]</f>
        <v>663.05820000000017</v>
      </c>
      <c r="S1489" s="8">
        <f>SalesData[[#This Row],[Profit]]/SalesData[[#This Row],[Net Sales]]</f>
        <v>0.38775510204081637</v>
      </c>
    </row>
    <row r="1490" spans="1:19" x14ac:dyDescent="0.25">
      <c r="A1490">
        <v>101488</v>
      </c>
      <c r="B1490" s="1">
        <v>45530</v>
      </c>
      <c r="C1490" s="2">
        <f>MONTH(SalesData[[#This Row],[order_date]])</f>
        <v>8</v>
      </c>
      <c r="D1490" s="2">
        <f>YEAR(SalesData[[#This Row],[order_date]])</f>
        <v>2024</v>
      </c>
      <c r="E1490" t="s">
        <v>1428</v>
      </c>
      <c r="F1490" t="s">
        <v>41</v>
      </c>
      <c r="G1490" t="s">
        <v>42</v>
      </c>
      <c r="H1490">
        <v>1</v>
      </c>
      <c r="I1490">
        <v>13842.2</v>
      </c>
      <c r="J1490" t="s">
        <v>35</v>
      </c>
      <c r="K1490" t="s">
        <v>36</v>
      </c>
      <c r="L1490">
        <f>SalesData[[#This Row],[quantity]]*SalesData[[#This Row],[price]]</f>
        <v>13842.2</v>
      </c>
      <c r="M1490" s="8">
        <f>IF(SalesData[[#This Row],[quantity]]&lt;=1,2%,IF(SalesData[[#This Row],[quantity]]&lt;=2,4%,IF(SalesData[[#This Row],[quantity]]&lt;=3,6%,IF(SalesData[[#This Row],[quantity]]&gt;=4,8%,0%))))</f>
        <v>0.02</v>
      </c>
      <c r="N1490" s="6">
        <f>SalesData[[#This Row],[Total Sales]]*SalesData[[#This Row],[Discount %]]</f>
        <v>276.84399999999999</v>
      </c>
      <c r="O1490" s="2">
        <f>SalesData[[#This Row],[Total Sales]]-SalesData[[#This Row],[Discount Amount]]</f>
        <v>13565.356000000002</v>
      </c>
      <c r="P1490" s="2">
        <f>SalesData[[#This Row],[price]]*60%</f>
        <v>8305.32</v>
      </c>
      <c r="Q1490" s="2">
        <f>SalesData[[#This Row],[Cost Price (Assumed)60%]]*SalesData[[#This Row],[quantity]]</f>
        <v>8305.32</v>
      </c>
      <c r="R1490" s="2">
        <f>SalesData[[#This Row],[Net Sales]]-SalesData[[#This Row],[Total Cost]]</f>
        <v>5260.0360000000019</v>
      </c>
      <c r="S1490" s="8">
        <f>SalesData[[#This Row],[Profit]]/SalesData[[#This Row],[Net Sales]]</f>
        <v>0.38775510204081642</v>
      </c>
    </row>
    <row r="1491" spans="1:19" x14ac:dyDescent="0.25">
      <c r="A1491">
        <v>101489</v>
      </c>
      <c r="B1491" s="1">
        <v>45591</v>
      </c>
      <c r="C1491" s="2">
        <f>MONTH(SalesData[[#This Row],[order_date]])</f>
        <v>10</v>
      </c>
      <c r="D1491" s="2">
        <f>YEAR(SalesData[[#This Row],[order_date]])</f>
        <v>2024</v>
      </c>
      <c r="E1491" t="s">
        <v>1429</v>
      </c>
      <c r="F1491" t="s">
        <v>14</v>
      </c>
      <c r="G1491" t="s">
        <v>31</v>
      </c>
      <c r="H1491">
        <v>1</v>
      </c>
      <c r="I1491">
        <v>2710.38</v>
      </c>
      <c r="J1491" t="s">
        <v>63</v>
      </c>
      <c r="K1491" t="s">
        <v>64</v>
      </c>
      <c r="L1491">
        <f>SalesData[[#This Row],[quantity]]*SalesData[[#This Row],[price]]</f>
        <v>2710.38</v>
      </c>
      <c r="M1491" s="8">
        <f>IF(SalesData[[#This Row],[quantity]]&lt;=1,2%,IF(SalesData[[#This Row],[quantity]]&lt;=2,4%,IF(SalesData[[#This Row],[quantity]]&lt;=3,6%,IF(SalesData[[#This Row],[quantity]]&gt;=4,8%,0%))))</f>
        <v>0.02</v>
      </c>
      <c r="N1491" s="6">
        <f>SalesData[[#This Row],[Total Sales]]*SalesData[[#This Row],[Discount %]]</f>
        <v>54.207600000000006</v>
      </c>
      <c r="O1491" s="2">
        <f>SalesData[[#This Row],[Total Sales]]-SalesData[[#This Row],[Discount Amount]]</f>
        <v>2656.1723999999999</v>
      </c>
      <c r="P1491" s="2">
        <f>SalesData[[#This Row],[price]]*60%</f>
        <v>1626.2280000000001</v>
      </c>
      <c r="Q1491" s="2">
        <f>SalesData[[#This Row],[Cost Price (Assumed)60%]]*SalesData[[#This Row],[quantity]]</f>
        <v>1626.2280000000001</v>
      </c>
      <c r="R1491" s="2">
        <f>SalesData[[#This Row],[Net Sales]]-SalesData[[#This Row],[Total Cost]]</f>
        <v>1029.9443999999999</v>
      </c>
      <c r="S1491" s="8">
        <f>SalesData[[#This Row],[Profit]]/SalesData[[#This Row],[Net Sales]]</f>
        <v>0.38775510204081626</v>
      </c>
    </row>
    <row r="1492" spans="1:19" x14ac:dyDescent="0.25">
      <c r="A1492">
        <v>101490</v>
      </c>
      <c r="B1492" s="1">
        <v>45231</v>
      </c>
      <c r="C1492" s="2">
        <f>MONTH(SalesData[[#This Row],[order_date]])</f>
        <v>11</v>
      </c>
      <c r="D1492" s="2">
        <f>YEAR(SalesData[[#This Row],[order_date]])</f>
        <v>2023</v>
      </c>
      <c r="E1492" t="s">
        <v>1430</v>
      </c>
      <c r="F1492" t="s">
        <v>14</v>
      </c>
      <c r="G1492" t="s">
        <v>15</v>
      </c>
      <c r="H1492">
        <v>1</v>
      </c>
      <c r="I1492">
        <v>4613.96</v>
      </c>
      <c r="J1492" t="s">
        <v>94</v>
      </c>
      <c r="K1492" t="s">
        <v>95</v>
      </c>
      <c r="L1492">
        <f>SalesData[[#This Row],[quantity]]*SalesData[[#This Row],[price]]</f>
        <v>4613.96</v>
      </c>
      <c r="M1492" s="8">
        <f>IF(SalesData[[#This Row],[quantity]]&lt;=1,2%,IF(SalesData[[#This Row],[quantity]]&lt;=2,4%,IF(SalesData[[#This Row],[quantity]]&lt;=3,6%,IF(SalesData[[#This Row],[quantity]]&gt;=4,8%,0%))))</f>
        <v>0.02</v>
      </c>
      <c r="N1492" s="6">
        <f>SalesData[[#This Row],[Total Sales]]*SalesData[[#This Row],[Discount %]]</f>
        <v>92.279200000000003</v>
      </c>
      <c r="O1492" s="2">
        <f>SalesData[[#This Row],[Total Sales]]-SalesData[[#This Row],[Discount Amount]]</f>
        <v>4521.6808000000001</v>
      </c>
      <c r="P1492" s="2">
        <f>SalesData[[#This Row],[price]]*60%</f>
        <v>2768.3759999999997</v>
      </c>
      <c r="Q1492" s="2">
        <f>SalesData[[#This Row],[Cost Price (Assumed)60%]]*SalesData[[#This Row],[quantity]]</f>
        <v>2768.3759999999997</v>
      </c>
      <c r="R1492" s="2">
        <f>SalesData[[#This Row],[Net Sales]]-SalesData[[#This Row],[Total Cost]]</f>
        <v>1753.3048000000003</v>
      </c>
      <c r="S1492" s="8">
        <f>SalesData[[#This Row],[Profit]]/SalesData[[#This Row],[Net Sales]]</f>
        <v>0.38775510204081637</v>
      </c>
    </row>
    <row r="1493" spans="1:19" x14ac:dyDescent="0.25">
      <c r="A1493">
        <v>101491</v>
      </c>
      <c r="B1493" s="1">
        <v>45257</v>
      </c>
      <c r="C1493" s="2">
        <f>MONTH(SalesData[[#This Row],[order_date]])</f>
        <v>11</v>
      </c>
      <c r="D1493" s="2">
        <f>YEAR(SalesData[[#This Row],[order_date]])</f>
        <v>2023</v>
      </c>
      <c r="E1493" t="s">
        <v>1431</v>
      </c>
      <c r="F1493" t="s">
        <v>14</v>
      </c>
      <c r="G1493" t="s">
        <v>46</v>
      </c>
      <c r="H1493">
        <v>4</v>
      </c>
      <c r="I1493">
        <v>453.74</v>
      </c>
      <c r="J1493" t="s">
        <v>28</v>
      </c>
      <c r="K1493" t="s">
        <v>29</v>
      </c>
      <c r="L1493">
        <f>SalesData[[#This Row],[quantity]]*SalesData[[#This Row],[price]]</f>
        <v>1814.96</v>
      </c>
      <c r="M1493" s="8">
        <f>IF(SalesData[[#This Row],[quantity]]&lt;=1,2%,IF(SalesData[[#This Row],[quantity]]&lt;=2,4%,IF(SalesData[[#This Row],[quantity]]&lt;=3,6%,IF(SalesData[[#This Row],[quantity]]&gt;=4,8%,0%))))</f>
        <v>0.08</v>
      </c>
      <c r="N1493" s="6">
        <f>SalesData[[#This Row],[Total Sales]]*SalesData[[#This Row],[Discount %]]</f>
        <v>145.1968</v>
      </c>
      <c r="O1493" s="2">
        <f>SalesData[[#This Row],[Total Sales]]-SalesData[[#This Row],[Discount Amount]]</f>
        <v>1669.7632000000001</v>
      </c>
      <c r="P1493" s="2">
        <f>SalesData[[#This Row],[price]]*60%</f>
        <v>272.24399999999997</v>
      </c>
      <c r="Q1493" s="2">
        <f>SalesData[[#This Row],[Cost Price (Assumed)60%]]*SalesData[[#This Row],[quantity]]</f>
        <v>1088.9759999999999</v>
      </c>
      <c r="R1493" s="2">
        <f>SalesData[[#This Row],[Net Sales]]-SalesData[[#This Row],[Total Cost]]</f>
        <v>580.78720000000021</v>
      </c>
      <c r="S1493" s="8">
        <f>SalesData[[#This Row],[Profit]]/SalesData[[#This Row],[Net Sales]]</f>
        <v>0.34782608695652184</v>
      </c>
    </row>
    <row r="1494" spans="1:19" x14ac:dyDescent="0.25">
      <c r="A1494">
        <v>101492</v>
      </c>
      <c r="B1494" s="1">
        <v>45458</v>
      </c>
      <c r="C1494" s="2">
        <f>MONTH(SalesData[[#This Row],[order_date]])</f>
        <v>6</v>
      </c>
      <c r="D1494" s="2">
        <f>YEAR(SalesData[[#This Row],[order_date]])</f>
        <v>2024</v>
      </c>
      <c r="E1494" t="s">
        <v>1432</v>
      </c>
      <c r="F1494" t="s">
        <v>10</v>
      </c>
      <c r="G1494" t="s">
        <v>80</v>
      </c>
      <c r="H1494">
        <v>1</v>
      </c>
      <c r="I1494">
        <v>22755.7</v>
      </c>
      <c r="J1494" t="s">
        <v>94</v>
      </c>
      <c r="K1494" t="s">
        <v>95</v>
      </c>
      <c r="L1494">
        <f>SalesData[[#This Row],[quantity]]*SalesData[[#This Row],[price]]</f>
        <v>22755.7</v>
      </c>
      <c r="M1494" s="8">
        <f>IF(SalesData[[#This Row],[quantity]]&lt;=1,2%,IF(SalesData[[#This Row],[quantity]]&lt;=2,4%,IF(SalesData[[#This Row],[quantity]]&lt;=3,6%,IF(SalesData[[#This Row],[quantity]]&gt;=4,8%,0%))))</f>
        <v>0.02</v>
      </c>
      <c r="N1494" s="6">
        <f>SalesData[[#This Row],[Total Sales]]*SalesData[[#This Row],[Discount %]]</f>
        <v>455.11400000000003</v>
      </c>
      <c r="O1494" s="2">
        <f>SalesData[[#This Row],[Total Sales]]-SalesData[[#This Row],[Discount Amount]]</f>
        <v>22300.585999999999</v>
      </c>
      <c r="P1494" s="2">
        <f>SalesData[[#This Row],[price]]*60%</f>
        <v>13653.42</v>
      </c>
      <c r="Q1494" s="2">
        <f>SalesData[[#This Row],[Cost Price (Assumed)60%]]*SalesData[[#This Row],[quantity]]</f>
        <v>13653.42</v>
      </c>
      <c r="R1494" s="2">
        <f>SalesData[[#This Row],[Net Sales]]-SalesData[[#This Row],[Total Cost]]</f>
        <v>8647.1659999999993</v>
      </c>
      <c r="S1494" s="8">
        <f>SalesData[[#This Row],[Profit]]/SalesData[[#This Row],[Net Sales]]</f>
        <v>0.38775510204081631</v>
      </c>
    </row>
    <row r="1495" spans="1:19" x14ac:dyDescent="0.25">
      <c r="A1495">
        <v>101493</v>
      </c>
      <c r="B1495" s="1">
        <v>45425</v>
      </c>
      <c r="C1495" s="2">
        <f>MONTH(SalesData[[#This Row],[order_date]])</f>
        <v>5</v>
      </c>
      <c r="D1495" s="2">
        <f>YEAR(SalesData[[#This Row],[order_date]])</f>
        <v>2024</v>
      </c>
      <c r="E1495" t="s">
        <v>1433</v>
      </c>
      <c r="F1495" t="s">
        <v>14</v>
      </c>
      <c r="G1495" t="s">
        <v>46</v>
      </c>
      <c r="H1495">
        <v>1</v>
      </c>
      <c r="I1495">
        <v>5279.06</v>
      </c>
      <c r="J1495" t="s">
        <v>43</v>
      </c>
      <c r="K1495" t="s">
        <v>29</v>
      </c>
      <c r="L1495">
        <f>SalesData[[#This Row],[quantity]]*SalesData[[#This Row],[price]]</f>
        <v>5279.06</v>
      </c>
      <c r="M1495" s="8">
        <f>IF(SalesData[[#This Row],[quantity]]&lt;=1,2%,IF(SalesData[[#This Row],[quantity]]&lt;=2,4%,IF(SalesData[[#This Row],[quantity]]&lt;=3,6%,IF(SalesData[[#This Row],[quantity]]&gt;=4,8%,0%))))</f>
        <v>0.02</v>
      </c>
      <c r="N1495" s="6">
        <f>SalesData[[#This Row],[Total Sales]]*SalesData[[#This Row],[Discount %]]</f>
        <v>105.58120000000001</v>
      </c>
      <c r="O1495" s="2">
        <f>SalesData[[#This Row],[Total Sales]]-SalesData[[#This Row],[Discount Amount]]</f>
        <v>5173.4788000000008</v>
      </c>
      <c r="P1495" s="2">
        <f>SalesData[[#This Row],[price]]*60%</f>
        <v>3167.4360000000001</v>
      </c>
      <c r="Q1495" s="2">
        <f>SalesData[[#This Row],[Cost Price (Assumed)60%]]*SalesData[[#This Row],[quantity]]</f>
        <v>3167.4360000000001</v>
      </c>
      <c r="R1495" s="2">
        <f>SalesData[[#This Row],[Net Sales]]-SalesData[[#This Row],[Total Cost]]</f>
        <v>2006.0428000000006</v>
      </c>
      <c r="S1495" s="8">
        <f>SalesData[[#This Row],[Profit]]/SalesData[[#This Row],[Net Sales]]</f>
        <v>0.38775510204081637</v>
      </c>
    </row>
    <row r="1496" spans="1:19" x14ac:dyDescent="0.25">
      <c r="A1496">
        <v>101494</v>
      </c>
      <c r="B1496" s="1">
        <v>45164</v>
      </c>
      <c r="C1496" s="2">
        <f>MONTH(SalesData[[#This Row],[order_date]])</f>
        <v>8</v>
      </c>
      <c r="D1496" s="2">
        <f>YEAR(SalesData[[#This Row],[order_date]])</f>
        <v>2023</v>
      </c>
      <c r="E1496" t="s">
        <v>1434</v>
      </c>
      <c r="F1496" t="s">
        <v>19</v>
      </c>
      <c r="G1496" t="s">
        <v>115</v>
      </c>
      <c r="H1496">
        <v>1</v>
      </c>
      <c r="I1496">
        <v>8437.76</v>
      </c>
      <c r="J1496" t="s">
        <v>85</v>
      </c>
      <c r="K1496" t="s">
        <v>29</v>
      </c>
      <c r="L1496">
        <f>SalesData[[#This Row],[quantity]]*SalesData[[#This Row],[price]]</f>
        <v>8437.76</v>
      </c>
      <c r="M1496" s="8">
        <f>IF(SalesData[[#This Row],[quantity]]&lt;=1,2%,IF(SalesData[[#This Row],[quantity]]&lt;=2,4%,IF(SalesData[[#This Row],[quantity]]&lt;=3,6%,IF(SalesData[[#This Row],[quantity]]&gt;=4,8%,0%))))</f>
        <v>0.02</v>
      </c>
      <c r="N1496" s="6">
        <f>SalesData[[#This Row],[Total Sales]]*SalesData[[#This Row],[Discount %]]</f>
        <v>168.7552</v>
      </c>
      <c r="O1496" s="2">
        <f>SalesData[[#This Row],[Total Sales]]-SalesData[[#This Row],[Discount Amount]]</f>
        <v>8269.0048000000006</v>
      </c>
      <c r="P1496" s="2">
        <f>SalesData[[#This Row],[price]]*60%</f>
        <v>5062.6559999999999</v>
      </c>
      <c r="Q1496" s="2">
        <f>SalesData[[#This Row],[Cost Price (Assumed)60%]]*SalesData[[#This Row],[quantity]]</f>
        <v>5062.6559999999999</v>
      </c>
      <c r="R1496" s="2">
        <f>SalesData[[#This Row],[Net Sales]]-SalesData[[#This Row],[Total Cost]]</f>
        <v>3206.3488000000007</v>
      </c>
      <c r="S1496" s="8">
        <f>SalesData[[#This Row],[Profit]]/SalesData[[#This Row],[Net Sales]]</f>
        <v>0.38775510204081637</v>
      </c>
    </row>
    <row r="1497" spans="1:19" x14ac:dyDescent="0.25">
      <c r="A1497">
        <v>101495</v>
      </c>
      <c r="B1497" s="1">
        <v>45539</v>
      </c>
      <c r="C1497" s="2">
        <f>MONTH(SalesData[[#This Row],[order_date]])</f>
        <v>9</v>
      </c>
      <c r="D1497" s="2">
        <f>YEAR(SalesData[[#This Row],[order_date]])</f>
        <v>2024</v>
      </c>
      <c r="E1497" t="s">
        <v>1435</v>
      </c>
      <c r="F1497" t="s">
        <v>41</v>
      </c>
      <c r="G1497" t="s">
        <v>42</v>
      </c>
      <c r="H1497">
        <v>1</v>
      </c>
      <c r="I1497">
        <v>3156.39</v>
      </c>
      <c r="J1497" t="s">
        <v>107</v>
      </c>
      <c r="K1497" t="s">
        <v>108</v>
      </c>
      <c r="L1497">
        <f>SalesData[[#This Row],[quantity]]*SalesData[[#This Row],[price]]</f>
        <v>3156.39</v>
      </c>
      <c r="M1497" s="8">
        <f>IF(SalesData[[#This Row],[quantity]]&lt;=1,2%,IF(SalesData[[#This Row],[quantity]]&lt;=2,4%,IF(SalesData[[#This Row],[quantity]]&lt;=3,6%,IF(SalesData[[#This Row],[quantity]]&gt;=4,8%,0%))))</f>
        <v>0.02</v>
      </c>
      <c r="N1497" s="6">
        <f>SalesData[[#This Row],[Total Sales]]*SalesData[[#This Row],[Discount %]]</f>
        <v>63.127800000000001</v>
      </c>
      <c r="O1497" s="2">
        <f>SalesData[[#This Row],[Total Sales]]-SalesData[[#This Row],[Discount Amount]]</f>
        <v>3093.2621999999997</v>
      </c>
      <c r="P1497" s="2">
        <f>SalesData[[#This Row],[price]]*60%</f>
        <v>1893.8339999999998</v>
      </c>
      <c r="Q1497" s="2">
        <f>SalesData[[#This Row],[Cost Price (Assumed)60%]]*SalesData[[#This Row],[quantity]]</f>
        <v>1893.8339999999998</v>
      </c>
      <c r="R1497" s="2">
        <f>SalesData[[#This Row],[Net Sales]]-SalesData[[#This Row],[Total Cost]]</f>
        <v>1199.4281999999998</v>
      </c>
      <c r="S1497" s="8">
        <f>SalesData[[#This Row],[Profit]]/SalesData[[#This Row],[Net Sales]]</f>
        <v>0.38775510204081631</v>
      </c>
    </row>
    <row r="1498" spans="1:19" x14ac:dyDescent="0.25">
      <c r="A1498">
        <v>101496</v>
      </c>
      <c r="B1498" s="1">
        <v>45135</v>
      </c>
      <c r="C1498" s="2">
        <f>MONTH(SalesData[[#This Row],[order_date]])</f>
        <v>7</v>
      </c>
      <c r="D1498" s="2">
        <f>YEAR(SalesData[[#This Row],[order_date]])</f>
        <v>2023</v>
      </c>
      <c r="E1498" t="s">
        <v>1436</v>
      </c>
      <c r="F1498" t="s">
        <v>10</v>
      </c>
      <c r="G1498" t="s">
        <v>80</v>
      </c>
      <c r="H1498">
        <v>1</v>
      </c>
      <c r="I1498">
        <v>28385.11</v>
      </c>
      <c r="J1498" t="s">
        <v>94</v>
      </c>
      <c r="K1498" t="s">
        <v>95</v>
      </c>
      <c r="L1498">
        <f>SalesData[[#This Row],[quantity]]*SalesData[[#This Row],[price]]</f>
        <v>28385.11</v>
      </c>
      <c r="M1498" s="8">
        <f>IF(SalesData[[#This Row],[quantity]]&lt;=1,2%,IF(SalesData[[#This Row],[quantity]]&lt;=2,4%,IF(SalesData[[#This Row],[quantity]]&lt;=3,6%,IF(SalesData[[#This Row],[quantity]]&gt;=4,8%,0%))))</f>
        <v>0.02</v>
      </c>
      <c r="N1498" s="6">
        <f>SalesData[[#This Row],[Total Sales]]*SalesData[[#This Row],[Discount %]]</f>
        <v>567.70220000000006</v>
      </c>
      <c r="O1498" s="2">
        <f>SalesData[[#This Row],[Total Sales]]-SalesData[[#This Row],[Discount Amount]]</f>
        <v>27817.407800000001</v>
      </c>
      <c r="P1498" s="2">
        <f>SalesData[[#This Row],[price]]*60%</f>
        <v>17031.065999999999</v>
      </c>
      <c r="Q1498" s="2">
        <f>SalesData[[#This Row],[Cost Price (Assumed)60%]]*SalesData[[#This Row],[quantity]]</f>
        <v>17031.065999999999</v>
      </c>
      <c r="R1498" s="2">
        <f>SalesData[[#This Row],[Net Sales]]-SalesData[[#This Row],[Total Cost]]</f>
        <v>10786.341800000002</v>
      </c>
      <c r="S1498" s="8">
        <f>SalesData[[#This Row],[Profit]]/SalesData[[#This Row],[Net Sales]]</f>
        <v>0.38775510204081637</v>
      </c>
    </row>
    <row r="1499" spans="1:19" x14ac:dyDescent="0.25">
      <c r="A1499">
        <v>101497</v>
      </c>
      <c r="B1499" s="1">
        <v>45039</v>
      </c>
      <c r="C1499" s="2">
        <f>MONTH(SalesData[[#This Row],[order_date]])</f>
        <v>4</v>
      </c>
      <c r="D1499" s="2">
        <f>YEAR(SalesData[[#This Row],[order_date]])</f>
        <v>2023</v>
      </c>
      <c r="E1499" t="s">
        <v>1437</v>
      </c>
      <c r="F1499" t="s">
        <v>19</v>
      </c>
      <c r="G1499" t="s">
        <v>77</v>
      </c>
      <c r="H1499">
        <v>1</v>
      </c>
      <c r="I1499">
        <v>6180.37</v>
      </c>
      <c r="J1499" t="s">
        <v>94</v>
      </c>
      <c r="K1499" t="s">
        <v>95</v>
      </c>
      <c r="L1499">
        <f>SalesData[[#This Row],[quantity]]*SalesData[[#This Row],[price]]</f>
        <v>6180.37</v>
      </c>
      <c r="M1499" s="8">
        <f>IF(SalesData[[#This Row],[quantity]]&lt;=1,2%,IF(SalesData[[#This Row],[quantity]]&lt;=2,4%,IF(SalesData[[#This Row],[quantity]]&lt;=3,6%,IF(SalesData[[#This Row],[quantity]]&gt;=4,8%,0%))))</f>
        <v>0.02</v>
      </c>
      <c r="N1499" s="6">
        <f>SalesData[[#This Row],[Total Sales]]*SalesData[[#This Row],[Discount %]]</f>
        <v>123.6074</v>
      </c>
      <c r="O1499" s="2">
        <f>SalesData[[#This Row],[Total Sales]]-SalesData[[#This Row],[Discount Amount]]</f>
        <v>6056.7626</v>
      </c>
      <c r="P1499" s="2">
        <f>SalesData[[#This Row],[price]]*60%</f>
        <v>3708.2219999999998</v>
      </c>
      <c r="Q1499" s="2">
        <f>SalesData[[#This Row],[Cost Price (Assumed)60%]]*SalesData[[#This Row],[quantity]]</f>
        <v>3708.2219999999998</v>
      </c>
      <c r="R1499" s="2">
        <f>SalesData[[#This Row],[Net Sales]]-SalesData[[#This Row],[Total Cost]]</f>
        <v>2348.5406000000003</v>
      </c>
      <c r="S1499" s="8">
        <f>SalesData[[#This Row],[Profit]]/SalesData[[#This Row],[Net Sales]]</f>
        <v>0.38775510204081637</v>
      </c>
    </row>
    <row r="1500" spans="1:19" x14ac:dyDescent="0.25">
      <c r="A1500">
        <v>101498</v>
      </c>
      <c r="B1500" s="1">
        <v>45611</v>
      </c>
      <c r="C1500" s="2">
        <f>MONTH(SalesData[[#This Row],[order_date]])</f>
        <v>11</v>
      </c>
      <c r="D1500" s="2">
        <f>YEAR(SalesData[[#This Row],[order_date]])</f>
        <v>2024</v>
      </c>
      <c r="E1500" t="s">
        <v>1177</v>
      </c>
      <c r="F1500" t="s">
        <v>10</v>
      </c>
      <c r="G1500" t="s">
        <v>11</v>
      </c>
      <c r="H1500">
        <v>3</v>
      </c>
      <c r="I1500">
        <v>48112.88</v>
      </c>
      <c r="J1500" t="s">
        <v>107</v>
      </c>
      <c r="K1500" t="s">
        <v>108</v>
      </c>
      <c r="L1500">
        <f>SalesData[[#This Row],[quantity]]*SalesData[[#This Row],[price]]</f>
        <v>144338.63999999998</v>
      </c>
      <c r="M1500" s="8">
        <f>IF(SalesData[[#This Row],[quantity]]&lt;=1,2%,IF(SalesData[[#This Row],[quantity]]&lt;=2,4%,IF(SalesData[[#This Row],[quantity]]&lt;=3,6%,IF(SalesData[[#This Row],[quantity]]&gt;=4,8%,0%))))</f>
        <v>0.06</v>
      </c>
      <c r="N1500" s="6">
        <f>SalesData[[#This Row],[Total Sales]]*SalesData[[#This Row],[Discount %]]</f>
        <v>8660.3183999999983</v>
      </c>
      <c r="O1500" s="2">
        <f>SalesData[[#This Row],[Total Sales]]-SalesData[[#This Row],[Discount Amount]]</f>
        <v>135678.3216</v>
      </c>
      <c r="P1500" s="2">
        <f>SalesData[[#This Row],[price]]*60%</f>
        <v>28867.727999999999</v>
      </c>
      <c r="Q1500" s="2">
        <f>SalesData[[#This Row],[Cost Price (Assumed)60%]]*SalesData[[#This Row],[quantity]]</f>
        <v>86603.183999999994</v>
      </c>
      <c r="R1500" s="2">
        <f>SalesData[[#This Row],[Net Sales]]-SalesData[[#This Row],[Total Cost]]</f>
        <v>49075.137600000002</v>
      </c>
      <c r="S1500" s="8">
        <f>SalesData[[#This Row],[Profit]]/SalesData[[#This Row],[Net Sales]]</f>
        <v>0.36170212765957449</v>
      </c>
    </row>
    <row r="1501" spans="1:19" x14ac:dyDescent="0.25">
      <c r="A1501">
        <v>101499</v>
      </c>
      <c r="B1501" s="1">
        <v>45087</v>
      </c>
      <c r="C1501" s="2">
        <f>MONTH(SalesData[[#This Row],[order_date]])</f>
        <v>6</v>
      </c>
      <c r="D1501" s="2">
        <f>YEAR(SalesData[[#This Row],[order_date]])</f>
        <v>2023</v>
      </c>
      <c r="E1501" t="s">
        <v>1438</v>
      </c>
      <c r="F1501" t="s">
        <v>14</v>
      </c>
      <c r="G1501" t="s">
        <v>31</v>
      </c>
      <c r="H1501">
        <v>1</v>
      </c>
      <c r="I1501">
        <v>3922.03</v>
      </c>
      <c r="J1501" t="s">
        <v>16</v>
      </c>
      <c r="K1501" t="s">
        <v>17</v>
      </c>
      <c r="L1501">
        <f>SalesData[[#This Row],[quantity]]*SalesData[[#This Row],[price]]</f>
        <v>3922.03</v>
      </c>
      <c r="M1501" s="8">
        <f>IF(SalesData[[#This Row],[quantity]]&lt;=1,2%,IF(SalesData[[#This Row],[quantity]]&lt;=2,4%,IF(SalesData[[#This Row],[quantity]]&lt;=3,6%,IF(SalesData[[#This Row],[quantity]]&gt;=4,8%,0%))))</f>
        <v>0.02</v>
      </c>
      <c r="N1501" s="6">
        <f>SalesData[[#This Row],[Total Sales]]*SalesData[[#This Row],[Discount %]]</f>
        <v>78.440600000000003</v>
      </c>
      <c r="O1501" s="2">
        <f>SalesData[[#This Row],[Total Sales]]-SalesData[[#This Row],[Discount Amount]]</f>
        <v>3843.5894000000003</v>
      </c>
      <c r="P1501" s="2">
        <f>SalesData[[#This Row],[price]]*60%</f>
        <v>2353.2179999999998</v>
      </c>
      <c r="Q1501" s="2">
        <f>SalesData[[#This Row],[Cost Price (Assumed)60%]]*SalesData[[#This Row],[quantity]]</f>
        <v>2353.2179999999998</v>
      </c>
      <c r="R1501" s="2">
        <f>SalesData[[#This Row],[Net Sales]]-SalesData[[#This Row],[Total Cost]]</f>
        <v>1490.3714000000004</v>
      </c>
      <c r="S1501" s="8">
        <f>SalesData[[#This Row],[Profit]]/SalesData[[#This Row],[Net Sales]]</f>
        <v>0.38775510204081642</v>
      </c>
    </row>
    <row r="1502" spans="1:19" x14ac:dyDescent="0.25">
      <c r="A1502">
        <v>101500</v>
      </c>
      <c r="B1502" s="1">
        <v>45631</v>
      </c>
      <c r="C1502" s="2">
        <f>MONTH(SalesData[[#This Row],[order_date]])</f>
        <v>12</v>
      </c>
      <c r="D1502" s="2">
        <f>YEAR(SalesData[[#This Row],[order_date]])</f>
        <v>2024</v>
      </c>
      <c r="E1502" t="s">
        <v>1439</v>
      </c>
      <c r="F1502" t="s">
        <v>14</v>
      </c>
      <c r="G1502" t="s">
        <v>15</v>
      </c>
      <c r="H1502">
        <v>1</v>
      </c>
      <c r="I1502">
        <v>5086.93</v>
      </c>
      <c r="J1502" t="s">
        <v>63</v>
      </c>
      <c r="K1502" t="s">
        <v>64</v>
      </c>
      <c r="L1502">
        <f>SalesData[[#This Row],[quantity]]*SalesData[[#This Row],[price]]</f>
        <v>5086.93</v>
      </c>
      <c r="M1502" s="8">
        <f>IF(SalesData[[#This Row],[quantity]]&lt;=1,2%,IF(SalesData[[#This Row],[quantity]]&lt;=2,4%,IF(SalesData[[#This Row],[quantity]]&lt;=3,6%,IF(SalesData[[#This Row],[quantity]]&gt;=4,8%,0%))))</f>
        <v>0.02</v>
      </c>
      <c r="N1502" s="6">
        <f>SalesData[[#This Row],[Total Sales]]*SalesData[[#This Row],[Discount %]]</f>
        <v>101.73860000000001</v>
      </c>
      <c r="O1502" s="2">
        <f>SalesData[[#This Row],[Total Sales]]-SalesData[[#This Row],[Discount Amount]]</f>
        <v>4985.1914000000006</v>
      </c>
      <c r="P1502" s="2">
        <f>SalesData[[#This Row],[price]]*60%</f>
        <v>3052.1579999999999</v>
      </c>
      <c r="Q1502" s="2">
        <f>SalesData[[#This Row],[Cost Price (Assumed)60%]]*SalesData[[#This Row],[quantity]]</f>
        <v>3052.1579999999999</v>
      </c>
      <c r="R1502" s="2">
        <f>SalesData[[#This Row],[Net Sales]]-SalesData[[#This Row],[Total Cost]]</f>
        <v>1933.0334000000007</v>
      </c>
      <c r="S1502" s="8">
        <f>SalesData[[#This Row],[Profit]]/SalesData[[#This Row],[Net Sales]]</f>
        <v>0.38775510204081642</v>
      </c>
    </row>
    <row r="1503" spans="1:19" x14ac:dyDescent="0.25">
      <c r="A1503">
        <v>101501</v>
      </c>
      <c r="B1503" s="1">
        <v>45498</v>
      </c>
      <c r="C1503" s="2">
        <f>MONTH(SalesData[[#This Row],[order_date]])</f>
        <v>7</v>
      </c>
      <c r="D1503" s="2">
        <f>YEAR(SalesData[[#This Row],[order_date]])</f>
        <v>2024</v>
      </c>
      <c r="E1503" t="s">
        <v>1440</v>
      </c>
      <c r="F1503" t="s">
        <v>19</v>
      </c>
      <c r="G1503" t="s">
        <v>77</v>
      </c>
      <c r="H1503">
        <v>4</v>
      </c>
      <c r="I1503">
        <v>8794.41</v>
      </c>
      <c r="J1503" t="s">
        <v>47</v>
      </c>
      <c r="K1503" t="s">
        <v>48</v>
      </c>
      <c r="L1503">
        <f>SalesData[[#This Row],[quantity]]*SalesData[[#This Row],[price]]</f>
        <v>35177.64</v>
      </c>
      <c r="M1503" s="8">
        <f>IF(SalesData[[#This Row],[quantity]]&lt;=1,2%,IF(SalesData[[#This Row],[quantity]]&lt;=2,4%,IF(SalesData[[#This Row],[quantity]]&lt;=3,6%,IF(SalesData[[#This Row],[quantity]]&gt;=4,8%,0%))))</f>
        <v>0.08</v>
      </c>
      <c r="N1503" s="6">
        <f>SalesData[[#This Row],[Total Sales]]*SalesData[[#This Row],[Discount %]]</f>
        <v>2814.2112000000002</v>
      </c>
      <c r="O1503" s="2">
        <f>SalesData[[#This Row],[Total Sales]]-SalesData[[#This Row],[Discount Amount]]</f>
        <v>32363.428799999998</v>
      </c>
      <c r="P1503" s="2">
        <f>SalesData[[#This Row],[price]]*60%</f>
        <v>5276.6459999999997</v>
      </c>
      <c r="Q1503" s="2">
        <f>SalesData[[#This Row],[Cost Price (Assumed)60%]]*SalesData[[#This Row],[quantity]]</f>
        <v>21106.583999999999</v>
      </c>
      <c r="R1503" s="2">
        <f>SalesData[[#This Row],[Net Sales]]-SalesData[[#This Row],[Total Cost]]</f>
        <v>11256.844799999999</v>
      </c>
      <c r="S1503" s="8">
        <f>SalesData[[#This Row],[Profit]]/SalesData[[#This Row],[Net Sales]]</f>
        <v>0.34782608695652173</v>
      </c>
    </row>
    <row r="1504" spans="1:19" x14ac:dyDescent="0.25">
      <c r="A1504">
        <v>101502</v>
      </c>
      <c r="B1504" s="1">
        <v>45152</v>
      </c>
      <c r="C1504" s="2">
        <f>MONTH(SalesData[[#This Row],[order_date]])</f>
        <v>8</v>
      </c>
      <c r="D1504" s="2">
        <f>YEAR(SalesData[[#This Row],[order_date]])</f>
        <v>2023</v>
      </c>
      <c r="E1504" t="s">
        <v>1441</v>
      </c>
      <c r="F1504" t="s">
        <v>19</v>
      </c>
      <c r="G1504" t="s">
        <v>23</v>
      </c>
      <c r="H1504">
        <v>1</v>
      </c>
      <c r="I1504">
        <v>6724.64</v>
      </c>
      <c r="J1504" t="s">
        <v>94</v>
      </c>
      <c r="K1504" t="s">
        <v>95</v>
      </c>
      <c r="L1504">
        <f>SalesData[[#This Row],[quantity]]*SalesData[[#This Row],[price]]</f>
        <v>6724.64</v>
      </c>
      <c r="M1504" s="8">
        <f>IF(SalesData[[#This Row],[quantity]]&lt;=1,2%,IF(SalesData[[#This Row],[quantity]]&lt;=2,4%,IF(SalesData[[#This Row],[quantity]]&lt;=3,6%,IF(SalesData[[#This Row],[quantity]]&gt;=4,8%,0%))))</f>
        <v>0.02</v>
      </c>
      <c r="N1504" s="6">
        <f>SalesData[[#This Row],[Total Sales]]*SalesData[[#This Row],[Discount %]]</f>
        <v>134.49280000000002</v>
      </c>
      <c r="O1504" s="2">
        <f>SalesData[[#This Row],[Total Sales]]-SalesData[[#This Row],[Discount Amount]]</f>
        <v>6590.1472000000003</v>
      </c>
      <c r="P1504" s="2">
        <f>SalesData[[#This Row],[price]]*60%</f>
        <v>4034.7840000000001</v>
      </c>
      <c r="Q1504" s="2">
        <f>SalesData[[#This Row],[Cost Price (Assumed)60%]]*SalesData[[#This Row],[quantity]]</f>
        <v>4034.7840000000001</v>
      </c>
      <c r="R1504" s="2">
        <f>SalesData[[#This Row],[Net Sales]]-SalesData[[#This Row],[Total Cost]]</f>
        <v>2555.3632000000002</v>
      </c>
      <c r="S1504" s="8">
        <f>SalesData[[#This Row],[Profit]]/SalesData[[#This Row],[Net Sales]]</f>
        <v>0.38775510204081637</v>
      </c>
    </row>
    <row r="1505" spans="1:19" x14ac:dyDescent="0.25">
      <c r="A1505">
        <v>101503</v>
      </c>
      <c r="B1505" s="1">
        <v>45061</v>
      </c>
      <c r="C1505" s="2">
        <f>MONTH(SalesData[[#This Row],[order_date]])</f>
        <v>5</v>
      </c>
      <c r="D1505" s="2">
        <f>YEAR(SalesData[[#This Row],[order_date]])</f>
        <v>2023</v>
      </c>
      <c r="E1505" t="s">
        <v>1442</v>
      </c>
      <c r="F1505" t="s">
        <v>10</v>
      </c>
      <c r="G1505" t="s">
        <v>73</v>
      </c>
      <c r="H1505">
        <v>4</v>
      </c>
      <c r="I1505">
        <v>64721.37</v>
      </c>
      <c r="J1505" t="s">
        <v>28</v>
      </c>
      <c r="K1505" t="s">
        <v>29</v>
      </c>
      <c r="L1505">
        <f>SalesData[[#This Row],[quantity]]*SalesData[[#This Row],[price]]</f>
        <v>258885.48</v>
      </c>
      <c r="M1505" s="8">
        <f>IF(SalesData[[#This Row],[quantity]]&lt;=1,2%,IF(SalesData[[#This Row],[quantity]]&lt;=2,4%,IF(SalesData[[#This Row],[quantity]]&lt;=3,6%,IF(SalesData[[#This Row],[quantity]]&gt;=4,8%,0%))))</f>
        <v>0.08</v>
      </c>
      <c r="N1505" s="6">
        <f>SalesData[[#This Row],[Total Sales]]*SalesData[[#This Row],[Discount %]]</f>
        <v>20710.838400000001</v>
      </c>
      <c r="O1505" s="2">
        <f>SalesData[[#This Row],[Total Sales]]-SalesData[[#This Row],[Discount Amount]]</f>
        <v>238174.6416</v>
      </c>
      <c r="P1505" s="2">
        <f>SalesData[[#This Row],[price]]*60%</f>
        <v>38832.822</v>
      </c>
      <c r="Q1505" s="2">
        <f>SalesData[[#This Row],[Cost Price (Assumed)60%]]*SalesData[[#This Row],[quantity]]</f>
        <v>155331.288</v>
      </c>
      <c r="R1505" s="2">
        <f>SalesData[[#This Row],[Net Sales]]-SalesData[[#This Row],[Total Cost]]</f>
        <v>82843.353600000002</v>
      </c>
      <c r="S1505" s="8">
        <f>SalesData[[#This Row],[Profit]]/SalesData[[#This Row],[Net Sales]]</f>
        <v>0.34782608695652173</v>
      </c>
    </row>
    <row r="1506" spans="1:19" x14ac:dyDescent="0.25">
      <c r="A1506">
        <v>101504</v>
      </c>
      <c r="B1506" s="1">
        <v>44995</v>
      </c>
      <c r="C1506" s="2">
        <f>MONTH(SalesData[[#This Row],[order_date]])</f>
        <v>3</v>
      </c>
      <c r="D1506" s="2">
        <f>YEAR(SalesData[[#This Row],[order_date]])</f>
        <v>2023</v>
      </c>
      <c r="E1506" t="s">
        <v>1443</v>
      </c>
      <c r="F1506" t="s">
        <v>14</v>
      </c>
      <c r="G1506" t="s">
        <v>51</v>
      </c>
      <c r="H1506">
        <v>1</v>
      </c>
      <c r="I1506">
        <v>1028.07</v>
      </c>
      <c r="J1506" t="s">
        <v>32</v>
      </c>
      <c r="K1506" t="s">
        <v>33</v>
      </c>
      <c r="L1506">
        <f>SalesData[[#This Row],[quantity]]*SalesData[[#This Row],[price]]</f>
        <v>1028.07</v>
      </c>
      <c r="M1506" s="8">
        <f>IF(SalesData[[#This Row],[quantity]]&lt;=1,2%,IF(SalesData[[#This Row],[quantity]]&lt;=2,4%,IF(SalesData[[#This Row],[quantity]]&lt;=3,6%,IF(SalesData[[#This Row],[quantity]]&gt;=4,8%,0%))))</f>
        <v>0.02</v>
      </c>
      <c r="N1506" s="6">
        <f>SalesData[[#This Row],[Total Sales]]*SalesData[[#This Row],[Discount %]]</f>
        <v>20.561399999999999</v>
      </c>
      <c r="O1506" s="2">
        <f>SalesData[[#This Row],[Total Sales]]-SalesData[[#This Row],[Discount Amount]]</f>
        <v>1007.5085999999999</v>
      </c>
      <c r="P1506" s="2">
        <f>SalesData[[#This Row],[price]]*60%</f>
        <v>616.84199999999998</v>
      </c>
      <c r="Q1506" s="2">
        <f>SalesData[[#This Row],[Cost Price (Assumed)60%]]*SalesData[[#This Row],[quantity]]</f>
        <v>616.84199999999998</v>
      </c>
      <c r="R1506" s="2">
        <f>SalesData[[#This Row],[Net Sales]]-SalesData[[#This Row],[Total Cost]]</f>
        <v>390.6665999999999</v>
      </c>
      <c r="S1506" s="8">
        <f>SalesData[[#This Row],[Profit]]/SalesData[[#This Row],[Net Sales]]</f>
        <v>0.38775510204081626</v>
      </c>
    </row>
    <row r="1507" spans="1:19" x14ac:dyDescent="0.25">
      <c r="A1507">
        <v>101505</v>
      </c>
      <c r="B1507" s="1">
        <v>45316</v>
      </c>
      <c r="C1507" s="2">
        <f>MONTH(SalesData[[#This Row],[order_date]])</f>
        <v>1</v>
      </c>
      <c r="D1507" s="2">
        <f>YEAR(SalesData[[#This Row],[order_date]])</f>
        <v>2024</v>
      </c>
      <c r="E1507" t="s">
        <v>1444</v>
      </c>
      <c r="F1507" t="s">
        <v>19</v>
      </c>
      <c r="G1507" t="s">
        <v>115</v>
      </c>
      <c r="H1507">
        <v>2</v>
      </c>
      <c r="I1507">
        <v>7766.45</v>
      </c>
      <c r="J1507" t="s">
        <v>43</v>
      </c>
      <c r="K1507" t="s">
        <v>29</v>
      </c>
      <c r="L1507">
        <f>SalesData[[#This Row],[quantity]]*SalesData[[#This Row],[price]]</f>
        <v>15532.9</v>
      </c>
      <c r="M1507" s="8">
        <f>IF(SalesData[[#This Row],[quantity]]&lt;=1,2%,IF(SalesData[[#This Row],[quantity]]&lt;=2,4%,IF(SalesData[[#This Row],[quantity]]&lt;=3,6%,IF(SalesData[[#This Row],[quantity]]&gt;=4,8%,0%))))</f>
        <v>0.04</v>
      </c>
      <c r="N1507" s="6">
        <f>SalesData[[#This Row],[Total Sales]]*SalesData[[#This Row],[Discount %]]</f>
        <v>621.31600000000003</v>
      </c>
      <c r="O1507" s="2">
        <f>SalesData[[#This Row],[Total Sales]]-SalesData[[#This Row],[Discount Amount]]</f>
        <v>14911.583999999999</v>
      </c>
      <c r="P1507" s="2">
        <f>SalesData[[#This Row],[price]]*60%</f>
        <v>4659.87</v>
      </c>
      <c r="Q1507" s="2">
        <f>SalesData[[#This Row],[Cost Price (Assumed)60%]]*SalesData[[#This Row],[quantity]]</f>
        <v>9319.74</v>
      </c>
      <c r="R1507" s="2">
        <f>SalesData[[#This Row],[Net Sales]]-SalesData[[#This Row],[Total Cost]]</f>
        <v>5591.8439999999991</v>
      </c>
      <c r="S1507" s="8">
        <f>SalesData[[#This Row],[Profit]]/SalesData[[#This Row],[Net Sales]]</f>
        <v>0.37499999999999994</v>
      </c>
    </row>
    <row r="1508" spans="1:19" x14ac:dyDescent="0.25">
      <c r="A1508">
        <v>101506</v>
      </c>
      <c r="B1508" s="1">
        <v>45234</v>
      </c>
      <c r="C1508" s="2">
        <f>MONTH(SalesData[[#This Row],[order_date]])</f>
        <v>11</v>
      </c>
      <c r="D1508" s="2">
        <f>YEAR(SalesData[[#This Row],[order_date]])</f>
        <v>2023</v>
      </c>
      <c r="E1508" t="s">
        <v>1445</v>
      </c>
      <c r="F1508" t="s">
        <v>38</v>
      </c>
      <c r="G1508" t="s">
        <v>53</v>
      </c>
      <c r="H1508">
        <v>2</v>
      </c>
      <c r="I1508">
        <v>2089.31</v>
      </c>
      <c r="J1508" t="s">
        <v>54</v>
      </c>
      <c r="K1508" t="s">
        <v>55</v>
      </c>
      <c r="L1508">
        <f>SalesData[[#This Row],[quantity]]*SalesData[[#This Row],[price]]</f>
        <v>4178.62</v>
      </c>
      <c r="M1508" s="8">
        <f>IF(SalesData[[#This Row],[quantity]]&lt;=1,2%,IF(SalesData[[#This Row],[quantity]]&lt;=2,4%,IF(SalesData[[#This Row],[quantity]]&lt;=3,6%,IF(SalesData[[#This Row],[quantity]]&gt;=4,8%,0%))))</f>
        <v>0.04</v>
      </c>
      <c r="N1508" s="6">
        <f>SalesData[[#This Row],[Total Sales]]*SalesData[[#This Row],[Discount %]]</f>
        <v>167.1448</v>
      </c>
      <c r="O1508" s="2">
        <f>SalesData[[#This Row],[Total Sales]]-SalesData[[#This Row],[Discount Amount]]</f>
        <v>4011.4751999999999</v>
      </c>
      <c r="P1508" s="2">
        <f>SalesData[[#This Row],[price]]*60%</f>
        <v>1253.586</v>
      </c>
      <c r="Q1508" s="2">
        <f>SalesData[[#This Row],[Cost Price (Assumed)60%]]*SalesData[[#This Row],[quantity]]</f>
        <v>2507.172</v>
      </c>
      <c r="R1508" s="2">
        <f>SalesData[[#This Row],[Net Sales]]-SalesData[[#This Row],[Total Cost]]</f>
        <v>1504.3031999999998</v>
      </c>
      <c r="S1508" s="8">
        <f>SalesData[[#This Row],[Profit]]/SalesData[[#This Row],[Net Sales]]</f>
        <v>0.37499999999999994</v>
      </c>
    </row>
    <row r="1509" spans="1:19" x14ac:dyDescent="0.25">
      <c r="A1509">
        <v>101507</v>
      </c>
      <c r="B1509" s="1">
        <v>45419</v>
      </c>
      <c r="C1509" s="2">
        <f>MONTH(SalesData[[#This Row],[order_date]])</f>
        <v>5</v>
      </c>
      <c r="D1509" s="2">
        <f>YEAR(SalesData[[#This Row],[order_date]])</f>
        <v>2024</v>
      </c>
      <c r="E1509" t="s">
        <v>1446</v>
      </c>
      <c r="F1509" t="s">
        <v>10</v>
      </c>
      <c r="G1509" t="s">
        <v>27</v>
      </c>
      <c r="H1509">
        <v>1</v>
      </c>
      <c r="I1509">
        <v>66571.460000000006</v>
      </c>
      <c r="J1509" t="s">
        <v>28</v>
      </c>
      <c r="K1509" t="s">
        <v>29</v>
      </c>
      <c r="L1509">
        <f>SalesData[[#This Row],[quantity]]*SalesData[[#This Row],[price]]</f>
        <v>66571.460000000006</v>
      </c>
      <c r="M1509" s="8">
        <f>IF(SalesData[[#This Row],[quantity]]&lt;=1,2%,IF(SalesData[[#This Row],[quantity]]&lt;=2,4%,IF(SalesData[[#This Row],[quantity]]&lt;=3,6%,IF(SalesData[[#This Row],[quantity]]&gt;=4,8%,0%))))</f>
        <v>0.02</v>
      </c>
      <c r="N1509" s="6">
        <f>SalesData[[#This Row],[Total Sales]]*SalesData[[#This Row],[Discount %]]</f>
        <v>1331.4292000000003</v>
      </c>
      <c r="O1509" s="2">
        <f>SalesData[[#This Row],[Total Sales]]-SalesData[[#This Row],[Discount Amount]]</f>
        <v>65240.030800000008</v>
      </c>
      <c r="P1509" s="2">
        <f>SalesData[[#This Row],[price]]*60%</f>
        <v>39942.876000000004</v>
      </c>
      <c r="Q1509" s="2">
        <f>SalesData[[#This Row],[Cost Price (Assumed)60%]]*SalesData[[#This Row],[quantity]]</f>
        <v>39942.876000000004</v>
      </c>
      <c r="R1509" s="2">
        <f>SalesData[[#This Row],[Net Sales]]-SalesData[[#This Row],[Total Cost]]</f>
        <v>25297.154800000004</v>
      </c>
      <c r="S1509" s="8">
        <f>SalesData[[#This Row],[Profit]]/SalesData[[#This Row],[Net Sales]]</f>
        <v>0.38775510204081631</v>
      </c>
    </row>
    <row r="1510" spans="1:19" x14ac:dyDescent="0.25">
      <c r="A1510">
        <v>101508</v>
      </c>
      <c r="B1510" s="1">
        <v>45384</v>
      </c>
      <c r="C1510" s="2">
        <f>MONTH(SalesData[[#This Row],[order_date]])</f>
        <v>4</v>
      </c>
      <c r="D1510" s="2">
        <f>YEAR(SalesData[[#This Row],[order_date]])</f>
        <v>2024</v>
      </c>
      <c r="E1510" t="s">
        <v>1447</v>
      </c>
      <c r="F1510" t="s">
        <v>14</v>
      </c>
      <c r="G1510" t="s">
        <v>170</v>
      </c>
      <c r="H1510">
        <v>1</v>
      </c>
      <c r="I1510">
        <v>2297.73</v>
      </c>
      <c r="J1510" t="s">
        <v>107</v>
      </c>
      <c r="K1510" t="s">
        <v>108</v>
      </c>
      <c r="L1510">
        <f>SalesData[[#This Row],[quantity]]*SalesData[[#This Row],[price]]</f>
        <v>2297.73</v>
      </c>
      <c r="M1510" s="8">
        <f>IF(SalesData[[#This Row],[quantity]]&lt;=1,2%,IF(SalesData[[#This Row],[quantity]]&lt;=2,4%,IF(SalesData[[#This Row],[quantity]]&lt;=3,6%,IF(SalesData[[#This Row],[quantity]]&gt;=4,8%,0%))))</f>
        <v>0.02</v>
      </c>
      <c r="N1510" s="6">
        <f>SalesData[[#This Row],[Total Sales]]*SalesData[[#This Row],[Discount %]]</f>
        <v>45.954599999999999</v>
      </c>
      <c r="O1510" s="2">
        <f>SalesData[[#This Row],[Total Sales]]-SalesData[[#This Row],[Discount Amount]]</f>
        <v>2251.7754</v>
      </c>
      <c r="P1510" s="2">
        <f>SalesData[[#This Row],[price]]*60%</f>
        <v>1378.6379999999999</v>
      </c>
      <c r="Q1510" s="2">
        <f>SalesData[[#This Row],[Cost Price (Assumed)60%]]*SalesData[[#This Row],[quantity]]</f>
        <v>1378.6379999999999</v>
      </c>
      <c r="R1510" s="2">
        <f>SalesData[[#This Row],[Net Sales]]-SalesData[[#This Row],[Total Cost]]</f>
        <v>873.13740000000007</v>
      </c>
      <c r="S1510" s="8">
        <f>SalesData[[#This Row],[Profit]]/SalesData[[#This Row],[Net Sales]]</f>
        <v>0.38775510204081637</v>
      </c>
    </row>
    <row r="1511" spans="1:19" x14ac:dyDescent="0.25">
      <c r="A1511">
        <v>101509</v>
      </c>
      <c r="B1511" s="1">
        <v>45640</v>
      </c>
      <c r="C1511" s="2">
        <f>MONTH(SalesData[[#This Row],[order_date]])</f>
        <v>12</v>
      </c>
      <c r="D1511" s="2">
        <f>YEAR(SalesData[[#This Row],[order_date]])</f>
        <v>2024</v>
      </c>
      <c r="E1511" t="s">
        <v>1448</v>
      </c>
      <c r="F1511" t="s">
        <v>14</v>
      </c>
      <c r="G1511" t="s">
        <v>46</v>
      </c>
      <c r="H1511">
        <v>2</v>
      </c>
      <c r="I1511">
        <v>2751.41</v>
      </c>
      <c r="J1511" t="s">
        <v>32</v>
      </c>
      <c r="K1511" t="s">
        <v>33</v>
      </c>
      <c r="L1511">
        <f>SalesData[[#This Row],[quantity]]*SalesData[[#This Row],[price]]</f>
        <v>5502.82</v>
      </c>
      <c r="M1511" s="8">
        <f>IF(SalesData[[#This Row],[quantity]]&lt;=1,2%,IF(SalesData[[#This Row],[quantity]]&lt;=2,4%,IF(SalesData[[#This Row],[quantity]]&lt;=3,6%,IF(SalesData[[#This Row],[quantity]]&gt;=4,8%,0%))))</f>
        <v>0.04</v>
      </c>
      <c r="N1511" s="6">
        <f>SalesData[[#This Row],[Total Sales]]*SalesData[[#This Row],[Discount %]]</f>
        <v>220.11279999999999</v>
      </c>
      <c r="O1511" s="2">
        <f>SalesData[[#This Row],[Total Sales]]-SalesData[[#This Row],[Discount Amount]]</f>
        <v>5282.7071999999998</v>
      </c>
      <c r="P1511" s="2">
        <f>SalesData[[#This Row],[price]]*60%</f>
        <v>1650.8459999999998</v>
      </c>
      <c r="Q1511" s="2">
        <f>SalesData[[#This Row],[Cost Price (Assumed)60%]]*SalesData[[#This Row],[quantity]]</f>
        <v>3301.6919999999996</v>
      </c>
      <c r="R1511" s="2">
        <f>SalesData[[#This Row],[Net Sales]]-SalesData[[#This Row],[Total Cost]]</f>
        <v>1981.0152000000003</v>
      </c>
      <c r="S1511" s="8">
        <f>SalesData[[#This Row],[Profit]]/SalesData[[#This Row],[Net Sales]]</f>
        <v>0.37500000000000006</v>
      </c>
    </row>
    <row r="1512" spans="1:19" x14ac:dyDescent="0.25">
      <c r="A1512">
        <v>101510</v>
      </c>
      <c r="B1512" s="1">
        <v>45348</v>
      </c>
      <c r="C1512" s="2">
        <f>MONTH(SalesData[[#This Row],[order_date]])</f>
        <v>2</v>
      </c>
      <c r="D1512" s="2">
        <f>YEAR(SalesData[[#This Row],[order_date]])</f>
        <v>2024</v>
      </c>
      <c r="E1512" t="s">
        <v>1449</v>
      </c>
      <c r="F1512" t="s">
        <v>19</v>
      </c>
      <c r="G1512" t="s">
        <v>77</v>
      </c>
      <c r="H1512">
        <v>1</v>
      </c>
      <c r="I1512">
        <v>8666.43</v>
      </c>
      <c r="J1512" t="s">
        <v>85</v>
      </c>
      <c r="K1512" t="s">
        <v>29</v>
      </c>
      <c r="L1512">
        <f>SalesData[[#This Row],[quantity]]*SalesData[[#This Row],[price]]</f>
        <v>8666.43</v>
      </c>
      <c r="M1512" s="8">
        <f>IF(SalesData[[#This Row],[quantity]]&lt;=1,2%,IF(SalesData[[#This Row],[quantity]]&lt;=2,4%,IF(SalesData[[#This Row],[quantity]]&lt;=3,6%,IF(SalesData[[#This Row],[quantity]]&gt;=4,8%,0%))))</f>
        <v>0.02</v>
      </c>
      <c r="N1512" s="6">
        <f>SalesData[[#This Row],[Total Sales]]*SalesData[[#This Row],[Discount %]]</f>
        <v>173.32860000000002</v>
      </c>
      <c r="O1512" s="2">
        <f>SalesData[[#This Row],[Total Sales]]-SalesData[[#This Row],[Discount Amount]]</f>
        <v>8493.1013999999996</v>
      </c>
      <c r="P1512" s="2">
        <f>SalesData[[#This Row],[price]]*60%</f>
        <v>5199.8580000000002</v>
      </c>
      <c r="Q1512" s="2">
        <f>SalesData[[#This Row],[Cost Price (Assumed)60%]]*SalesData[[#This Row],[quantity]]</f>
        <v>5199.8580000000002</v>
      </c>
      <c r="R1512" s="2">
        <f>SalesData[[#This Row],[Net Sales]]-SalesData[[#This Row],[Total Cost]]</f>
        <v>3293.2433999999994</v>
      </c>
      <c r="S1512" s="8">
        <f>SalesData[[#This Row],[Profit]]/SalesData[[#This Row],[Net Sales]]</f>
        <v>0.38775510204081626</v>
      </c>
    </row>
    <row r="1513" spans="1:19" x14ac:dyDescent="0.25">
      <c r="A1513">
        <v>101511</v>
      </c>
      <c r="B1513" s="1">
        <v>45502</v>
      </c>
      <c r="C1513" s="2">
        <f>MONTH(SalesData[[#This Row],[order_date]])</f>
        <v>7</v>
      </c>
      <c r="D1513" s="2">
        <f>YEAR(SalesData[[#This Row],[order_date]])</f>
        <v>2024</v>
      </c>
      <c r="E1513" t="s">
        <v>1450</v>
      </c>
      <c r="F1513" t="s">
        <v>38</v>
      </c>
      <c r="G1513" t="s">
        <v>53</v>
      </c>
      <c r="H1513">
        <v>2</v>
      </c>
      <c r="I1513">
        <v>1860.65</v>
      </c>
      <c r="J1513" t="s">
        <v>28</v>
      </c>
      <c r="K1513" t="s">
        <v>29</v>
      </c>
      <c r="L1513">
        <f>SalesData[[#This Row],[quantity]]*SalesData[[#This Row],[price]]</f>
        <v>3721.3</v>
      </c>
      <c r="M1513" s="8">
        <f>IF(SalesData[[#This Row],[quantity]]&lt;=1,2%,IF(SalesData[[#This Row],[quantity]]&lt;=2,4%,IF(SalesData[[#This Row],[quantity]]&lt;=3,6%,IF(SalesData[[#This Row],[quantity]]&gt;=4,8%,0%))))</f>
        <v>0.04</v>
      </c>
      <c r="N1513" s="6">
        <f>SalesData[[#This Row],[Total Sales]]*SalesData[[#This Row],[Discount %]]</f>
        <v>148.852</v>
      </c>
      <c r="O1513" s="2">
        <f>SalesData[[#This Row],[Total Sales]]-SalesData[[#This Row],[Discount Amount]]</f>
        <v>3572.4480000000003</v>
      </c>
      <c r="P1513" s="2">
        <f>SalesData[[#This Row],[price]]*60%</f>
        <v>1116.3900000000001</v>
      </c>
      <c r="Q1513" s="2">
        <f>SalesData[[#This Row],[Cost Price (Assumed)60%]]*SalesData[[#This Row],[quantity]]</f>
        <v>2232.7800000000002</v>
      </c>
      <c r="R1513" s="2">
        <f>SalesData[[#This Row],[Net Sales]]-SalesData[[#This Row],[Total Cost]]</f>
        <v>1339.6680000000001</v>
      </c>
      <c r="S1513" s="8">
        <f>SalesData[[#This Row],[Profit]]/SalesData[[#This Row],[Net Sales]]</f>
        <v>0.375</v>
      </c>
    </row>
    <row r="1514" spans="1:19" x14ac:dyDescent="0.25">
      <c r="A1514">
        <v>101512</v>
      </c>
      <c r="B1514" s="1">
        <v>45193</v>
      </c>
      <c r="C1514" s="2">
        <f>MONTH(SalesData[[#This Row],[order_date]])</f>
        <v>9</v>
      </c>
      <c r="D1514" s="2">
        <f>YEAR(SalesData[[#This Row],[order_date]])</f>
        <v>2023</v>
      </c>
      <c r="E1514" t="s">
        <v>1451</v>
      </c>
      <c r="F1514" t="s">
        <v>41</v>
      </c>
      <c r="G1514" t="s">
        <v>92</v>
      </c>
      <c r="H1514">
        <v>1</v>
      </c>
      <c r="I1514">
        <v>3661.34</v>
      </c>
      <c r="J1514" t="s">
        <v>94</v>
      </c>
      <c r="K1514" t="s">
        <v>95</v>
      </c>
      <c r="L1514">
        <f>SalesData[[#This Row],[quantity]]*SalesData[[#This Row],[price]]</f>
        <v>3661.34</v>
      </c>
      <c r="M1514" s="8">
        <f>IF(SalesData[[#This Row],[quantity]]&lt;=1,2%,IF(SalesData[[#This Row],[quantity]]&lt;=2,4%,IF(SalesData[[#This Row],[quantity]]&lt;=3,6%,IF(SalesData[[#This Row],[quantity]]&gt;=4,8%,0%))))</f>
        <v>0.02</v>
      </c>
      <c r="N1514" s="6">
        <f>SalesData[[#This Row],[Total Sales]]*SalesData[[#This Row],[Discount %]]</f>
        <v>73.226800000000011</v>
      </c>
      <c r="O1514" s="2">
        <f>SalesData[[#This Row],[Total Sales]]-SalesData[[#This Row],[Discount Amount]]</f>
        <v>3588.1132000000002</v>
      </c>
      <c r="P1514" s="2">
        <f>SalesData[[#This Row],[price]]*60%</f>
        <v>2196.8040000000001</v>
      </c>
      <c r="Q1514" s="2">
        <f>SalesData[[#This Row],[Cost Price (Assumed)60%]]*SalesData[[#This Row],[quantity]]</f>
        <v>2196.8040000000001</v>
      </c>
      <c r="R1514" s="2">
        <f>SalesData[[#This Row],[Net Sales]]-SalesData[[#This Row],[Total Cost]]</f>
        <v>1391.3092000000001</v>
      </c>
      <c r="S1514" s="8">
        <f>SalesData[[#This Row],[Profit]]/SalesData[[#This Row],[Net Sales]]</f>
        <v>0.38775510204081637</v>
      </c>
    </row>
    <row r="1515" spans="1:19" x14ac:dyDescent="0.25">
      <c r="A1515">
        <v>101513</v>
      </c>
      <c r="B1515" s="1">
        <v>45385</v>
      </c>
      <c r="C1515" s="2">
        <f>MONTH(SalesData[[#This Row],[order_date]])</f>
        <v>4</v>
      </c>
      <c r="D1515" s="2">
        <f>YEAR(SalesData[[#This Row],[order_date]])</f>
        <v>2024</v>
      </c>
      <c r="E1515" t="s">
        <v>1452</v>
      </c>
      <c r="F1515" t="s">
        <v>14</v>
      </c>
      <c r="G1515" t="s">
        <v>51</v>
      </c>
      <c r="H1515">
        <v>3</v>
      </c>
      <c r="I1515">
        <v>3004.32</v>
      </c>
      <c r="J1515" t="s">
        <v>32</v>
      </c>
      <c r="K1515" t="s">
        <v>33</v>
      </c>
      <c r="L1515">
        <f>SalesData[[#This Row],[quantity]]*SalesData[[#This Row],[price]]</f>
        <v>9012.9600000000009</v>
      </c>
      <c r="M1515" s="8">
        <f>IF(SalesData[[#This Row],[quantity]]&lt;=1,2%,IF(SalesData[[#This Row],[quantity]]&lt;=2,4%,IF(SalesData[[#This Row],[quantity]]&lt;=3,6%,IF(SalesData[[#This Row],[quantity]]&gt;=4,8%,0%))))</f>
        <v>0.06</v>
      </c>
      <c r="N1515" s="6">
        <f>SalesData[[#This Row],[Total Sales]]*SalesData[[#This Row],[Discount %]]</f>
        <v>540.77760000000001</v>
      </c>
      <c r="O1515" s="2">
        <f>SalesData[[#This Row],[Total Sales]]-SalesData[[#This Row],[Discount Amount]]</f>
        <v>8472.1824000000015</v>
      </c>
      <c r="P1515" s="2">
        <f>SalesData[[#This Row],[price]]*60%</f>
        <v>1802.5920000000001</v>
      </c>
      <c r="Q1515" s="2">
        <f>SalesData[[#This Row],[Cost Price (Assumed)60%]]*SalesData[[#This Row],[quantity]]</f>
        <v>5407.7759999999998</v>
      </c>
      <c r="R1515" s="2">
        <f>SalesData[[#This Row],[Net Sales]]-SalesData[[#This Row],[Total Cost]]</f>
        <v>3064.4064000000017</v>
      </c>
      <c r="S1515" s="8">
        <f>SalesData[[#This Row],[Profit]]/SalesData[[#This Row],[Net Sales]]</f>
        <v>0.3617021276595746</v>
      </c>
    </row>
    <row r="1516" spans="1:19" x14ac:dyDescent="0.25">
      <c r="A1516">
        <v>101514</v>
      </c>
      <c r="B1516" s="1">
        <v>45552</v>
      </c>
      <c r="C1516" s="2">
        <f>MONTH(SalesData[[#This Row],[order_date]])</f>
        <v>9</v>
      </c>
      <c r="D1516" s="2">
        <f>YEAR(SalesData[[#This Row],[order_date]])</f>
        <v>2024</v>
      </c>
      <c r="E1516" t="s">
        <v>1453</v>
      </c>
      <c r="F1516" t="s">
        <v>14</v>
      </c>
      <c r="G1516" t="s">
        <v>51</v>
      </c>
      <c r="H1516">
        <v>1</v>
      </c>
      <c r="I1516">
        <v>4076.45</v>
      </c>
      <c r="J1516" t="s">
        <v>12</v>
      </c>
      <c r="K1516" t="s">
        <v>12</v>
      </c>
      <c r="L1516">
        <f>SalesData[[#This Row],[quantity]]*SalesData[[#This Row],[price]]</f>
        <v>4076.45</v>
      </c>
      <c r="M1516" s="8">
        <f>IF(SalesData[[#This Row],[quantity]]&lt;=1,2%,IF(SalesData[[#This Row],[quantity]]&lt;=2,4%,IF(SalesData[[#This Row],[quantity]]&lt;=3,6%,IF(SalesData[[#This Row],[quantity]]&gt;=4,8%,0%))))</f>
        <v>0.02</v>
      </c>
      <c r="N1516" s="6">
        <f>SalesData[[#This Row],[Total Sales]]*SalesData[[#This Row],[Discount %]]</f>
        <v>81.528999999999996</v>
      </c>
      <c r="O1516" s="2">
        <f>SalesData[[#This Row],[Total Sales]]-SalesData[[#This Row],[Discount Amount]]</f>
        <v>3994.9209999999998</v>
      </c>
      <c r="P1516" s="2">
        <f>SalesData[[#This Row],[price]]*60%</f>
        <v>2445.87</v>
      </c>
      <c r="Q1516" s="2">
        <f>SalesData[[#This Row],[Cost Price (Assumed)60%]]*SalesData[[#This Row],[quantity]]</f>
        <v>2445.87</v>
      </c>
      <c r="R1516" s="2">
        <f>SalesData[[#This Row],[Net Sales]]-SalesData[[#This Row],[Total Cost]]</f>
        <v>1549.0509999999999</v>
      </c>
      <c r="S1516" s="8">
        <f>SalesData[[#This Row],[Profit]]/SalesData[[#This Row],[Net Sales]]</f>
        <v>0.38775510204081631</v>
      </c>
    </row>
    <row r="1517" spans="1:19" x14ac:dyDescent="0.25">
      <c r="A1517">
        <v>101515</v>
      </c>
      <c r="B1517" s="1">
        <v>45648</v>
      </c>
      <c r="C1517" s="2">
        <f>MONTH(SalesData[[#This Row],[order_date]])</f>
        <v>12</v>
      </c>
      <c r="D1517" s="2">
        <f>YEAR(SalesData[[#This Row],[order_date]])</f>
        <v>2024</v>
      </c>
      <c r="E1517" t="s">
        <v>1454</v>
      </c>
      <c r="F1517" t="s">
        <v>14</v>
      </c>
      <c r="G1517" t="s">
        <v>31</v>
      </c>
      <c r="H1517">
        <v>2</v>
      </c>
      <c r="I1517">
        <v>2985.49</v>
      </c>
      <c r="J1517" t="s">
        <v>63</v>
      </c>
      <c r="K1517" t="s">
        <v>64</v>
      </c>
      <c r="L1517">
        <f>SalesData[[#This Row],[quantity]]*SalesData[[#This Row],[price]]</f>
        <v>5970.98</v>
      </c>
      <c r="M1517" s="8">
        <f>IF(SalesData[[#This Row],[quantity]]&lt;=1,2%,IF(SalesData[[#This Row],[quantity]]&lt;=2,4%,IF(SalesData[[#This Row],[quantity]]&lt;=3,6%,IF(SalesData[[#This Row],[quantity]]&gt;=4,8%,0%))))</f>
        <v>0.04</v>
      </c>
      <c r="N1517" s="6">
        <f>SalesData[[#This Row],[Total Sales]]*SalesData[[#This Row],[Discount %]]</f>
        <v>238.83919999999998</v>
      </c>
      <c r="O1517" s="2">
        <f>SalesData[[#This Row],[Total Sales]]-SalesData[[#This Row],[Discount Amount]]</f>
        <v>5732.1407999999992</v>
      </c>
      <c r="P1517" s="2">
        <f>SalesData[[#This Row],[price]]*60%</f>
        <v>1791.2939999999999</v>
      </c>
      <c r="Q1517" s="2">
        <f>SalesData[[#This Row],[Cost Price (Assumed)60%]]*SalesData[[#This Row],[quantity]]</f>
        <v>3582.5879999999997</v>
      </c>
      <c r="R1517" s="2">
        <f>SalesData[[#This Row],[Net Sales]]-SalesData[[#This Row],[Total Cost]]</f>
        <v>2149.5527999999995</v>
      </c>
      <c r="S1517" s="8">
        <f>SalesData[[#This Row],[Profit]]/SalesData[[#This Row],[Net Sales]]</f>
        <v>0.37499999999999994</v>
      </c>
    </row>
    <row r="1518" spans="1:19" x14ac:dyDescent="0.25">
      <c r="A1518">
        <v>101516</v>
      </c>
      <c r="B1518" s="1">
        <v>45297</v>
      </c>
      <c r="C1518" s="2">
        <f>MONTH(SalesData[[#This Row],[order_date]])</f>
        <v>1</v>
      </c>
      <c r="D1518" s="2">
        <f>YEAR(SalesData[[#This Row],[order_date]])</f>
        <v>2024</v>
      </c>
      <c r="E1518" t="s">
        <v>951</v>
      </c>
      <c r="F1518" t="s">
        <v>14</v>
      </c>
      <c r="G1518" t="s">
        <v>46</v>
      </c>
      <c r="H1518">
        <v>3</v>
      </c>
      <c r="I1518">
        <v>2234.6</v>
      </c>
      <c r="J1518" t="s">
        <v>21</v>
      </c>
      <c r="K1518" t="s">
        <v>17</v>
      </c>
      <c r="L1518">
        <f>SalesData[[#This Row],[quantity]]*SalesData[[#This Row],[price]]</f>
        <v>6703.7999999999993</v>
      </c>
      <c r="M1518" s="8">
        <f>IF(SalesData[[#This Row],[quantity]]&lt;=1,2%,IF(SalesData[[#This Row],[quantity]]&lt;=2,4%,IF(SalesData[[#This Row],[quantity]]&lt;=3,6%,IF(SalesData[[#This Row],[quantity]]&gt;=4,8%,0%))))</f>
        <v>0.06</v>
      </c>
      <c r="N1518" s="6">
        <f>SalesData[[#This Row],[Total Sales]]*SalesData[[#This Row],[Discount %]]</f>
        <v>402.22799999999995</v>
      </c>
      <c r="O1518" s="2">
        <f>SalesData[[#This Row],[Total Sales]]-SalesData[[#This Row],[Discount Amount]]</f>
        <v>6301.5719999999992</v>
      </c>
      <c r="P1518" s="2">
        <f>SalesData[[#This Row],[price]]*60%</f>
        <v>1340.76</v>
      </c>
      <c r="Q1518" s="2">
        <f>SalesData[[#This Row],[Cost Price (Assumed)60%]]*SalesData[[#This Row],[quantity]]</f>
        <v>4022.2799999999997</v>
      </c>
      <c r="R1518" s="2">
        <f>SalesData[[#This Row],[Net Sales]]-SalesData[[#This Row],[Total Cost]]</f>
        <v>2279.2919999999995</v>
      </c>
      <c r="S1518" s="8">
        <f>SalesData[[#This Row],[Profit]]/SalesData[[#This Row],[Net Sales]]</f>
        <v>0.36170212765957444</v>
      </c>
    </row>
    <row r="1519" spans="1:19" x14ac:dyDescent="0.25">
      <c r="A1519">
        <v>101517</v>
      </c>
      <c r="B1519" s="1">
        <v>45092</v>
      </c>
      <c r="C1519" s="2">
        <f>MONTH(SalesData[[#This Row],[order_date]])</f>
        <v>6</v>
      </c>
      <c r="D1519" s="2">
        <f>YEAR(SalesData[[#This Row],[order_date]])</f>
        <v>2023</v>
      </c>
      <c r="E1519" t="s">
        <v>1455</v>
      </c>
      <c r="F1519" t="s">
        <v>41</v>
      </c>
      <c r="G1519" t="s">
        <v>92</v>
      </c>
      <c r="H1519">
        <v>1</v>
      </c>
      <c r="I1519">
        <v>7792.05</v>
      </c>
      <c r="J1519" t="s">
        <v>85</v>
      </c>
      <c r="K1519" t="s">
        <v>29</v>
      </c>
      <c r="L1519">
        <f>SalesData[[#This Row],[quantity]]*SalesData[[#This Row],[price]]</f>
        <v>7792.05</v>
      </c>
      <c r="M1519" s="8">
        <f>IF(SalesData[[#This Row],[quantity]]&lt;=1,2%,IF(SalesData[[#This Row],[quantity]]&lt;=2,4%,IF(SalesData[[#This Row],[quantity]]&lt;=3,6%,IF(SalesData[[#This Row],[quantity]]&gt;=4,8%,0%))))</f>
        <v>0.02</v>
      </c>
      <c r="N1519" s="6">
        <f>SalesData[[#This Row],[Total Sales]]*SalesData[[#This Row],[Discount %]]</f>
        <v>155.84100000000001</v>
      </c>
      <c r="O1519" s="2">
        <f>SalesData[[#This Row],[Total Sales]]-SalesData[[#This Row],[Discount Amount]]</f>
        <v>7636.2089999999998</v>
      </c>
      <c r="P1519" s="2">
        <f>SalesData[[#This Row],[price]]*60%</f>
        <v>4675.2299999999996</v>
      </c>
      <c r="Q1519" s="2">
        <f>SalesData[[#This Row],[Cost Price (Assumed)60%]]*SalesData[[#This Row],[quantity]]</f>
        <v>4675.2299999999996</v>
      </c>
      <c r="R1519" s="2">
        <f>SalesData[[#This Row],[Net Sales]]-SalesData[[#This Row],[Total Cost]]</f>
        <v>2960.9790000000003</v>
      </c>
      <c r="S1519" s="8">
        <f>SalesData[[#This Row],[Profit]]/SalesData[[#This Row],[Net Sales]]</f>
        <v>0.38775510204081637</v>
      </c>
    </row>
    <row r="1520" spans="1:19" x14ac:dyDescent="0.25">
      <c r="A1520">
        <v>101518</v>
      </c>
      <c r="B1520" s="1">
        <v>44947</v>
      </c>
      <c r="C1520" s="2">
        <f>MONTH(SalesData[[#This Row],[order_date]])</f>
        <v>1</v>
      </c>
      <c r="D1520" s="2">
        <f>YEAR(SalesData[[#This Row],[order_date]])</f>
        <v>2023</v>
      </c>
      <c r="E1520" t="s">
        <v>1456</v>
      </c>
      <c r="F1520" t="s">
        <v>38</v>
      </c>
      <c r="G1520" t="s">
        <v>60</v>
      </c>
      <c r="H1520">
        <v>1</v>
      </c>
      <c r="I1520">
        <v>1643.48</v>
      </c>
      <c r="J1520" t="s">
        <v>94</v>
      </c>
      <c r="K1520" t="s">
        <v>95</v>
      </c>
      <c r="L1520">
        <f>SalesData[[#This Row],[quantity]]*SalesData[[#This Row],[price]]</f>
        <v>1643.48</v>
      </c>
      <c r="M1520" s="8">
        <f>IF(SalesData[[#This Row],[quantity]]&lt;=1,2%,IF(SalesData[[#This Row],[quantity]]&lt;=2,4%,IF(SalesData[[#This Row],[quantity]]&lt;=3,6%,IF(SalesData[[#This Row],[quantity]]&gt;=4,8%,0%))))</f>
        <v>0.02</v>
      </c>
      <c r="N1520" s="6">
        <f>SalesData[[#This Row],[Total Sales]]*SalesData[[#This Row],[Discount %]]</f>
        <v>32.869599999999998</v>
      </c>
      <c r="O1520" s="2">
        <f>SalesData[[#This Row],[Total Sales]]-SalesData[[#This Row],[Discount Amount]]</f>
        <v>1610.6104</v>
      </c>
      <c r="P1520" s="2">
        <f>SalesData[[#This Row],[price]]*60%</f>
        <v>986.08799999999997</v>
      </c>
      <c r="Q1520" s="2">
        <f>SalesData[[#This Row],[Cost Price (Assumed)60%]]*SalesData[[#This Row],[quantity]]</f>
        <v>986.08799999999997</v>
      </c>
      <c r="R1520" s="2">
        <f>SalesData[[#This Row],[Net Sales]]-SalesData[[#This Row],[Total Cost]]</f>
        <v>624.52240000000006</v>
      </c>
      <c r="S1520" s="8">
        <f>SalesData[[#This Row],[Profit]]/SalesData[[#This Row],[Net Sales]]</f>
        <v>0.38775510204081637</v>
      </c>
    </row>
    <row r="1521" spans="1:19" x14ac:dyDescent="0.25">
      <c r="A1521">
        <v>101519</v>
      </c>
      <c r="B1521" s="1">
        <v>45235</v>
      </c>
      <c r="C1521" s="2">
        <f>MONTH(SalesData[[#This Row],[order_date]])</f>
        <v>11</v>
      </c>
      <c r="D1521" s="2">
        <f>YEAR(SalesData[[#This Row],[order_date]])</f>
        <v>2023</v>
      </c>
      <c r="E1521" t="s">
        <v>1457</v>
      </c>
      <c r="F1521" t="s">
        <v>10</v>
      </c>
      <c r="G1521" t="s">
        <v>27</v>
      </c>
      <c r="H1521">
        <v>1</v>
      </c>
      <c r="I1521">
        <v>57833.55</v>
      </c>
      <c r="J1521" t="s">
        <v>35</v>
      </c>
      <c r="K1521" t="s">
        <v>36</v>
      </c>
      <c r="L1521">
        <f>SalesData[[#This Row],[quantity]]*SalesData[[#This Row],[price]]</f>
        <v>57833.55</v>
      </c>
      <c r="M1521" s="8">
        <f>IF(SalesData[[#This Row],[quantity]]&lt;=1,2%,IF(SalesData[[#This Row],[quantity]]&lt;=2,4%,IF(SalesData[[#This Row],[quantity]]&lt;=3,6%,IF(SalesData[[#This Row],[quantity]]&gt;=4,8%,0%))))</f>
        <v>0.02</v>
      </c>
      <c r="N1521" s="6">
        <f>SalesData[[#This Row],[Total Sales]]*SalesData[[#This Row],[Discount %]]</f>
        <v>1156.671</v>
      </c>
      <c r="O1521" s="2">
        <f>SalesData[[#This Row],[Total Sales]]-SalesData[[#This Row],[Discount Amount]]</f>
        <v>56676.879000000001</v>
      </c>
      <c r="P1521" s="2">
        <f>SalesData[[#This Row],[price]]*60%</f>
        <v>34700.129999999997</v>
      </c>
      <c r="Q1521" s="2">
        <f>SalesData[[#This Row],[Cost Price (Assumed)60%]]*SalesData[[#This Row],[quantity]]</f>
        <v>34700.129999999997</v>
      </c>
      <c r="R1521" s="2">
        <f>SalesData[[#This Row],[Net Sales]]-SalesData[[#This Row],[Total Cost]]</f>
        <v>21976.749000000003</v>
      </c>
      <c r="S1521" s="8">
        <f>SalesData[[#This Row],[Profit]]/SalesData[[#This Row],[Net Sales]]</f>
        <v>0.38775510204081637</v>
      </c>
    </row>
    <row r="1522" spans="1:19" x14ac:dyDescent="0.25">
      <c r="A1522">
        <v>101520</v>
      </c>
      <c r="B1522" s="1">
        <v>45337</v>
      </c>
      <c r="C1522" s="2">
        <f>MONTH(SalesData[[#This Row],[order_date]])</f>
        <v>2</v>
      </c>
      <c r="D1522" s="2">
        <f>YEAR(SalesData[[#This Row],[order_date]])</f>
        <v>2024</v>
      </c>
      <c r="E1522" t="s">
        <v>1458</v>
      </c>
      <c r="F1522" t="s">
        <v>10</v>
      </c>
      <c r="G1522" t="s">
        <v>11</v>
      </c>
      <c r="H1522">
        <v>3</v>
      </c>
      <c r="I1522">
        <v>6751.23</v>
      </c>
      <c r="J1522" t="s">
        <v>85</v>
      </c>
      <c r="K1522" t="s">
        <v>29</v>
      </c>
      <c r="L1522">
        <f>SalesData[[#This Row],[quantity]]*SalesData[[#This Row],[price]]</f>
        <v>20253.689999999999</v>
      </c>
      <c r="M1522" s="8">
        <f>IF(SalesData[[#This Row],[quantity]]&lt;=1,2%,IF(SalesData[[#This Row],[quantity]]&lt;=2,4%,IF(SalesData[[#This Row],[quantity]]&lt;=3,6%,IF(SalesData[[#This Row],[quantity]]&gt;=4,8%,0%))))</f>
        <v>0.06</v>
      </c>
      <c r="N1522" s="6">
        <f>SalesData[[#This Row],[Total Sales]]*SalesData[[#This Row],[Discount %]]</f>
        <v>1215.2213999999999</v>
      </c>
      <c r="O1522" s="2">
        <f>SalesData[[#This Row],[Total Sales]]-SalesData[[#This Row],[Discount Amount]]</f>
        <v>19038.4686</v>
      </c>
      <c r="P1522" s="2">
        <f>SalesData[[#This Row],[price]]*60%</f>
        <v>4050.7379999999994</v>
      </c>
      <c r="Q1522" s="2">
        <f>SalesData[[#This Row],[Cost Price (Assumed)60%]]*SalesData[[#This Row],[quantity]]</f>
        <v>12152.213999999998</v>
      </c>
      <c r="R1522" s="2">
        <f>SalesData[[#This Row],[Net Sales]]-SalesData[[#This Row],[Total Cost]]</f>
        <v>6886.254600000002</v>
      </c>
      <c r="S1522" s="8">
        <f>SalesData[[#This Row],[Profit]]/SalesData[[#This Row],[Net Sales]]</f>
        <v>0.36170212765957455</v>
      </c>
    </row>
    <row r="1523" spans="1:19" x14ac:dyDescent="0.25">
      <c r="A1523">
        <v>101521</v>
      </c>
      <c r="B1523" s="1">
        <v>44942</v>
      </c>
      <c r="C1523" s="2">
        <f>MONTH(SalesData[[#This Row],[order_date]])</f>
        <v>1</v>
      </c>
      <c r="D1523" s="2">
        <f>YEAR(SalesData[[#This Row],[order_date]])</f>
        <v>2023</v>
      </c>
      <c r="E1523" t="s">
        <v>1459</v>
      </c>
      <c r="F1523" t="s">
        <v>38</v>
      </c>
      <c r="G1523" t="s">
        <v>60</v>
      </c>
      <c r="H1523">
        <v>2</v>
      </c>
      <c r="I1523">
        <v>740.12</v>
      </c>
      <c r="J1523" t="s">
        <v>63</v>
      </c>
      <c r="K1523" t="s">
        <v>64</v>
      </c>
      <c r="L1523">
        <f>SalesData[[#This Row],[quantity]]*SalesData[[#This Row],[price]]</f>
        <v>1480.24</v>
      </c>
      <c r="M1523" s="8">
        <f>IF(SalesData[[#This Row],[quantity]]&lt;=1,2%,IF(SalesData[[#This Row],[quantity]]&lt;=2,4%,IF(SalesData[[#This Row],[quantity]]&lt;=3,6%,IF(SalesData[[#This Row],[quantity]]&gt;=4,8%,0%))))</f>
        <v>0.04</v>
      </c>
      <c r="N1523" s="6">
        <f>SalesData[[#This Row],[Total Sales]]*SalesData[[#This Row],[Discount %]]</f>
        <v>59.209600000000002</v>
      </c>
      <c r="O1523" s="2">
        <f>SalesData[[#This Row],[Total Sales]]-SalesData[[#This Row],[Discount Amount]]</f>
        <v>1421.0304000000001</v>
      </c>
      <c r="P1523" s="2">
        <f>SalesData[[#This Row],[price]]*60%</f>
        <v>444.072</v>
      </c>
      <c r="Q1523" s="2">
        <f>SalesData[[#This Row],[Cost Price (Assumed)60%]]*SalesData[[#This Row],[quantity]]</f>
        <v>888.14400000000001</v>
      </c>
      <c r="R1523" s="2">
        <f>SalesData[[#This Row],[Net Sales]]-SalesData[[#This Row],[Total Cost]]</f>
        <v>532.88640000000009</v>
      </c>
      <c r="S1523" s="8">
        <f>SalesData[[#This Row],[Profit]]/SalesData[[#This Row],[Net Sales]]</f>
        <v>0.37500000000000006</v>
      </c>
    </row>
    <row r="1524" spans="1:19" x14ac:dyDescent="0.25">
      <c r="A1524">
        <v>101522</v>
      </c>
      <c r="B1524" s="1">
        <v>45547</v>
      </c>
      <c r="C1524" s="2">
        <f>MONTH(SalesData[[#This Row],[order_date]])</f>
        <v>9</v>
      </c>
      <c r="D1524" s="2">
        <f>YEAR(SalesData[[#This Row],[order_date]])</f>
        <v>2024</v>
      </c>
      <c r="E1524" t="s">
        <v>1460</v>
      </c>
      <c r="F1524" t="s">
        <v>41</v>
      </c>
      <c r="G1524" t="s">
        <v>92</v>
      </c>
      <c r="H1524">
        <v>1</v>
      </c>
      <c r="I1524">
        <v>10561.77</v>
      </c>
      <c r="J1524" t="s">
        <v>63</v>
      </c>
      <c r="K1524" t="s">
        <v>64</v>
      </c>
      <c r="L1524">
        <f>SalesData[[#This Row],[quantity]]*SalesData[[#This Row],[price]]</f>
        <v>10561.77</v>
      </c>
      <c r="M1524" s="8">
        <f>IF(SalesData[[#This Row],[quantity]]&lt;=1,2%,IF(SalesData[[#This Row],[quantity]]&lt;=2,4%,IF(SalesData[[#This Row],[quantity]]&lt;=3,6%,IF(SalesData[[#This Row],[quantity]]&gt;=4,8%,0%))))</f>
        <v>0.02</v>
      </c>
      <c r="N1524" s="6">
        <f>SalesData[[#This Row],[Total Sales]]*SalesData[[#This Row],[Discount %]]</f>
        <v>211.23540000000003</v>
      </c>
      <c r="O1524" s="2">
        <f>SalesData[[#This Row],[Total Sales]]-SalesData[[#This Row],[Discount Amount]]</f>
        <v>10350.534600000001</v>
      </c>
      <c r="P1524" s="2">
        <f>SalesData[[#This Row],[price]]*60%</f>
        <v>6337.0619999999999</v>
      </c>
      <c r="Q1524" s="2">
        <f>SalesData[[#This Row],[Cost Price (Assumed)60%]]*SalesData[[#This Row],[quantity]]</f>
        <v>6337.0619999999999</v>
      </c>
      <c r="R1524" s="2">
        <f>SalesData[[#This Row],[Net Sales]]-SalesData[[#This Row],[Total Cost]]</f>
        <v>4013.472600000001</v>
      </c>
      <c r="S1524" s="8">
        <f>SalesData[[#This Row],[Profit]]/SalesData[[#This Row],[Net Sales]]</f>
        <v>0.38775510204081637</v>
      </c>
    </row>
    <row r="1525" spans="1:19" x14ac:dyDescent="0.25">
      <c r="A1525">
        <v>101523</v>
      </c>
      <c r="B1525" s="1">
        <v>45029</v>
      </c>
      <c r="C1525" s="2">
        <f>MONTH(SalesData[[#This Row],[order_date]])</f>
        <v>4</v>
      </c>
      <c r="D1525" s="2">
        <f>YEAR(SalesData[[#This Row],[order_date]])</f>
        <v>2023</v>
      </c>
      <c r="E1525" t="s">
        <v>1461</v>
      </c>
      <c r="F1525" t="s">
        <v>10</v>
      </c>
      <c r="G1525" t="s">
        <v>80</v>
      </c>
      <c r="H1525">
        <v>1</v>
      </c>
      <c r="I1525">
        <v>18831.22</v>
      </c>
      <c r="J1525" t="s">
        <v>54</v>
      </c>
      <c r="K1525" t="s">
        <v>55</v>
      </c>
      <c r="L1525">
        <f>SalesData[[#This Row],[quantity]]*SalesData[[#This Row],[price]]</f>
        <v>18831.22</v>
      </c>
      <c r="M1525" s="8">
        <f>IF(SalesData[[#This Row],[quantity]]&lt;=1,2%,IF(SalesData[[#This Row],[quantity]]&lt;=2,4%,IF(SalesData[[#This Row],[quantity]]&lt;=3,6%,IF(SalesData[[#This Row],[quantity]]&gt;=4,8%,0%))))</f>
        <v>0.02</v>
      </c>
      <c r="N1525" s="6">
        <f>SalesData[[#This Row],[Total Sales]]*SalesData[[#This Row],[Discount %]]</f>
        <v>376.62440000000004</v>
      </c>
      <c r="O1525" s="2">
        <f>SalesData[[#This Row],[Total Sales]]-SalesData[[#This Row],[Discount Amount]]</f>
        <v>18454.595600000001</v>
      </c>
      <c r="P1525" s="2">
        <f>SalesData[[#This Row],[price]]*60%</f>
        <v>11298.732</v>
      </c>
      <c r="Q1525" s="2">
        <f>SalesData[[#This Row],[Cost Price (Assumed)60%]]*SalesData[[#This Row],[quantity]]</f>
        <v>11298.732</v>
      </c>
      <c r="R1525" s="2">
        <f>SalesData[[#This Row],[Net Sales]]-SalesData[[#This Row],[Total Cost]]</f>
        <v>7155.8636000000006</v>
      </c>
      <c r="S1525" s="8">
        <f>SalesData[[#This Row],[Profit]]/SalesData[[#This Row],[Net Sales]]</f>
        <v>0.38775510204081637</v>
      </c>
    </row>
    <row r="1526" spans="1:19" x14ac:dyDescent="0.25">
      <c r="A1526">
        <v>101524</v>
      </c>
      <c r="B1526" s="1">
        <v>45212</v>
      </c>
      <c r="C1526" s="2">
        <f>MONTH(SalesData[[#This Row],[order_date]])</f>
        <v>10</v>
      </c>
      <c r="D1526" s="2">
        <f>YEAR(SalesData[[#This Row],[order_date]])</f>
        <v>2023</v>
      </c>
      <c r="E1526" t="s">
        <v>1462</v>
      </c>
      <c r="F1526" t="s">
        <v>14</v>
      </c>
      <c r="G1526" t="s">
        <v>51</v>
      </c>
      <c r="H1526">
        <v>1</v>
      </c>
      <c r="I1526">
        <v>2335.5700000000002</v>
      </c>
      <c r="J1526" t="s">
        <v>107</v>
      </c>
      <c r="K1526" t="s">
        <v>108</v>
      </c>
      <c r="L1526">
        <f>SalesData[[#This Row],[quantity]]*SalesData[[#This Row],[price]]</f>
        <v>2335.5700000000002</v>
      </c>
      <c r="M1526" s="8">
        <f>IF(SalesData[[#This Row],[quantity]]&lt;=1,2%,IF(SalesData[[#This Row],[quantity]]&lt;=2,4%,IF(SalesData[[#This Row],[quantity]]&lt;=3,6%,IF(SalesData[[#This Row],[quantity]]&gt;=4,8%,0%))))</f>
        <v>0.02</v>
      </c>
      <c r="N1526" s="6">
        <f>SalesData[[#This Row],[Total Sales]]*SalesData[[#This Row],[Discount %]]</f>
        <v>46.711400000000005</v>
      </c>
      <c r="O1526" s="2">
        <f>SalesData[[#This Row],[Total Sales]]-SalesData[[#This Row],[Discount Amount]]</f>
        <v>2288.8586</v>
      </c>
      <c r="P1526" s="2">
        <f>SalesData[[#This Row],[price]]*60%</f>
        <v>1401.3420000000001</v>
      </c>
      <c r="Q1526" s="2">
        <f>SalesData[[#This Row],[Cost Price (Assumed)60%]]*SalesData[[#This Row],[quantity]]</f>
        <v>1401.3420000000001</v>
      </c>
      <c r="R1526" s="2">
        <f>SalesData[[#This Row],[Net Sales]]-SalesData[[#This Row],[Total Cost]]</f>
        <v>887.51659999999993</v>
      </c>
      <c r="S1526" s="8">
        <f>SalesData[[#This Row],[Profit]]/SalesData[[#This Row],[Net Sales]]</f>
        <v>0.38775510204081631</v>
      </c>
    </row>
    <row r="1527" spans="1:19" x14ac:dyDescent="0.25">
      <c r="A1527">
        <v>101525</v>
      </c>
      <c r="B1527" s="1">
        <v>45486</v>
      </c>
      <c r="C1527" s="2">
        <f>MONTH(SalesData[[#This Row],[order_date]])</f>
        <v>7</v>
      </c>
      <c r="D1527" s="2">
        <f>YEAR(SalesData[[#This Row],[order_date]])</f>
        <v>2024</v>
      </c>
      <c r="E1527" t="s">
        <v>1463</v>
      </c>
      <c r="F1527" t="s">
        <v>19</v>
      </c>
      <c r="G1527" t="s">
        <v>20</v>
      </c>
      <c r="H1527">
        <v>1</v>
      </c>
      <c r="I1527">
        <v>14183.63</v>
      </c>
      <c r="J1527" t="s">
        <v>61</v>
      </c>
      <c r="K1527" t="s">
        <v>36</v>
      </c>
      <c r="L1527">
        <f>SalesData[[#This Row],[quantity]]*SalesData[[#This Row],[price]]</f>
        <v>14183.63</v>
      </c>
      <c r="M1527" s="8">
        <f>IF(SalesData[[#This Row],[quantity]]&lt;=1,2%,IF(SalesData[[#This Row],[quantity]]&lt;=2,4%,IF(SalesData[[#This Row],[quantity]]&lt;=3,6%,IF(SalesData[[#This Row],[quantity]]&gt;=4,8%,0%))))</f>
        <v>0.02</v>
      </c>
      <c r="N1527" s="6">
        <f>SalesData[[#This Row],[Total Sales]]*SalesData[[#This Row],[Discount %]]</f>
        <v>283.67259999999999</v>
      </c>
      <c r="O1527" s="2">
        <f>SalesData[[#This Row],[Total Sales]]-SalesData[[#This Row],[Discount Amount]]</f>
        <v>13899.957399999999</v>
      </c>
      <c r="P1527" s="2">
        <f>SalesData[[#This Row],[price]]*60%</f>
        <v>8510.1779999999999</v>
      </c>
      <c r="Q1527" s="2">
        <f>SalesData[[#This Row],[Cost Price (Assumed)60%]]*SalesData[[#This Row],[quantity]]</f>
        <v>8510.1779999999999</v>
      </c>
      <c r="R1527" s="2">
        <f>SalesData[[#This Row],[Net Sales]]-SalesData[[#This Row],[Total Cost]]</f>
        <v>5389.7793999999994</v>
      </c>
      <c r="S1527" s="8">
        <f>SalesData[[#This Row],[Profit]]/SalesData[[#This Row],[Net Sales]]</f>
        <v>0.38775510204081631</v>
      </c>
    </row>
    <row r="1528" spans="1:19" x14ac:dyDescent="0.25">
      <c r="A1528">
        <v>101526</v>
      </c>
      <c r="B1528" s="1">
        <v>45305</v>
      </c>
      <c r="C1528" s="2">
        <f>MONTH(SalesData[[#This Row],[order_date]])</f>
        <v>1</v>
      </c>
      <c r="D1528" s="2">
        <f>YEAR(SalesData[[#This Row],[order_date]])</f>
        <v>2024</v>
      </c>
      <c r="E1528" t="s">
        <v>1464</v>
      </c>
      <c r="F1528" t="s">
        <v>14</v>
      </c>
      <c r="G1528" t="s">
        <v>15</v>
      </c>
      <c r="H1528">
        <v>2</v>
      </c>
      <c r="I1528">
        <v>1961.42</v>
      </c>
      <c r="J1528" t="s">
        <v>12</v>
      </c>
      <c r="K1528" t="s">
        <v>12</v>
      </c>
      <c r="L1528">
        <f>SalesData[[#This Row],[quantity]]*SalesData[[#This Row],[price]]</f>
        <v>3922.84</v>
      </c>
      <c r="M1528" s="8">
        <f>IF(SalesData[[#This Row],[quantity]]&lt;=1,2%,IF(SalesData[[#This Row],[quantity]]&lt;=2,4%,IF(SalesData[[#This Row],[quantity]]&lt;=3,6%,IF(SalesData[[#This Row],[quantity]]&gt;=4,8%,0%))))</f>
        <v>0.04</v>
      </c>
      <c r="N1528" s="6">
        <f>SalesData[[#This Row],[Total Sales]]*SalesData[[#This Row],[Discount %]]</f>
        <v>156.9136</v>
      </c>
      <c r="O1528" s="2">
        <f>SalesData[[#This Row],[Total Sales]]-SalesData[[#This Row],[Discount Amount]]</f>
        <v>3765.9264000000003</v>
      </c>
      <c r="P1528" s="2">
        <f>SalesData[[#This Row],[price]]*60%</f>
        <v>1176.8520000000001</v>
      </c>
      <c r="Q1528" s="2">
        <f>SalesData[[#This Row],[Cost Price (Assumed)60%]]*SalesData[[#This Row],[quantity]]</f>
        <v>2353.7040000000002</v>
      </c>
      <c r="R1528" s="2">
        <f>SalesData[[#This Row],[Net Sales]]-SalesData[[#This Row],[Total Cost]]</f>
        <v>1412.2224000000001</v>
      </c>
      <c r="S1528" s="8">
        <f>SalesData[[#This Row],[Profit]]/SalesData[[#This Row],[Net Sales]]</f>
        <v>0.375</v>
      </c>
    </row>
    <row r="1529" spans="1:19" x14ac:dyDescent="0.25">
      <c r="A1529">
        <v>101527</v>
      </c>
      <c r="B1529" s="1">
        <v>45501</v>
      </c>
      <c r="C1529" s="2">
        <f>MONTH(SalesData[[#This Row],[order_date]])</f>
        <v>7</v>
      </c>
      <c r="D1529" s="2">
        <f>YEAR(SalesData[[#This Row],[order_date]])</f>
        <v>2024</v>
      </c>
      <c r="E1529" t="s">
        <v>1465</v>
      </c>
      <c r="F1529" t="s">
        <v>10</v>
      </c>
      <c r="G1529" t="s">
        <v>68</v>
      </c>
      <c r="H1529">
        <v>1</v>
      </c>
      <c r="I1529">
        <v>7035.93</v>
      </c>
      <c r="J1529" t="s">
        <v>54</v>
      </c>
      <c r="K1529" t="s">
        <v>55</v>
      </c>
      <c r="L1529">
        <f>SalesData[[#This Row],[quantity]]*SalesData[[#This Row],[price]]</f>
        <v>7035.93</v>
      </c>
      <c r="M1529" s="8">
        <f>IF(SalesData[[#This Row],[quantity]]&lt;=1,2%,IF(SalesData[[#This Row],[quantity]]&lt;=2,4%,IF(SalesData[[#This Row],[quantity]]&lt;=3,6%,IF(SalesData[[#This Row],[quantity]]&gt;=4,8%,0%))))</f>
        <v>0.02</v>
      </c>
      <c r="N1529" s="6">
        <f>SalesData[[#This Row],[Total Sales]]*SalesData[[#This Row],[Discount %]]</f>
        <v>140.71860000000001</v>
      </c>
      <c r="O1529" s="2">
        <f>SalesData[[#This Row],[Total Sales]]-SalesData[[#This Row],[Discount Amount]]</f>
        <v>6895.2114000000001</v>
      </c>
      <c r="P1529" s="2">
        <f>SalesData[[#This Row],[price]]*60%</f>
        <v>4221.558</v>
      </c>
      <c r="Q1529" s="2">
        <f>SalesData[[#This Row],[Cost Price (Assumed)60%]]*SalesData[[#This Row],[quantity]]</f>
        <v>4221.558</v>
      </c>
      <c r="R1529" s="2">
        <f>SalesData[[#This Row],[Net Sales]]-SalesData[[#This Row],[Total Cost]]</f>
        <v>2673.6534000000001</v>
      </c>
      <c r="S1529" s="8">
        <f>SalesData[[#This Row],[Profit]]/SalesData[[#This Row],[Net Sales]]</f>
        <v>0.38775510204081631</v>
      </c>
    </row>
    <row r="1530" spans="1:19" x14ac:dyDescent="0.25">
      <c r="A1530">
        <v>101528</v>
      </c>
      <c r="B1530" s="1">
        <v>45507</v>
      </c>
      <c r="C1530" s="2">
        <f>MONTH(SalesData[[#This Row],[order_date]])</f>
        <v>8</v>
      </c>
      <c r="D1530" s="2">
        <f>YEAR(SalesData[[#This Row],[order_date]])</f>
        <v>2024</v>
      </c>
      <c r="E1530" t="s">
        <v>1466</v>
      </c>
      <c r="F1530" t="s">
        <v>38</v>
      </c>
      <c r="G1530" t="s">
        <v>39</v>
      </c>
      <c r="H1530">
        <v>2</v>
      </c>
      <c r="I1530">
        <v>1020.69</v>
      </c>
      <c r="J1530" t="s">
        <v>47</v>
      </c>
      <c r="K1530" t="s">
        <v>48</v>
      </c>
      <c r="L1530">
        <f>SalesData[[#This Row],[quantity]]*SalesData[[#This Row],[price]]</f>
        <v>2041.38</v>
      </c>
      <c r="M1530" s="8">
        <f>IF(SalesData[[#This Row],[quantity]]&lt;=1,2%,IF(SalesData[[#This Row],[quantity]]&lt;=2,4%,IF(SalesData[[#This Row],[quantity]]&lt;=3,6%,IF(SalesData[[#This Row],[quantity]]&gt;=4,8%,0%))))</f>
        <v>0.04</v>
      </c>
      <c r="N1530" s="6">
        <f>SalesData[[#This Row],[Total Sales]]*SalesData[[#This Row],[Discount %]]</f>
        <v>81.655200000000008</v>
      </c>
      <c r="O1530" s="2">
        <f>SalesData[[#This Row],[Total Sales]]-SalesData[[#This Row],[Discount Amount]]</f>
        <v>1959.7248000000002</v>
      </c>
      <c r="P1530" s="2">
        <f>SalesData[[#This Row],[price]]*60%</f>
        <v>612.41399999999999</v>
      </c>
      <c r="Q1530" s="2">
        <f>SalesData[[#This Row],[Cost Price (Assumed)60%]]*SalesData[[#This Row],[quantity]]</f>
        <v>1224.828</v>
      </c>
      <c r="R1530" s="2">
        <f>SalesData[[#This Row],[Net Sales]]-SalesData[[#This Row],[Total Cost]]</f>
        <v>734.89680000000021</v>
      </c>
      <c r="S1530" s="8">
        <f>SalesData[[#This Row],[Profit]]/SalesData[[#This Row],[Net Sales]]</f>
        <v>0.37500000000000006</v>
      </c>
    </row>
    <row r="1531" spans="1:19" x14ac:dyDescent="0.25">
      <c r="A1531">
        <v>101529</v>
      </c>
      <c r="B1531" s="1">
        <v>45081</v>
      </c>
      <c r="C1531" s="2">
        <f>MONTH(SalesData[[#This Row],[order_date]])</f>
        <v>6</v>
      </c>
      <c r="D1531" s="2">
        <f>YEAR(SalesData[[#This Row],[order_date]])</f>
        <v>2023</v>
      </c>
      <c r="E1531" t="s">
        <v>1467</v>
      </c>
      <c r="F1531" t="s">
        <v>10</v>
      </c>
      <c r="G1531" t="s">
        <v>80</v>
      </c>
      <c r="H1531">
        <v>1</v>
      </c>
      <c r="I1531">
        <v>56936.45</v>
      </c>
      <c r="J1531" t="s">
        <v>21</v>
      </c>
      <c r="K1531" t="s">
        <v>17</v>
      </c>
      <c r="L1531">
        <f>SalesData[[#This Row],[quantity]]*SalesData[[#This Row],[price]]</f>
        <v>56936.45</v>
      </c>
      <c r="M1531" s="8">
        <f>IF(SalesData[[#This Row],[quantity]]&lt;=1,2%,IF(SalesData[[#This Row],[quantity]]&lt;=2,4%,IF(SalesData[[#This Row],[quantity]]&lt;=3,6%,IF(SalesData[[#This Row],[quantity]]&gt;=4,8%,0%))))</f>
        <v>0.02</v>
      </c>
      <c r="N1531" s="6">
        <f>SalesData[[#This Row],[Total Sales]]*SalesData[[#This Row],[Discount %]]</f>
        <v>1138.729</v>
      </c>
      <c r="O1531" s="2">
        <f>SalesData[[#This Row],[Total Sales]]-SalesData[[#This Row],[Discount Amount]]</f>
        <v>55797.720999999998</v>
      </c>
      <c r="P1531" s="2">
        <f>SalesData[[#This Row],[price]]*60%</f>
        <v>34161.869999999995</v>
      </c>
      <c r="Q1531" s="2">
        <f>SalesData[[#This Row],[Cost Price (Assumed)60%]]*SalesData[[#This Row],[quantity]]</f>
        <v>34161.869999999995</v>
      </c>
      <c r="R1531" s="2">
        <f>SalesData[[#This Row],[Net Sales]]-SalesData[[#This Row],[Total Cost]]</f>
        <v>21635.851000000002</v>
      </c>
      <c r="S1531" s="8">
        <f>SalesData[[#This Row],[Profit]]/SalesData[[#This Row],[Net Sales]]</f>
        <v>0.38775510204081637</v>
      </c>
    </row>
    <row r="1532" spans="1:19" x14ac:dyDescent="0.25">
      <c r="A1532">
        <v>101530</v>
      </c>
      <c r="B1532" s="1">
        <v>45502</v>
      </c>
      <c r="C1532" s="2">
        <f>MONTH(SalesData[[#This Row],[order_date]])</f>
        <v>7</v>
      </c>
      <c r="D1532" s="2">
        <f>YEAR(SalesData[[#This Row],[order_date]])</f>
        <v>2024</v>
      </c>
      <c r="E1532" t="s">
        <v>1468</v>
      </c>
      <c r="F1532" t="s">
        <v>38</v>
      </c>
      <c r="G1532" t="s">
        <v>60</v>
      </c>
      <c r="H1532">
        <v>1</v>
      </c>
      <c r="I1532">
        <v>3536.45</v>
      </c>
      <c r="J1532" t="s">
        <v>16</v>
      </c>
      <c r="K1532" t="s">
        <v>17</v>
      </c>
      <c r="L1532">
        <f>SalesData[[#This Row],[quantity]]*SalesData[[#This Row],[price]]</f>
        <v>3536.45</v>
      </c>
      <c r="M1532" s="8">
        <f>IF(SalesData[[#This Row],[quantity]]&lt;=1,2%,IF(SalesData[[#This Row],[quantity]]&lt;=2,4%,IF(SalesData[[#This Row],[quantity]]&lt;=3,6%,IF(SalesData[[#This Row],[quantity]]&gt;=4,8%,0%))))</f>
        <v>0.02</v>
      </c>
      <c r="N1532" s="6">
        <f>SalesData[[#This Row],[Total Sales]]*SalesData[[#This Row],[Discount %]]</f>
        <v>70.728999999999999</v>
      </c>
      <c r="O1532" s="2">
        <f>SalesData[[#This Row],[Total Sales]]-SalesData[[#This Row],[Discount Amount]]</f>
        <v>3465.721</v>
      </c>
      <c r="P1532" s="2">
        <f>SalesData[[#This Row],[price]]*60%</f>
        <v>2121.87</v>
      </c>
      <c r="Q1532" s="2">
        <f>SalesData[[#This Row],[Cost Price (Assumed)60%]]*SalesData[[#This Row],[quantity]]</f>
        <v>2121.87</v>
      </c>
      <c r="R1532" s="2">
        <f>SalesData[[#This Row],[Net Sales]]-SalesData[[#This Row],[Total Cost]]</f>
        <v>1343.8510000000001</v>
      </c>
      <c r="S1532" s="8">
        <f>SalesData[[#This Row],[Profit]]/SalesData[[#This Row],[Net Sales]]</f>
        <v>0.38775510204081637</v>
      </c>
    </row>
    <row r="1533" spans="1:19" x14ac:dyDescent="0.25">
      <c r="A1533">
        <v>101531</v>
      </c>
      <c r="B1533" s="1">
        <v>45421</v>
      </c>
      <c r="C1533" s="2">
        <f>MONTH(SalesData[[#This Row],[order_date]])</f>
        <v>5</v>
      </c>
      <c r="D1533" s="2">
        <f>YEAR(SalesData[[#This Row],[order_date]])</f>
        <v>2024</v>
      </c>
      <c r="E1533" t="s">
        <v>1469</v>
      </c>
      <c r="F1533" t="s">
        <v>14</v>
      </c>
      <c r="G1533" t="s">
        <v>15</v>
      </c>
      <c r="H1533">
        <v>4</v>
      </c>
      <c r="I1533">
        <v>1958.15</v>
      </c>
      <c r="J1533" t="s">
        <v>21</v>
      </c>
      <c r="K1533" t="s">
        <v>17</v>
      </c>
      <c r="L1533">
        <f>SalesData[[#This Row],[quantity]]*SalesData[[#This Row],[price]]</f>
        <v>7832.6</v>
      </c>
      <c r="M1533" s="8">
        <f>IF(SalesData[[#This Row],[quantity]]&lt;=1,2%,IF(SalesData[[#This Row],[quantity]]&lt;=2,4%,IF(SalesData[[#This Row],[quantity]]&lt;=3,6%,IF(SalesData[[#This Row],[quantity]]&gt;=4,8%,0%))))</f>
        <v>0.08</v>
      </c>
      <c r="N1533" s="6">
        <f>SalesData[[#This Row],[Total Sales]]*SalesData[[#This Row],[Discount %]]</f>
        <v>626.60800000000006</v>
      </c>
      <c r="O1533" s="2">
        <f>SalesData[[#This Row],[Total Sales]]-SalesData[[#This Row],[Discount Amount]]</f>
        <v>7205.9920000000002</v>
      </c>
      <c r="P1533" s="2">
        <f>SalesData[[#This Row],[price]]*60%</f>
        <v>1174.8900000000001</v>
      </c>
      <c r="Q1533" s="2">
        <f>SalesData[[#This Row],[Cost Price (Assumed)60%]]*SalesData[[#This Row],[quantity]]</f>
        <v>4699.5600000000004</v>
      </c>
      <c r="R1533" s="2">
        <f>SalesData[[#This Row],[Net Sales]]-SalesData[[#This Row],[Total Cost]]</f>
        <v>2506.4319999999998</v>
      </c>
      <c r="S1533" s="8">
        <f>SalesData[[#This Row],[Profit]]/SalesData[[#This Row],[Net Sales]]</f>
        <v>0.34782608695652167</v>
      </c>
    </row>
    <row r="1534" spans="1:19" x14ac:dyDescent="0.25">
      <c r="A1534">
        <v>101532</v>
      </c>
      <c r="B1534" s="1">
        <v>44940</v>
      </c>
      <c r="C1534" s="2">
        <f>MONTH(SalesData[[#This Row],[order_date]])</f>
        <v>1</v>
      </c>
      <c r="D1534" s="2">
        <f>YEAR(SalesData[[#This Row],[order_date]])</f>
        <v>2023</v>
      </c>
      <c r="E1534" t="s">
        <v>616</v>
      </c>
      <c r="F1534" t="s">
        <v>10</v>
      </c>
      <c r="G1534" t="s">
        <v>73</v>
      </c>
      <c r="H1534">
        <v>1</v>
      </c>
      <c r="I1534">
        <v>35931.86</v>
      </c>
      <c r="J1534" t="s">
        <v>43</v>
      </c>
      <c r="K1534" t="s">
        <v>29</v>
      </c>
      <c r="L1534">
        <f>SalesData[[#This Row],[quantity]]*SalesData[[#This Row],[price]]</f>
        <v>35931.86</v>
      </c>
      <c r="M1534" s="8">
        <f>IF(SalesData[[#This Row],[quantity]]&lt;=1,2%,IF(SalesData[[#This Row],[quantity]]&lt;=2,4%,IF(SalesData[[#This Row],[quantity]]&lt;=3,6%,IF(SalesData[[#This Row],[quantity]]&gt;=4,8%,0%))))</f>
        <v>0.02</v>
      </c>
      <c r="N1534" s="6">
        <f>SalesData[[#This Row],[Total Sales]]*SalesData[[#This Row],[Discount %]]</f>
        <v>718.63720000000001</v>
      </c>
      <c r="O1534" s="2">
        <f>SalesData[[#This Row],[Total Sales]]-SalesData[[#This Row],[Discount Amount]]</f>
        <v>35213.222800000003</v>
      </c>
      <c r="P1534" s="2">
        <f>SalesData[[#This Row],[price]]*60%</f>
        <v>21559.115999999998</v>
      </c>
      <c r="Q1534" s="2">
        <f>SalesData[[#This Row],[Cost Price (Assumed)60%]]*SalesData[[#This Row],[quantity]]</f>
        <v>21559.115999999998</v>
      </c>
      <c r="R1534" s="2">
        <f>SalesData[[#This Row],[Net Sales]]-SalesData[[#This Row],[Total Cost]]</f>
        <v>13654.106800000005</v>
      </c>
      <c r="S1534" s="8">
        <f>SalesData[[#This Row],[Profit]]/SalesData[[#This Row],[Net Sales]]</f>
        <v>0.38775510204081642</v>
      </c>
    </row>
    <row r="1535" spans="1:19" x14ac:dyDescent="0.25">
      <c r="A1535">
        <v>101533</v>
      </c>
      <c r="B1535" s="1">
        <v>45361</v>
      </c>
      <c r="C1535" s="2">
        <f>MONTH(SalesData[[#This Row],[order_date]])</f>
        <v>3</v>
      </c>
      <c r="D1535" s="2">
        <f>YEAR(SalesData[[#This Row],[order_date]])</f>
        <v>2024</v>
      </c>
      <c r="E1535" t="s">
        <v>1470</v>
      </c>
      <c r="F1535" t="s">
        <v>14</v>
      </c>
      <c r="G1535" t="s">
        <v>51</v>
      </c>
      <c r="H1535">
        <v>1</v>
      </c>
      <c r="I1535">
        <v>3847.76</v>
      </c>
      <c r="J1535" t="s">
        <v>85</v>
      </c>
      <c r="K1535" t="s">
        <v>29</v>
      </c>
      <c r="L1535">
        <f>SalesData[[#This Row],[quantity]]*SalesData[[#This Row],[price]]</f>
        <v>3847.76</v>
      </c>
      <c r="M1535" s="8">
        <f>IF(SalesData[[#This Row],[quantity]]&lt;=1,2%,IF(SalesData[[#This Row],[quantity]]&lt;=2,4%,IF(SalesData[[#This Row],[quantity]]&lt;=3,6%,IF(SalesData[[#This Row],[quantity]]&gt;=4,8%,0%))))</f>
        <v>0.02</v>
      </c>
      <c r="N1535" s="6">
        <f>SalesData[[#This Row],[Total Sales]]*SalesData[[#This Row],[Discount %]]</f>
        <v>76.955200000000005</v>
      </c>
      <c r="O1535" s="2">
        <f>SalesData[[#This Row],[Total Sales]]-SalesData[[#This Row],[Discount Amount]]</f>
        <v>3770.8048000000003</v>
      </c>
      <c r="P1535" s="2">
        <f>SalesData[[#This Row],[price]]*60%</f>
        <v>2308.6559999999999</v>
      </c>
      <c r="Q1535" s="2">
        <f>SalesData[[#This Row],[Cost Price (Assumed)60%]]*SalesData[[#This Row],[quantity]]</f>
        <v>2308.6559999999999</v>
      </c>
      <c r="R1535" s="2">
        <f>SalesData[[#This Row],[Net Sales]]-SalesData[[#This Row],[Total Cost]]</f>
        <v>1462.1488000000004</v>
      </c>
      <c r="S1535" s="8">
        <f>SalesData[[#This Row],[Profit]]/SalesData[[#This Row],[Net Sales]]</f>
        <v>0.38775510204081637</v>
      </c>
    </row>
    <row r="1536" spans="1:19" x14ac:dyDescent="0.25">
      <c r="A1536">
        <v>101534</v>
      </c>
      <c r="B1536" s="1">
        <v>45230</v>
      </c>
      <c r="C1536" s="2">
        <f>MONTH(SalesData[[#This Row],[order_date]])</f>
        <v>10</v>
      </c>
      <c r="D1536" s="2">
        <f>YEAR(SalesData[[#This Row],[order_date]])</f>
        <v>2023</v>
      </c>
      <c r="E1536" t="s">
        <v>1471</v>
      </c>
      <c r="F1536" t="s">
        <v>10</v>
      </c>
      <c r="G1536" t="s">
        <v>11</v>
      </c>
      <c r="H1536">
        <v>2</v>
      </c>
      <c r="I1536">
        <v>57552.14</v>
      </c>
      <c r="J1536" t="s">
        <v>32</v>
      </c>
      <c r="K1536" t="s">
        <v>33</v>
      </c>
      <c r="L1536">
        <f>SalesData[[#This Row],[quantity]]*SalesData[[#This Row],[price]]</f>
        <v>115104.28</v>
      </c>
      <c r="M1536" s="8">
        <f>IF(SalesData[[#This Row],[quantity]]&lt;=1,2%,IF(SalesData[[#This Row],[quantity]]&lt;=2,4%,IF(SalesData[[#This Row],[quantity]]&lt;=3,6%,IF(SalesData[[#This Row],[quantity]]&gt;=4,8%,0%))))</f>
        <v>0.04</v>
      </c>
      <c r="N1536" s="6">
        <f>SalesData[[#This Row],[Total Sales]]*SalesData[[#This Row],[Discount %]]</f>
        <v>4604.1711999999998</v>
      </c>
      <c r="O1536" s="2">
        <f>SalesData[[#This Row],[Total Sales]]-SalesData[[#This Row],[Discount Amount]]</f>
        <v>110500.1088</v>
      </c>
      <c r="P1536" s="2">
        <f>SalesData[[#This Row],[price]]*60%</f>
        <v>34531.284</v>
      </c>
      <c r="Q1536" s="2">
        <f>SalesData[[#This Row],[Cost Price (Assumed)60%]]*SalesData[[#This Row],[quantity]]</f>
        <v>69062.567999999999</v>
      </c>
      <c r="R1536" s="2">
        <f>SalesData[[#This Row],[Net Sales]]-SalesData[[#This Row],[Total Cost]]</f>
        <v>41437.540800000002</v>
      </c>
      <c r="S1536" s="8">
        <f>SalesData[[#This Row],[Profit]]/SalesData[[#This Row],[Net Sales]]</f>
        <v>0.375</v>
      </c>
    </row>
    <row r="1537" spans="1:19" x14ac:dyDescent="0.25">
      <c r="A1537">
        <v>101535</v>
      </c>
      <c r="B1537" s="1">
        <v>45307</v>
      </c>
      <c r="C1537" s="2">
        <f>MONTH(SalesData[[#This Row],[order_date]])</f>
        <v>1</v>
      </c>
      <c r="D1537" s="2">
        <f>YEAR(SalesData[[#This Row],[order_date]])</f>
        <v>2024</v>
      </c>
      <c r="E1537" t="s">
        <v>1472</v>
      </c>
      <c r="F1537" t="s">
        <v>19</v>
      </c>
      <c r="G1537" t="s">
        <v>115</v>
      </c>
      <c r="H1537">
        <v>1</v>
      </c>
      <c r="I1537">
        <v>7282.31</v>
      </c>
      <c r="J1537" t="s">
        <v>54</v>
      </c>
      <c r="K1537" t="s">
        <v>55</v>
      </c>
      <c r="L1537">
        <f>SalesData[[#This Row],[quantity]]*SalesData[[#This Row],[price]]</f>
        <v>7282.31</v>
      </c>
      <c r="M1537" s="8">
        <f>IF(SalesData[[#This Row],[quantity]]&lt;=1,2%,IF(SalesData[[#This Row],[quantity]]&lt;=2,4%,IF(SalesData[[#This Row],[quantity]]&lt;=3,6%,IF(SalesData[[#This Row],[quantity]]&gt;=4,8%,0%))))</f>
        <v>0.02</v>
      </c>
      <c r="N1537" s="6">
        <f>SalesData[[#This Row],[Total Sales]]*SalesData[[#This Row],[Discount %]]</f>
        <v>145.64620000000002</v>
      </c>
      <c r="O1537" s="2">
        <f>SalesData[[#This Row],[Total Sales]]-SalesData[[#This Row],[Discount Amount]]</f>
        <v>7136.6638000000003</v>
      </c>
      <c r="P1537" s="2">
        <f>SalesData[[#This Row],[price]]*60%</f>
        <v>4369.3860000000004</v>
      </c>
      <c r="Q1537" s="2">
        <f>SalesData[[#This Row],[Cost Price (Assumed)60%]]*SalesData[[#This Row],[quantity]]</f>
        <v>4369.3860000000004</v>
      </c>
      <c r="R1537" s="2">
        <f>SalesData[[#This Row],[Net Sales]]-SalesData[[#This Row],[Total Cost]]</f>
        <v>2767.2777999999998</v>
      </c>
      <c r="S1537" s="8">
        <f>SalesData[[#This Row],[Profit]]/SalesData[[#This Row],[Net Sales]]</f>
        <v>0.38775510204081631</v>
      </c>
    </row>
    <row r="1538" spans="1:19" x14ac:dyDescent="0.25">
      <c r="A1538">
        <v>101536</v>
      </c>
      <c r="B1538" s="1">
        <v>45546</v>
      </c>
      <c r="C1538" s="2">
        <f>MONTH(SalesData[[#This Row],[order_date]])</f>
        <v>9</v>
      </c>
      <c r="D1538" s="2">
        <f>YEAR(SalesData[[#This Row],[order_date]])</f>
        <v>2024</v>
      </c>
      <c r="E1538" t="s">
        <v>1473</v>
      </c>
      <c r="F1538" t="s">
        <v>10</v>
      </c>
      <c r="G1538" t="s">
        <v>68</v>
      </c>
      <c r="H1538">
        <v>1</v>
      </c>
      <c r="I1538">
        <v>25902.51</v>
      </c>
      <c r="J1538" t="s">
        <v>57</v>
      </c>
      <c r="K1538" t="s">
        <v>58</v>
      </c>
      <c r="L1538">
        <f>SalesData[[#This Row],[quantity]]*SalesData[[#This Row],[price]]</f>
        <v>25902.51</v>
      </c>
      <c r="M1538" s="8">
        <f>IF(SalesData[[#This Row],[quantity]]&lt;=1,2%,IF(SalesData[[#This Row],[quantity]]&lt;=2,4%,IF(SalesData[[#This Row],[quantity]]&lt;=3,6%,IF(SalesData[[#This Row],[quantity]]&gt;=4,8%,0%))))</f>
        <v>0.02</v>
      </c>
      <c r="N1538" s="6">
        <f>SalesData[[#This Row],[Total Sales]]*SalesData[[#This Row],[Discount %]]</f>
        <v>518.05020000000002</v>
      </c>
      <c r="O1538" s="2">
        <f>SalesData[[#This Row],[Total Sales]]-SalesData[[#This Row],[Discount Amount]]</f>
        <v>25384.459799999997</v>
      </c>
      <c r="P1538" s="2">
        <f>SalesData[[#This Row],[price]]*60%</f>
        <v>15541.505999999998</v>
      </c>
      <c r="Q1538" s="2">
        <f>SalesData[[#This Row],[Cost Price (Assumed)60%]]*SalesData[[#This Row],[quantity]]</f>
        <v>15541.505999999998</v>
      </c>
      <c r="R1538" s="2">
        <f>SalesData[[#This Row],[Net Sales]]-SalesData[[#This Row],[Total Cost]]</f>
        <v>9842.9537999999993</v>
      </c>
      <c r="S1538" s="8">
        <f>SalesData[[#This Row],[Profit]]/SalesData[[#This Row],[Net Sales]]</f>
        <v>0.38775510204081637</v>
      </c>
    </row>
    <row r="1539" spans="1:19" x14ac:dyDescent="0.25">
      <c r="A1539">
        <v>101537</v>
      </c>
      <c r="B1539" s="1">
        <v>45463</v>
      </c>
      <c r="C1539" s="2">
        <f>MONTH(SalesData[[#This Row],[order_date]])</f>
        <v>6</v>
      </c>
      <c r="D1539" s="2">
        <f>YEAR(SalesData[[#This Row],[order_date]])</f>
        <v>2024</v>
      </c>
      <c r="E1539" t="s">
        <v>1474</v>
      </c>
      <c r="F1539" t="s">
        <v>19</v>
      </c>
      <c r="G1539" t="s">
        <v>20</v>
      </c>
      <c r="H1539">
        <v>1</v>
      </c>
      <c r="I1539">
        <v>5745.36</v>
      </c>
      <c r="J1539" t="s">
        <v>85</v>
      </c>
      <c r="K1539" t="s">
        <v>29</v>
      </c>
      <c r="L1539">
        <f>SalesData[[#This Row],[quantity]]*SalesData[[#This Row],[price]]</f>
        <v>5745.36</v>
      </c>
      <c r="M1539" s="8">
        <f>IF(SalesData[[#This Row],[quantity]]&lt;=1,2%,IF(SalesData[[#This Row],[quantity]]&lt;=2,4%,IF(SalesData[[#This Row],[quantity]]&lt;=3,6%,IF(SalesData[[#This Row],[quantity]]&gt;=4,8%,0%))))</f>
        <v>0.02</v>
      </c>
      <c r="N1539" s="6">
        <f>SalesData[[#This Row],[Total Sales]]*SalesData[[#This Row],[Discount %]]</f>
        <v>114.90719999999999</v>
      </c>
      <c r="O1539" s="2">
        <f>SalesData[[#This Row],[Total Sales]]-SalesData[[#This Row],[Discount Amount]]</f>
        <v>5630.4528</v>
      </c>
      <c r="P1539" s="2">
        <f>SalesData[[#This Row],[price]]*60%</f>
        <v>3447.2159999999999</v>
      </c>
      <c r="Q1539" s="2">
        <f>SalesData[[#This Row],[Cost Price (Assumed)60%]]*SalesData[[#This Row],[quantity]]</f>
        <v>3447.2159999999999</v>
      </c>
      <c r="R1539" s="2">
        <f>SalesData[[#This Row],[Net Sales]]-SalesData[[#This Row],[Total Cost]]</f>
        <v>2183.2368000000001</v>
      </c>
      <c r="S1539" s="8">
        <f>SalesData[[#This Row],[Profit]]/SalesData[[#This Row],[Net Sales]]</f>
        <v>0.38775510204081637</v>
      </c>
    </row>
    <row r="1540" spans="1:19" x14ac:dyDescent="0.25">
      <c r="A1540">
        <v>101538</v>
      </c>
      <c r="B1540" s="1">
        <v>45246</v>
      </c>
      <c r="C1540" s="2">
        <f>MONTH(SalesData[[#This Row],[order_date]])</f>
        <v>11</v>
      </c>
      <c r="D1540" s="2">
        <f>YEAR(SalesData[[#This Row],[order_date]])</f>
        <v>2023</v>
      </c>
      <c r="E1540" t="s">
        <v>1475</v>
      </c>
      <c r="F1540" t="s">
        <v>19</v>
      </c>
      <c r="G1540" t="s">
        <v>115</v>
      </c>
      <c r="H1540">
        <v>2</v>
      </c>
      <c r="I1540">
        <v>7787.81</v>
      </c>
      <c r="J1540" t="s">
        <v>32</v>
      </c>
      <c r="K1540" t="s">
        <v>33</v>
      </c>
      <c r="L1540">
        <f>SalesData[[#This Row],[quantity]]*SalesData[[#This Row],[price]]</f>
        <v>15575.62</v>
      </c>
      <c r="M1540" s="8">
        <f>IF(SalesData[[#This Row],[quantity]]&lt;=1,2%,IF(SalesData[[#This Row],[quantity]]&lt;=2,4%,IF(SalesData[[#This Row],[quantity]]&lt;=3,6%,IF(SalesData[[#This Row],[quantity]]&gt;=4,8%,0%))))</f>
        <v>0.04</v>
      </c>
      <c r="N1540" s="6">
        <f>SalesData[[#This Row],[Total Sales]]*SalesData[[#This Row],[Discount %]]</f>
        <v>623.02480000000003</v>
      </c>
      <c r="O1540" s="2">
        <f>SalesData[[#This Row],[Total Sales]]-SalesData[[#This Row],[Discount Amount]]</f>
        <v>14952.595200000002</v>
      </c>
      <c r="P1540" s="2">
        <f>SalesData[[#This Row],[price]]*60%</f>
        <v>4672.6859999999997</v>
      </c>
      <c r="Q1540" s="2">
        <f>SalesData[[#This Row],[Cost Price (Assumed)60%]]*SalesData[[#This Row],[quantity]]</f>
        <v>9345.3719999999994</v>
      </c>
      <c r="R1540" s="2">
        <f>SalesData[[#This Row],[Net Sales]]-SalesData[[#This Row],[Total Cost]]</f>
        <v>5607.2232000000022</v>
      </c>
      <c r="S1540" s="8">
        <f>SalesData[[#This Row],[Profit]]/SalesData[[#This Row],[Net Sales]]</f>
        <v>0.37500000000000011</v>
      </c>
    </row>
    <row r="1541" spans="1:19" x14ac:dyDescent="0.25">
      <c r="A1541">
        <v>101539</v>
      </c>
      <c r="B1541" s="1">
        <v>45406</v>
      </c>
      <c r="C1541" s="2">
        <f>MONTH(SalesData[[#This Row],[order_date]])</f>
        <v>4</v>
      </c>
      <c r="D1541" s="2">
        <f>YEAR(SalesData[[#This Row],[order_date]])</f>
        <v>2024</v>
      </c>
      <c r="E1541" t="s">
        <v>1476</v>
      </c>
      <c r="F1541" t="s">
        <v>19</v>
      </c>
      <c r="G1541" t="s">
        <v>77</v>
      </c>
      <c r="H1541">
        <v>1</v>
      </c>
      <c r="I1541">
        <v>7818.44</v>
      </c>
      <c r="J1541" t="s">
        <v>43</v>
      </c>
      <c r="K1541" t="s">
        <v>29</v>
      </c>
      <c r="L1541">
        <f>SalesData[[#This Row],[quantity]]*SalesData[[#This Row],[price]]</f>
        <v>7818.44</v>
      </c>
      <c r="M1541" s="8">
        <f>IF(SalesData[[#This Row],[quantity]]&lt;=1,2%,IF(SalesData[[#This Row],[quantity]]&lt;=2,4%,IF(SalesData[[#This Row],[quantity]]&lt;=3,6%,IF(SalesData[[#This Row],[quantity]]&gt;=4,8%,0%))))</f>
        <v>0.02</v>
      </c>
      <c r="N1541" s="6">
        <f>SalesData[[#This Row],[Total Sales]]*SalesData[[#This Row],[Discount %]]</f>
        <v>156.36879999999999</v>
      </c>
      <c r="O1541" s="2">
        <f>SalesData[[#This Row],[Total Sales]]-SalesData[[#This Row],[Discount Amount]]</f>
        <v>7662.0711999999994</v>
      </c>
      <c r="P1541" s="2">
        <f>SalesData[[#This Row],[price]]*60%</f>
        <v>4691.0639999999994</v>
      </c>
      <c r="Q1541" s="2">
        <f>SalesData[[#This Row],[Cost Price (Assumed)60%]]*SalesData[[#This Row],[quantity]]</f>
        <v>4691.0639999999994</v>
      </c>
      <c r="R1541" s="2">
        <f>SalesData[[#This Row],[Net Sales]]-SalesData[[#This Row],[Total Cost]]</f>
        <v>2971.0072</v>
      </c>
      <c r="S1541" s="8">
        <f>SalesData[[#This Row],[Profit]]/SalesData[[#This Row],[Net Sales]]</f>
        <v>0.38775510204081637</v>
      </c>
    </row>
    <row r="1542" spans="1:19" x14ac:dyDescent="0.25">
      <c r="A1542">
        <v>101540</v>
      </c>
      <c r="B1542" s="1">
        <v>45124</v>
      </c>
      <c r="C1542" s="2">
        <f>MONTH(SalesData[[#This Row],[order_date]])</f>
        <v>7</v>
      </c>
      <c r="D1542" s="2">
        <f>YEAR(SalesData[[#This Row],[order_date]])</f>
        <v>2023</v>
      </c>
      <c r="E1542" t="s">
        <v>1477</v>
      </c>
      <c r="F1542" t="s">
        <v>10</v>
      </c>
      <c r="G1542" t="s">
        <v>68</v>
      </c>
      <c r="H1542">
        <v>1</v>
      </c>
      <c r="I1542">
        <v>23282.19</v>
      </c>
      <c r="J1542" t="s">
        <v>43</v>
      </c>
      <c r="K1542" t="s">
        <v>29</v>
      </c>
      <c r="L1542">
        <f>SalesData[[#This Row],[quantity]]*SalesData[[#This Row],[price]]</f>
        <v>23282.19</v>
      </c>
      <c r="M1542" s="8">
        <f>IF(SalesData[[#This Row],[quantity]]&lt;=1,2%,IF(SalesData[[#This Row],[quantity]]&lt;=2,4%,IF(SalesData[[#This Row],[quantity]]&lt;=3,6%,IF(SalesData[[#This Row],[quantity]]&gt;=4,8%,0%))))</f>
        <v>0.02</v>
      </c>
      <c r="N1542" s="6">
        <f>SalesData[[#This Row],[Total Sales]]*SalesData[[#This Row],[Discount %]]</f>
        <v>465.6438</v>
      </c>
      <c r="O1542" s="2">
        <f>SalesData[[#This Row],[Total Sales]]-SalesData[[#This Row],[Discount Amount]]</f>
        <v>22816.546199999997</v>
      </c>
      <c r="P1542" s="2">
        <f>SalesData[[#This Row],[price]]*60%</f>
        <v>13969.313999999998</v>
      </c>
      <c r="Q1542" s="2">
        <f>SalesData[[#This Row],[Cost Price (Assumed)60%]]*SalesData[[#This Row],[quantity]]</f>
        <v>13969.313999999998</v>
      </c>
      <c r="R1542" s="2">
        <f>SalesData[[#This Row],[Net Sales]]-SalesData[[#This Row],[Total Cost]]</f>
        <v>8847.2321999999986</v>
      </c>
      <c r="S1542" s="8">
        <f>SalesData[[#This Row],[Profit]]/SalesData[[#This Row],[Net Sales]]</f>
        <v>0.38775510204081631</v>
      </c>
    </row>
    <row r="1543" spans="1:19" x14ac:dyDescent="0.25">
      <c r="A1543">
        <v>101541</v>
      </c>
      <c r="B1543" s="1">
        <v>45187</v>
      </c>
      <c r="C1543" s="2">
        <f>MONTH(SalesData[[#This Row],[order_date]])</f>
        <v>9</v>
      </c>
      <c r="D1543" s="2">
        <f>YEAR(SalesData[[#This Row],[order_date]])</f>
        <v>2023</v>
      </c>
      <c r="E1543" t="s">
        <v>1478</v>
      </c>
      <c r="F1543" t="s">
        <v>19</v>
      </c>
      <c r="G1543" t="s">
        <v>115</v>
      </c>
      <c r="H1543">
        <v>1</v>
      </c>
      <c r="I1543">
        <v>2715.33</v>
      </c>
      <c r="J1543" t="s">
        <v>57</v>
      </c>
      <c r="K1543" t="s">
        <v>58</v>
      </c>
      <c r="L1543">
        <f>SalesData[[#This Row],[quantity]]*SalesData[[#This Row],[price]]</f>
        <v>2715.33</v>
      </c>
      <c r="M1543" s="8">
        <f>IF(SalesData[[#This Row],[quantity]]&lt;=1,2%,IF(SalesData[[#This Row],[quantity]]&lt;=2,4%,IF(SalesData[[#This Row],[quantity]]&lt;=3,6%,IF(SalesData[[#This Row],[quantity]]&gt;=4,8%,0%))))</f>
        <v>0.02</v>
      </c>
      <c r="N1543" s="6">
        <f>SalesData[[#This Row],[Total Sales]]*SalesData[[#This Row],[Discount %]]</f>
        <v>54.306600000000003</v>
      </c>
      <c r="O1543" s="2">
        <f>SalesData[[#This Row],[Total Sales]]-SalesData[[#This Row],[Discount Amount]]</f>
        <v>2661.0234</v>
      </c>
      <c r="P1543" s="2">
        <f>SalesData[[#This Row],[price]]*60%</f>
        <v>1629.1979999999999</v>
      </c>
      <c r="Q1543" s="2">
        <f>SalesData[[#This Row],[Cost Price (Assumed)60%]]*SalesData[[#This Row],[quantity]]</f>
        <v>1629.1979999999999</v>
      </c>
      <c r="R1543" s="2">
        <f>SalesData[[#This Row],[Net Sales]]-SalesData[[#This Row],[Total Cost]]</f>
        <v>1031.8254000000002</v>
      </c>
      <c r="S1543" s="8">
        <f>SalesData[[#This Row],[Profit]]/SalesData[[#This Row],[Net Sales]]</f>
        <v>0.38775510204081637</v>
      </c>
    </row>
    <row r="1544" spans="1:19" x14ac:dyDescent="0.25">
      <c r="A1544">
        <v>101542</v>
      </c>
      <c r="B1544" s="1">
        <v>45196</v>
      </c>
      <c r="C1544" s="2">
        <f>MONTH(SalesData[[#This Row],[order_date]])</f>
        <v>9</v>
      </c>
      <c r="D1544" s="2">
        <f>YEAR(SalesData[[#This Row],[order_date]])</f>
        <v>2023</v>
      </c>
      <c r="E1544" t="s">
        <v>1479</v>
      </c>
      <c r="F1544" t="s">
        <v>19</v>
      </c>
      <c r="G1544" t="s">
        <v>115</v>
      </c>
      <c r="H1544">
        <v>2</v>
      </c>
      <c r="I1544">
        <v>9645.52</v>
      </c>
      <c r="J1544" t="s">
        <v>32</v>
      </c>
      <c r="K1544" t="s">
        <v>33</v>
      </c>
      <c r="L1544">
        <f>SalesData[[#This Row],[quantity]]*SalesData[[#This Row],[price]]</f>
        <v>19291.04</v>
      </c>
      <c r="M1544" s="8">
        <f>IF(SalesData[[#This Row],[quantity]]&lt;=1,2%,IF(SalesData[[#This Row],[quantity]]&lt;=2,4%,IF(SalesData[[#This Row],[quantity]]&lt;=3,6%,IF(SalesData[[#This Row],[quantity]]&gt;=4,8%,0%))))</f>
        <v>0.04</v>
      </c>
      <c r="N1544" s="6">
        <f>SalesData[[#This Row],[Total Sales]]*SalesData[[#This Row],[Discount %]]</f>
        <v>771.64160000000004</v>
      </c>
      <c r="O1544" s="2">
        <f>SalesData[[#This Row],[Total Sales]]-SalesData[[#This Row],[Discount Amount]]</f>
        <v>18519.398400000002</v>
      </c>
      <c r="P1544" s="2">
        <f>SalesData[[#This Row],[price]]*60%</f>
        <v>5787.3119999999999</v>
      </c>
      <c r="Q1544" s="2">
        <f>SalesData[[#This Row],[Cost Price (Assumed)60%]]*SalesData[[#This Row],[quantity]]</f>
        <v>11574.624</v>
      </c>
      <c r="R1544" s="2">
        <f>SalesData[[#This Row],[Net Sales]]-SalesData[[#This Row],[Total Cost]]</f>
        <v>6944.7744000000021</v>
      </c>
      <c r="S1544" s="8">
        <f>SalesData[[#This Row],[Profit]]/SalesData[[#This Row],[Net Sales]]</f>
        <v>0.37500000000000006</v>
      </c>
    </row>
    <row r="1545" spans="1:19" x14ac:dyDescent="0.25">
      <c r="A1545">
        <v>101543</v>
      </c>
      <c r="B1545" s="1">
        <v>45533</v>
      </c>
      <c r="C1545" s="2">
        <f>MONTH(SalesData[[#This Row],[order_date]])</f>
        <v>8</v>
      </c>
      <c r="D1545" s="2">
        <f>YEAR(SalesData[[#This Row],[order_date]])</f>
        <v>2024</v>
      </c>
      <c r="E1545" t="s">
        <v>1480</v>
      </c>
      <c r="F1545" t="s">
        <v>19</v>
      </c>
      <c r="G1545" t="s">
        <v>123</v>
      </c>
      <c r="H1545">
        <v>2</v>
      </c>
      <c r="I1545">
        <v>6535.39</v>
      </c>
      <c r="J1545" t="s">
        <v>63</v>
      </c>
      <c r="K1545" t="s">
        <v>64</v>
      </c>
      <c r="L1545">
        <f>SalesData[[#This Row],[quantity]]*SalesData[[#This Row],[price]]</f>
        <v>13070.78</v>
      </c>
      <c r="M1545" s="8">
        <f>IF(SalesData[[#This Row],[quantity]]&lt;=1,2%,IF(SalesData[[#This Row],[quantity]]&lt;=2,4%,IF(SalesData[[#This Row],[quantity]]&lt;=3,6%,IF(SalesData[[#This Row],[quantity]]&gt;=4,8%,0%))))</f>
        <v>0.04</v>
      </c>
      <c r="N1545" s="6">
        <f>SalesData[[#This Row],[Total Sales]]*SalesData[[#This Row],[Discount %]]</f>
        <v>522.83120000000008</v>
      </c>
      <c r="O1545" s="2">
        <f>SalesData[[#This Row],[Total Sales]]-SalesData[[#This Row],[Discount Amount]]</f>
        <v>12547.9488</v>
      </c>
      <c r="P1545" s="2">
        <f>SalesData[[#This Row],[price]]*60%</f>
        <v>3921.2339999999999</v>
      </c>
      <c r="Q1545" s="2">
        <f>SalesData[[#This Row],[Cost Price (Assumed)60%]]*SalesData[[#This Row],[quantity]]</f>
        <v>7842.4679999999998</v>
      </c>
      <c r="R1545" s="2">
        <f>SalesData[[#This Row],[Net Sales]]-SalesData[[#This Row],[Total Cost]]</f>
        <v>4705.4808000000003</v>
      </c>
      <c r="S1545" s="8">
        <f>SalesData[[#This Row],[Profit]]/SalesData[[#This Row],[Net Sales]]</f>
        <v>0.375</v>
      </c>
    </row>
    <row r="1546" spans="1:19" x14ac:dyDescent="0.25">
      <c r="A1546">
        <v>101544</v>
      </c>
      <c r="B1546" s="1">
        <v>45020</v>
      </c>
      <c r="C1546" s="2">
        <f>MONTH(SalesData[[#This Row],[order_date]])</f>
        <v>4</v>
      </c>
      <c r="D1546" s="2">
        <f>YEAR(SalesData[[#This Row],[order_date]])</f>
        <v>2023</v>
      </c>
      <c r="E1546" t="s">
        <v>1481</v>
      </c>
      <c r="F1546" t="s">
        <v>41</v>
      </c>
      <c r="G1546" t="s">
        <v>42</v>
      </c>
      <c r="H1546">
        <v>1</v>
      </c>
      <c r="I1546">
        <v>3027.72</v>
      </c>
      <c r="J1546" t="s">
        <v>12</v>
      </c>
      <c r="K1546" t="s">
        <v>12</v>
      </c>
      <c r="L1546">
        <f>SalesData[[#This Row],[quantity]]*SalesData[[#This Row],[price]]</f>
        <v>3027.72</v>
      </c>
      <c r="M1546" s="8">
        <f>IF(SalesData[[#This Row],[quantity]]&lt;=1,2%,IF(SalesData[[#This Row],[quantity]]&lt;=2,4%,IF(SalesData[[#This Row],[quantity]]&lt;=3,6%,IF(SalesData[[#This Row],[quantity]]&gt;=4,8%,0%))))</f>
        <v>0.02</v>
      </c>
      <c r="N1546" s="6">
        <f>SalesData[[#This Row],[Total Sales]]*SalesData[[#This Row],[Discount %]]</f>
        <v>60.554399999999994</v>
      </c>
      <c r="O1546" s="2">
        <f>SalesData[[#This Row],[Total Sales]]-SalesData[[#This Row],[Discount Amount]]</f>
        <v>2967.1655999999998</v>
      </c>
      <c r="P1546" s="2">
        <f>SalesData[[#This Row],[price]]*60%</f>
        <v>1816.6319999999998</v>
      </c>
      <c r="Q1546" s="2">
        <f>SalesData[[#This Row],[Cost Price (Assumed)60%]]*SalesData[[#This Row],[quantity]]</f>
        <v>1816.6319999999998</v>
      </c>
      <c r="R1546" s="2">
        <f>SalesData[[#This Row],[Net Sales]]-SalesData[[#This Row],[Total Cost]]</f>
        <v>1150.5336</v>
      </c>
      <c r="S1546" s="8">
        <f>SalesData[[#This Row],[Profit]]/SalesData[[#This Row],[Net Sales]]</f>
        <v>0.38775510204081637</v>
      </c>
    </row>
    <row r="1547" spans="1:19" x14ac:dyDescent="0.25">
      <c r="A1547">
        <v>101545</v>
      </c>
      <c r="B1547" s="1">
        <v>44980</v>
      </c>
      <c r="C1547" s="2">
        <f>MONTH(SalesData[[#This Row],[order_date]])</f>
        <v>2</v>
      </c>
      <c r="D1547" s="2">
        <f>YEAR(SalesData[[#This Row],[order_date]])</f>
        <v>2023</v>
      </c>
      <c r="E1547" t="s">
        <v>1482</v>
      </c>
      <c r="F1547" t="s">
        <v>10</v>
      </c>
      <c r="G1547" t="s">
        <v>68</v>
      </c>
      <c r="H1547">
        <v>1</v>
      </c>
      <c r="I1547">
        <v>31808.01</v>
      </c>
      <c r="J1547" t="s">
        <v>63</v>
      </c>
      <c r="K1547" t="s">
        <v>64</v>
      </c>
      <c r="L1547">
        <f>SalesData[[#This Row],[quantity]]*SalesData[[#This Row],[price]]</f>
        <v>31808.01</v>
      </c>
      <c r="M1547" s="8">
        <f>IF(SalesData[[#This Row],[quantity]]&lt;=1,2%,IF(SalesData[[#This Row],[quantity]]&lt;=2,4%,IF(SalesData[[#This Row],[quantity]]&lt;=3,6%,IF(SalesData[[#This Row],[quantity]]&gt;=4,8%,0%))))</f>
        <v>0.02</v>
      </c>
      <c r="N1547" s="6">
        <f>SalesData[[#This Row],[Total Sales]]*SalesData[[#This Row],[Discount %]]</f>
        <v>636.16020000000003</v>
      </c>
      <c r="O1547" s="2">
        <f>SalesData[[#This Row],[Total Sales]]-SalesData[[#This Row],[Discount Amount]]</f>
        <v>31171.8498</v>
      </c>
      <c r="P1547" s="2">
        <f>SalesData[[#This Row],[price]]*60%</f>
        <v>19084.805999999997</v>
      </c>
      <c r="Q1547" s="2">
        <f>SalesData[[#This Row],[Cost Price (Assumed)60%]]*SalesData[[#This Row],[quantity]]</f>
        <v>19084.805999999997</v>
      </c>
      <c r="R1547" s="2">
        <f>SalesData[[#This Row],[Net Sales]]-SalesData[[#This Row],[Total Cost]]</f>
        <v>12087.043800000003</v>
      </c>
      <c r="S1547" s="8">
        <f>SalesData[[#This Row],[Profit]]/SalesData[[#This Row],[Net Sales]]</f>
        <v>0.38775510204081642</v>
      </c>
    </row>
    <row r="1548" spans="1:19" x14ac:dyDescent="0.25">
      <c r="A1548">
        <v>101546</v>
      </c>
      <c r="B1548" s="1">
        <v>45500</v>
      </c>
      <c r="C1548" s="2">
        <f>MONTH(SalesData[[#This Row],[order_date]])</f>
        <v>7</v>
      </c>
      <c r="D1548" s="2">
        <f>YEAR(SalesData[[#This Row],[order_date]])</f>
        <v>2024</v>
      </c>
      <c r="E1548" t="s">
        <v>1483</v>
      </c>
      <c r="F1548" t="s">
        <v>14</v>
      </c>
      <c r="G1548" t="s">
        <v>170</v>
      </c>
      <c r="H1548">
        <v>2</v>
      </c>
      <c r="I1548">
        <v>2096.29</v>
      </c>
      <c r="J1548" t="s">
        <v>54</v>
      </c>
      <c r="K1548" t="s">
        <v>55</v>
      </c>
      <c r="L1548">
        <f>SalesData[[#This Row],[quantity]]*SalesData[[#This Row],[price]]</f>
        <v>4192.58</v>
      </c>
      <c r="M1548" s="8">
        <f>IF(SalesData[[#This Row],[quantity]]&lt;=1,2%,IF(SalesData[[#This Row],[quantity]]&lt;=2,4%,IF(SalesData[[#This Row],[quantity]]&lt;=3,6%,IF(SalesData[[#This Row],[quantity]]&gt;=4,8%,0%))))</f>
        <v>0.04</v>
      </c>
      <c r="N1548" s="6">
        <f>SalesData[[#This Row],[Total Sales]]*SalesData[[#This Row],[Discount %]]</f>
        <v>167.70320000000001</v>
      </c>
      <c r="O1548" s="2">
        <f>SalesData[[#This Row],[Total Sales]]-SalesData[[#This Row],[Discount Amount]]</f>
        <v>4024.8768</v>
      </c>
      <c r="P1548" s="2">
        <f>SalesData[[#This Row],[price]]*60%</f>
        <v>1257.7739999999999</v>
      </c>
      <c r="Q1548" s="2">
        <f>SalesData[[#This Row],[Cost Price (Assumed)60%]]*SalesData[[#This Row],[quantity]]</f>
        <v>2515.5479999999998</v>
      </c>
      <c r="R1548" s="2">
        <f>SalesData[[#This Row],[Net Sales]]-SalesData[[#This Row],[Total Cost]]</f>
        <v>1509.3288000000002</v>
      </c>
      <c r="S1548" s="8">
        <f>SalesData[[#This Row],[Profit]]/SalesData[[#This Row],[Net Sales]]</f>
        <v>0.37500000000000006</v>
      </c>
    </row>
    <row r="1549" spans="1:19" x14ac:dyDescent="0.25">
      <c r="A1549">
        <v>101547</v>
      </c>
      <c r="B1549" s="1">
        <v>45007</v>
      </c>
      <c r="C1549" s="2">
        <f>MONTH(SalesData[[#This Row],[order_date]])</f>
        <v>3</v>
      </c>
      <c r="D1549" s="2">
        <f>YEAR(SalesData[[#This Row],[order_date]])</f>
        <v>2023</v>
      </c>
      <c r="E1549" t="s">
        <v>1484</v>
      </c>
      <c r="F1549" t="s">
        <v>41</v>
      </c>
      <c r="G1549" t="s">
        <v>102</v>
      </c>
      <c r="H1549">
        <v>4</v>
      </c>
      <c r="I1549">
        <v>15618.63</v>
      </c>
      <c r="J1549" t="s">
        <v>47</v>
      </c>
      <c r="K1549" t="s">
        <v>48</v>
      </c>
      <c r="L1549">
        <f>SalesData[[#This Row],[quantity]]*SalesData[[#This Row],[price]]</f>
        <v>62474.52</v>
      </c>
      <c r="M1549" s="8">
        <f>IF(SalesData[[#This Row],[quantity]]&lt;=1,2%,IF(SalesData[[#This Row],[quantity]]&lt;=2,4%,IF(SalesData[[#This Row],[quantity]]&lt;=3,6%,IF(SalesData[[#This Row],[quantity]]&gt;=4,8%,0%))))</f>
        <v>0.08</v>
      </c>
      <c r="N1549" s="6">
        <f>SalesData[[#This Row],[Total Sales]]*SalesData[[#This Row],[Discount %]]</f>
        <v>4997.9615999999996</v>
      </c>
      <c r="O1549" s="2">
        <f>SalesData[[#This Row],[Total Sales]]-SalesData[[#This Row],[Discount Amount]]</f>
        <v>57476.558399999994</v>
      </c>
      <c r="P1549" s="2">
        <f>SalesData[[#This Row],[price]]*60%</f>
        <v>9371.1779999999999</v>
      </c>
      <c r="Q1549" s="2">
        <f>SalesData[[#This Row],[Cost Price (Assumed)60%]]*SalesData[[#This Row],[quantity]]</f>
        <v>37484.712</v>
      </c>
      <c r="R1549" s="2">
        <f>SalesData[[#This Row],[Net Sales]]-SalesData[[#This Row],[Total Cost]]</f>
        <v>19991.846399999995</v>
      </c>
      <c r="S1549" s="8">
        <f>SalesData[[#This Row],[Profit]]/SalesData[[#This Row],[Net Sales]]</f>
        <v>0.34782608695652167</v>
      </c>
    </row>
    <row r="1550" spans="1:19" x14ac:dyDescent="0.25">
      <c r="A1550">
        <v>101548</v>
      </c>
      <c r="B1550" s="1">
        <v>45374</v>
      </c>
      <c r="C1550" s="2">
        <f>MONTH(SalesData[[#This Row],[order_date]])</f>
        <v>3</v>
      </c>
      <c r="D1550" s="2">
        <f>YEAR(SalesData[[#This Row],[order_date]])</f>
        <v>2024</v>
      </c>
      <c r="E1550" t="s">
        <v>625</v>
      </c>
      <c r="F1550" t="s">
        <v>19</v>
      </c>
      <c r="G1550" t="s">
        <v>20</v>
      </c>
      <c r="H1550">
        <v>2</v>
      </c>
      <c r="I1550">
        <v>3528.27</v>
      </c>
      <c r="J1550" t="s">
        <v>35</v>
      </c>
      <c r="K1550" t="s">
        <v>36</v>
      </c>
      <c r="L1550">
        <f>SalesData[[#This Row],[quantity]]*SalesData[[#This Row],[price]]</f>
        <v>7056.54</v>
      </c>
      <c r="M1550" s="8">
        <f>IF(SalesData[[#This Row],[quantity]]&lt;=1,2%,IF(SalesData[[#This Row],[quantity]]&lt;=2,4%,IF(SalesData[[#This Row],[quantity]]&lt;=3,6%,IF(SalesData[[#This Row],[quantity]]&gt;=4,8%,0%))))</f>
        <v>0.04</v>
      </c>
      <c r="N1550" s="6">
        <f>SalesData[[#This Row],[Total Sales]]*SalesData[[#This Row],[Discount %]]</f>
        <v>282.26159999999999</v>
      </c>
      <c r="O1550" s="2">
        <f>SalesData[[#This Row],[Total Sales]]-SalesData[[#This Row],[Discount Amount]]</f>
        <v>6774.2784000000001</v>
      </c>
      <c r="P1550" s="2">
        <f>SalesData[[#This Row],[price]]*60%</f>
        <v>2116.962</v>
      </c>
      <c r="Q1550" s="2">
        <f>SalesData[[#This Row],[Cost Price (Assumed)60%]]*SalesData[[#This Row],[quantity]]</f>
        <v>4233.924</v>
      </c>
      <c r="R1550" s="2">
        <f>SalesData[[#This Row],[Net Sales]]-SalesData[[#This Row],[Total Cost]]</f>
        <v>2540.3544000000002</v>
      </c>
      <c r="S1550" s="8">
        <f>SalesData[[#This Row],[Profit]]/SalesData[[#This Row],[Net Sales]]</f>
        <v>0.375</v>
      </c>
    </row>
    <row r="1551" spans="1:19" x14ac:dyDescent="0.25">
      <c r="A1551">
        <v>101549</v>
      </c>
      <c r="B1551" s="1">
        <v>45283</v>
      </c>
      <c r="C1551" s="2">
        <f>MONTH(SalesData[[#This Row],[order_date]])</f>
        <v>12</v>
      </c>
      <c r="D1551" s="2">
        <f>YEAR(SalesData[[#This Row],[order_date]])</f>
        <v>2023</v>
      </c>
      <c r="E1551" t="s">
        <v>1485</v>
      </c>
      <c r="F1551" t="s">
        <v>10</v>
      </c>
      <c r="G1551" t="s">
        <v>11</v>
      </c>
      <c r="H1551">
        <v>3</v>
      </c>
      <c r="I1551">
        <v>51787.41</v>
      </c>
      <c r="J1551" t="s">
        <v>63</v>
      </c>
      <c r="K1551" t="s">
        <v>64</v>
      </c>
      <c r="L1551">
        <f>SalesData[[#This Row],[quantity]]*SalesData[[#This Row],[price]]</f>
        <v>155362.23000000001</v>
      </c>
      <c r="M1551" s="8">
        <f>IF(SalesData[[#This Row],[quantity]]&lt;=1,2%,IF(SalesData[[#This Row],[quantity]]&lt;=2,4%,IF(SalesData[[#This Row],[quantity]]&lt;=3,6%,IF(SalesData[[#This Row],[quantity]]&gt;=4,8%,0%))))</f>
        <v>0.06</v>
      </c>
      <c r="N1551" s="6">
        <f>SalesData[[#This Row],[Total Sales]]*SalesData[[#This Row],[Discount %]]</f>
        <v>9321.7338</v>
      </c>
      <c r="O1551" s="2">
        <f>SalesData[[#This Row],[Total Sales]]-SalesData[[#This Row],[Discount Amount]]</f>
        <v>146040.49620000002</v>
      </c>
      <c r="P1551" s="2">
        <f>SalesData[[#This Row],[price]]*60%</f>
        <v>31072.446</v>
      </c>
      <c r="Q1551" s="2">
        <f>SalesData[[#This Row],[Cost Price (Assumed)60%]]*SalesData[[#This Row],[quantity]]</f>
        <v>93217.338000000003</v>
      </c>
      <c r="R1551" s="2">
        <f>SalesData[[#This Row],[Net Sales]]-SalesData[[#This Row],[Total Cost]]</f>
        <v>52823.15820000002</v>
      </c>
      <c r="S1551" s="8">
        <f>SalesData[[#This Row],[Profit]]/SalesData[[#This Row],[Net Sales]]</f>
        <v>0.36170212765957455</v>
      </c>
    </row>
    <row r="1552" spans="1:19" x14ac:dyDescent="0.25">
      <c r="A1552">
        <v>101550</v>
      </c>
      <c r="B1552" s="1">
        <v>45558</v>
      </c>
      <c r="C1552" s="2">
        <f>MONTH(SalesData[[#This Row],[order_date]])</f>
        <v>9</v>
      </c>
      <c r="D1552" s="2">
        <f>YEAR(SalesData[[#This Row],[order_date]])</f>
        <v>2024</v>
      </c>
      <c r="E1552" t="s">
        <v>1486</v>
      </c>
      <c r="F1552" t="s">
        <v>19</v>
      </c>
      <c r="G1552" t="s">
        <v>115</v>
      </c>
      <c r="H1552">
        <v>1</v>
      </c>
      <c r="I1552">
        <v>3148.07</v>
      </c>
      <c r="J1552" t="s">
        <v>63</v>
      </c>
      <c r="K1552" t="s">
        <v>64</v>
      </c>
      <c r="L1552">
        <f>SalesData[[#This Row],[quantity]]*SalesData[[#This Row],[price]]</f>
        <v>3148.07</v>
      </c>
      <c r="M1552" s="8">
        <f>IF(SalesData[[#This Row],[quantity]]&lt;=1,2%,IF(SalesData[[#This Row],[quantity]]&lt;=2,4%,IF(SalesData[[#This Row],[quantity]]&lt;=3,6%,IF(SalesData[[#This Row],[quantity]]&gt;=4,8%,0%))))</f>
        <v>0.02</v>
      </c>
      <c r="N1552" s="6">
        <f>SalesData[[#This Row],[Total Sales]]*SalesData[[#This Row],[Discount %]]</f>
        <v>62.961400000000005</v>
      </c>
      <c r="O1552" s="2">
        <f>SalesData[[#This Row],[Total Sales]]-SalesData[[#This Row],[Discount Amount]]</f>
        <v>3085.1086</v>
      </c>
      <c r="P1552" s="2">
        <f>SalesData[[#This Row],[price]]*60%</f>
        <v>1888.8420000000001</v>
      </c>
      <c r="Q1552" s="2">
        <f>SalesData[[#This Row],[Cost Price (Assumed)60%]]*SalesData[[#This Row],[quantity]]</f>
        <v>1888.8420000000001</v>
      </c>
      <c r="R1552" s="2">
        <f>SalesData[[#This Row],[Net Sales]]-SalesData[[#This Row],[Total Cost]]</f>
        <v>1196.2665999999999</v>
      </c>
      <c r="S1552" s="8">
        <f>SalesData[[#This Row],[Profit]]/SalesData[[#This Row],[Net Sales]]</f>
        <v>0.38775510204081631</v>
      </c>
    </row>
    <row r="1553" spans="1:19" x14ac:dyDescent="0.25">
      <c r="A1553">
        <v>101551</v>
      </c>
      <c r="B1553" s="1">
        <v>45379</v>
      </c>
      <c r="C1553" s="2">
        <f>MONTH(SalesData[[#This Row],[order_date]])</f>
        <v>3</v>
      </c>
      <c r="D1553" s="2">
        <f>YEAR(SalesData[[#This Row],[order_date]])</f>
        <v>2024</v>
      </c>
      <c r="E1553" t="s">
        <v>1487</v>
      </c>
      <c r="F1553" t="s">
        <v>14</v>
      </c>
      <c r="G1553" t="s">
        <v>46</v>
      </c>
      <c r="H1553">
        <v>1</v>
      </c>
      <c r="I1553">
        <v>1483.23</v>
      </c>
      <c r="J1553" t="s">
        <v>43</v>
      </c>
      <c r="K1553" t="s">
        <v>29</v>
      </c>
      <c r="L1553">
        <f>SalesData[[#This Row],[quantity]]*SalesData[[#This Row],[price]]</f>
        <v>1483.23</v>
      </c>
      <c r="M1553" s="8">
        <f>IF(SalesData[[#This Row],[quantity]]&lt;=1,2%,IF(SalesData[[#This Row],[quantity]]&lt;=2,4%,IF(SalesData[[#This Row],[quantity]]&lt;=3,6%,IF(SalesData[[#This Row],[quantity]]&gt;=4,8%,0%))))</f>
        <v>0.02</v>
      </c>
      <c r="N1553" s="6">
        <f>SalesData[[#This Row],[Total Sales]]*SalesData[[#This Row],[Discount %]]</f>
        <v>29.6646</v>
      </c>
      <c r="O1553" s="2">
        <f>SalesData[[#This Row],[Total Sales]]-SalesData[[#This Row],[Discount Amount]]</f>
        <v>1453.5654</v>
      </c>
      <c r="P1553" s="2">
        <f>SalesData[[#This Row],[price]]*60%</f>
        <v>889.93799999999999</v>
      </c>
      <c r="Q1553" s="2">
        <f>SalesData[[#This Row],[Cost Price (Assumed)60%]]*SalesData[[#This Row],[quantity]]</f>
        <v>889.93799999999999</v>
      </c>
      <c r="R1553" s="2">
        <f>SalesData[[#This Row],[Net Sales]]-SalesData[[#This Row],[Total Cost]]</f>
        <v>563.62739999999997</v>
      </c>
      <c r="S1553" s="8">
        <f>SalesData[[#This Row],[Profit]]/SalesData[[#This Row],[Net Sales]]</f>
        <v>0.38775510204081631</v>
      </c>
    </row>
    <row r="1554" spans="1:19" x14ac:dyDescent="0.25">
      <c r="A1554">
        <v>101552</v>
      </c>
      <c r="B1554" s="1">
        <v>45186</v>
      </c>
      <c r="C1554" s="2">
        <f>MONTH(SalesData[[#This Row],[order_date]])</f>
        <v>9</v>
      </c>
      <c r="D1554" s="2">
        <f>YEAR(SalesData[[#This Row],[order_date]])</f>
        <v>2023</v>
      </c>
      <c r="E1554" t="s">
        <v>1488</v>
      </c>
      <c r="F1554" t="s">
        <v>14</v>
      </c>
      <c r="G1554" t="s">
        <v>15</v>
      </c>
      <c r="H1554">
        <v>2</v>
      </c>
      <c r="I1554">
        <v>335.64</v>
      </c>
      <c r="J1554" t="s">
        <v>28</v>
      </c>
      <c r="K1554" t="s">
        <v>29</v>
      </c>
      <c r="L1554">
        <f>SalesData[[#This Row],[quantity]]*SalesData[[#This Row],[price]]</f>
        <v>671.28</v>
      </c>
      <c r="M1554" s="8">
        <f>IF(SalesData[[#This Row],[quantity]]&lt;=1,2%,IF(SalesData[[#This Row],[quantity]]&lt;=2,4%,IF(SalesData[[#This Row],[quantity]]&lt;=3,6%,IF(SalesData[[#This Row],[quantity]]&gt;=4,8%,0%))))</f>
        <v>0.04</v>
      </c>
      <c r="N1554" s="6">
        <f>SalesData[[#This Row],[Total Sales]]*SalesData[[#This Row],[Discount %]]</f>
        <v>26.851199999999999</v>
      </c>
      <c r="O1554" s="2">
        <f>SalesData[[#This Row],[Total Sales]]-SalesData[[#This Row],[Discount Amount]]</f>
        <v>644.42880000000002</v>
      </c>
      <c r="P1554" s="2">
        <f>SalesData[[#This Row],[price]]*60%</f>
        <v>201.38399999999999</v>
      </c>
      <c r="Q1554" s="2">
        <f>SalesData[[#This Row],[Cost Price (Assumed)60%]]*SalesData[[#This Row],[quantity]]</f>
        <v>402.76799999999997</v>
      </c>
      <c r="R1554" s="2">
        <f>SalesData[[#This Row],[Net Sales]]-SalesData[[#This Row],[Total Cost]]</f>
        <v>241.66080000000005</v>
      </c>
      <c r="S1554" s="8">
        <f>SalesData[[#This Row],[Profit]]/SalesData[[#This Row],[Net Sales]]</f>
        <v>0.37500000000000006</v>
      </c>
    </row>
    <row r="1555" spans="1:19" x14ac:dyDescent="0.25">
      <c r="A1555">
        <v>101553</v>
      </c>
      <c r="B1555" s="1">
        <v>44971</v>
      </c>
      <c r="C1555" s="2">
        <f>MONTH(SalesData[[#This Row],[order_date]])</f>
        <v>2</v>
      </c>
      <c r="D1555" s="2">
        <f>YEAR(SalesData[[#This Row],[order_date]])</f>
        <v>2023</v>
      </c>
      <c r="E1555" t="s">
        <v>1489</v>
      </c>
      <c r="F1555" t="s">
        <v>41</v>
      </c>
      <c r="G1555" t="s">
        <v>92</v>
      </c>
      <c r="H1555">
        <v>1</v>
      </c>
      <c r="I1555">
        <v>1164.93</v>
      </c>
      <c r="J1555" t="s">
        <v>47</v>
      </c>
      <c r="K1555" t="s">
        <v>48</v>
      </c>
      <c r="L1555">
        <f>SalesData[[#This Row],[quantity]]*SalesData[[#This Row],[price]]</f>
        <v>1164.93</v>
      </c>
      <c r="M1555" s="8">
        <f>IF(SalesData[[#This Row],[quantity]]&lt;=1,2%,IF(SalesData[[#This Row],[quantity]]&lt;=2,4%,IF(SalesData[[#This Row],[quantity]]&lt;=3,6%,IF(SalesData[[#This Row],[quantity]]&gt;=4,8%,0%))))</f>
        <v>0.02</v>
      </c>
      <c r="N1555" s="6">
        <f>SalesData[[#This Row],[Total Sales]]*SalesData[[#This Row],[Discount %]]</f>
        <v>23.2986</v>
      </c>
      <c r="O1555" s="2">
        <f>SalesData[[#This Row],[Total Sales]]-SalesData[[#This Row],[Discount Amount]]</f>
        <v>1141.6314</v>
      </c>
      <c r="P1555" s="2">
        <f>SalesData[[#This Row],[price]]*60%</f>
        <v>698.95799999999997</v>
      </c>
      <c r="Q1555" s="2">
        <f>SalesData[[#This Row],[Cost Price (Assumed)60%]]*SalesData[[#This Row],[quantity]]</f>
        <v>698.95799999999997</v>
      </c>
      <c r="R1555" s="2">
        <f>SalesData[[#This Row],[Net Sales]]-SalesData[[#This Row],[Total Cost]]</f>
        <v>442.67340000000002</v>
      </c>
      <c r="S1555" s="8">
        <f>SalesData[[#This Row],[Profit]]/SalesData[[#This Row],[Net Sales]]</f>
        <v>0.38775510204081637</v>
      </c>
    </row>
    <row r="1556" spans="1:19" x14ac:dyDescent="0.25">
      <c r="A1556">
        <v>101554</v>
      </c>
      <c r="B1556" s="1">
        <v>45409</v>
      </c>
      <c r="C1556" s="2">
        <f>MONTH(SalesData[[#This Row],[order_date]])</f>
        <v>4</v>
      </c>
      <c r="D1556" s="2">
        <f>YEAR(SalesData[[#This Row],[order_date]])</f>
        <v>2024</v>
      </c>
      <c r="E1556" t="s">
        <v>1490</v>
      </c>
      <c r="F1556" t="s">
        <v>41</v>
      </c>
      <c r="G1556" t="s">
        <v>83</v>
      </c>
      <c r="H1556">
        <v>1</v>
      </c>
      <c r="I1556">
        <v>8075.16</v>
      </c>
      <c r="J1556" t="s">
        <v>21</v>
      </c>
      <c r="K1556" t="s">
        <v>17</v>
      </c>
      <c r="L1556">
        <f>SalesData[[#This Row],[quantity]]*SalesData[[#This Row],[price]]</f>
        <v>8075.16</v>
      </c>
      <c r="M1556" s="8">
        <f>IF(SalesData[[#This Row],[quantity]]&lt;=1,2%,IF(SalesData[[#This Row],[quantity]]&lt;=2,4%,IF(SalesData[[#This Row],[quantity]]&lt;=3,6%,IF(SalesData[[#This Row],[quantity]]&gt;=4,8%,0%))))</f>
        <v>0.02</v>
      </c>
      <c r="N1556" s="6">
        <f>SalesData[[#This Row],[Total Sales]]*SalesData[[#This Row],[Discount %]]</f>
        <v>161.50319999999999</v>
      </c>
      <c r="O1556" s="2">
        <f>SalesData[[#This Row],[Total Sales]]-SalesData[[#This Row],[Discount Amount]]</f>
        <v>7913.6567999999997</v>
      </c>
      <c r="P1556" s="2">
        <f>SalesData[[#This Row],[price]]*60%</f>
        <v>4845.0959999999995</v>
      </c>
      <c r="Q1556" s="2">
        <f>SalesData[[#This Row],[Cost Price (Assumed)60%]]*SalesData[[#This Row],[quantity]]</f>
        <v>4845.0959999999995</v>
      </c>
      <c r="R1556" s="2">
        <f>SalesData[[#This Row],[Net Sales]]-SalesData[[#This Row],[Total Cost]]</f>
        <v>3068.5608000000002</v>
      </c>
      <c r="S1556" s="8">
        <f>SalesData[[#This Row],[Profit]]/SalesData[[#This Row],[Net Sales]]</f>
        <v>0.38775510204081637</v>
      </c>
    </row>
    <row r="1557" spans="1:19" x14ac:dyDescent="0.25">
      <c r="A1557">
        <v>101555</v>
      </c>
      <c r="B1557" s="1">
        <v>45033</v>
      </c>
      <c r="C1557" s="2">
        <f>MONTH(SalesData[[#This Row],[order_date]])</f>
        <v>4</v>
      </c>
      <c r="D1557" s="2">
        <f>YEAR(SalesData[[#This Row],[order_date]])</f>
        <v>2023</v>
      </c>
      <c r="E1557" t="s">
        <v>1491</v>
      </c>
      <c r="F1557" t="s">
        <v>10</v>
      </c>
      <c r="G1557" t="s">
        <v>73</v>
      </c>
      <c r="H1557">
        <v>2</v>
      </c>
      <c r="I1557">
        <v>53468.68</v>
      </c>
      <c r="J1557" t="s">
        <v>47</v>
      </c>
      <c r="K1557" t="s">
        <v>48</v>
      </c>
      <c r="L1557">
        <f>SalesData[[#This Row],[quantity]]*SalesData[[#This Row],[price]]</f>
        <v>106937.36</v>
      </c>
      <c r="M1557" s="8">
        <f>IF(SalesData[[#This Row],[quantity]]&lt;=1,2%,IF(SalesData[[#This Row],[quantity]]&lt;=2,4%,IF(SalesData[[#This Row],[quantity]]&lt;=3,6%,IF(SalesData[[#This Row],[quantity]]&gt;=4,8%,0%))))</f>
        <v>0.04</v>
      </c>
      <c r="N1557" s="6">
        <f>SalesData[[#This Row],[Total Sales]]*SalesData[[#This Row],[Discount %]]</f>
        <v>4277.4944000000005</v>
      </c>
      <c r="O1557" s="2">
        <f>SalesData[[#This Row],[Total Sales]]-SalesData[[#This Row],[Discount Amount]]</f>
        <v>102659.8656</v>
      </c>
      <c r="P1557" s="2">
        <f>SalesData[[#This Row],[price]]*60%</f>
        <v>32081.207999999999</v>
      </c>
      <c r="Q1557" s="2">
        <f>SalesData[[#This Row],[Cost Price (Assumed)60%]]*SalesData[[#This Row],[quantity]]</f>
        <v>64162.415999999997</v>
      </c>
      <c r="R1557" s="2">
        <f>SalesData[[#This Row],[Net Sales]]-SalesData[[#This Row],[Total Cost]]</f>
        <v>38497.449600000007</v>
      </c>
      <c r="S1557" s="8">
        <f>SalesData[[#This Row],[Profit]]/SalesData[[#This Row],[Net Sales]]</f>
        <v>0.37500000000000006</v>
      </c>
    </row>
    <row r="1558" spans="1:19" x14ac:dyDescent="0.25">
      <c r="A1558">
        <v>101556</v>
      </c>
      <c r="B1558" s="1">
        <v>45061</v>
      </c>
      <c r="C1558" s="2">
        <f>MONTH(SalesData[[#This Row],[order_date]])</f>
        <v>5</v>
      </c>
      <c r="D1558" s="2">
        <f>YEAR(SalesData[[#This Row],[order_date]])</f>
        <v>2023</v>
      </c>
      <c r="E1558" t="s">
        <v>1492</v>
      </c>
      <c r="F1558" t="s">
        <v>10</v>
      </c>
      <c r="G1558" t="s">
        <v>73</v>
      </c>
      <c r="H1558">
        <v>1</v>
      </c>
      <c r="I1558">
        <v>39236.68</v>
      </c>
      <c r="J1558" t="s">
        <v>47</v>
      </c>
      <c r="K1558" t="s">
        <v>48</v>
      </c>
      <c r="L1558">
        <f>SalesData[[#This Row],[quantity]]*SalesData[[#This Row],[price]]</f>
        <v>39236.68</v>
      </c>
      <c r="M1558" s="8">
        <f>IF(SalesData[[#This Row],[quantity]]&lt;=1,2%,IF(SalesData[[#This Row],[quantity]]&lt;=2,4%,IF(SalesData[[#This Row],[quantity]]&lt;=3,6%,IF(SalesData[[#This Row],[quantity]]&gt;=4,8%,0%))))</f>
        <v>0.02</v>
      </c>
      <c r="N1558" s="6">
        <f>SalesData[[#This Row],[Total Sales]]*SalesData[[#This Row],[Discount %]]</f>
        <v>784.73360000000002</v>
      </c>
      <c r="O1558" s="2">
        <f>SalesData[[#This Row],[Total Sales]]-SalesData[[#This Row],[Discount Amount]]</f>
        <v>38451.946400000001</v>
      </c>
      <c r="P1558" s="2">
        <f>SalesData[[#This Row],[price]]*60%</f>
        <v>23542.007999999998</v>
      </c>
      <c r="Q1558" s="2">
        <f>SalesData[[#This Row],[Cost Price (Assumed)60%]]*SalesData[[#This Row],[quantity]]</f>
        <v>23542.007999999998</v>
      </c>
      <c r="R1558" s="2">
        <f>SalesData[[#This Row],[Net Sales]]-SalesData[[#This Row],[Total Cost]]</f>
        <v>14909.938400000003</v>
      </c>
      <c r="S1558" s="8">
        <f>SalesData[[#This Row],[Profit]]/SalesData[[#This Row],[Net Sales]]</f>
        <v>0.38775510204081637</v>
      </c>
    </row>
    <row r="1559" spans="1:19" x14ac:dyDescent="0.25">
      <c r="A1559">
        <v>101557</v>
      </c>
      <c r="B1559" s="1">
        <v>45484</v>
      </c>
      <c r="C1559" s="2">
        <f>MONTH(SalesData[[#This Row],[order_date]])</f>
        <v>7</v>
      </c>
      <c r="D1559" s="2">
        <f>YEAR(SalesData[[#This Row],[order_date]])</f>
        <v>2024</v>
      </c>
      <c r="E1559" t="s">
        <v>749</v>
      </c>
      <c r="F1559" t="s">
        <v>10</v>
      </c>
      <c r="G1559" t="s">
        <v>27</v>
      </c>
      <c r="H1559">
        <v>2</v>
      </c>
      <c r="I1559">
        <v>49404.36</v>
      </c>
      <c r="J1559" t="s">
        <v>43</v>
      </c>
      <c r="K1559" t="s">
        <v>29</v>
      </c>
      <c r="L1559">
        <f>SalesData[[#This Row],[quantity]]*SalesData[[#This Row],[price]]</f>
        <v>98808.72</v>
      </c>
      <c r="M1559" s="8">
        <f>IF(SalesData[[#This Row],[quantity]]&lt;=1,2%,IF(SalesData[[#This Row],[quantity]]&lt;=2,4%,IF(SalesData[[#This Row],[quantity]]&lt;=3,6%,IF(SalesData[[#This Row],[quantity]]&gt;=4,8%,0%))))</f>
        <v>0.04</v>
      </c>
      <c r="N1559" s="6">
        <f>SalesData[[#This Row],[Total Sales]]*SalesData[[#This Row],[Discount %]]</f>
        <v>3952.3488000000002</v>
      </c>
      <c r="O1559" s="2">
        <f>SalesData[[#This Row],[Total Sales]]-SalesData[[#This Row],[Discount Amount]]</f>
        <v>94856.371199999994</v>
      </c>
      <c r="P1559" s="2">
        <f>SalesData[[#This Row],[price]]*60%</f>
        <v>29642.615999999998</v>
      </c>
      <c r="Q1559" s="2">
        <f>SalesData[[#This Row],[Cost Price (Assumed)60%]]*SalesData[[#This Row],[quantity]]</f>
        <v>59285.231999999996</v>
      </c>
      <c r="R1559" s="2">
        <f>SalesData[[#This Row],[Net Sales]]-SalesData[[#This Row],[Total Cost]]</f>
        <v>35571.139199999998</v>
      </c>
      <c r="S1559" s="8">
        <f>SalesData[[#This Row],[Profit]]/SalesData[[#This Row],[Net Sales]]</f>
        <v>0.375</v>
      </c>
    </row>
    <row r="1560" spans="1:19" x14ac:dyDescent="0.25">
      <c r="A1560">
        <v>101558</v>
      </c>
      <c r="B1560" s="1">
        <v>45653</v>
      </c>
      <c r="C1560" s="2">
        <f>MONTH(SalesData[[#This Row],[order_date]])</f>
        <v>12</v>
      </c>
      <c r="D1560" s="2">
        <f>YEAR(SalesData[[#This Row],[order_date]])</f>
        <v>2024</v>
      </c>
      <c r="E1560" t="s">
        <v>1493</v>
      </c>
      <c r="F1560" t="s">
        <v>10</v>
      </c>
      <c r="G1560" t="s">
        <v>80</v>
      </c>
      <c r="H1560">
        <v>2</v>
      </c>
      <c r="I1560">
        <v>22713.32</v>
      </c>
      <c r="J1560" t="s">
        <v>28</v>
      </c>
      <c r="K1560" t="s">
        <v>29</v>
      </c>
      <c r="L1560">
        <f>SalesData[[#This Row],[quantity]]*SalesData[[#This Row],[price]]</f>
        <v>45426.64</v>
      </c>
      <c r="M1560" s="8">
        <f>IF(SalesData[[#This Row],[quantity]]&lt;=1,2%,IF(SalesData[[#This Row],[quantity]]&lt;=2,4%,IF(SalesData[[#This Row],[quantity]]&lt;=3,6%,IF(SalesData[[#This Row],[quantity]]&gt;=4,8%,0%))))</f>
        <v>0.04</v>
      </c>
      <c r="N1560" s="6">
        <f>SalesData[[#This Row],[Total Sales]]*SalesData[[#This Row],[Discount %]]</f>
        <v>1817.0655999999999</v>
      </c>
      <c r="O1560" s="2">
        <f>SalesData[[#This Row],[Total Sales]]-SalesData[[#This Row],[Discount Amount]]</f>
        <v>43609.574399999998</v>
      </c>
      <c r="P1560" s="2">
        <f>SalesData[[#This Row],[price]]*60%</f>
        <v>13627.992</v>
      </c>
      <c r="Q1560" s="2">
        <f>SalesData[[#This Row],[Cost Price (Assumed)60%]]*SalesData[[#This Row],[quantity]]</f>
        <v>27255.984</v>
      </c>
      <c r="R1560" s="2">
        <f>SalesData[[#This Row],[Net Sales]]-SalesData[[#This Row],[Total Cost]]</f>
        <v>16353.590399999997</v>
      </c>
      <c r="S1560" s="8">
        <f>SalesData[[#This Row],[Profit]]/SalesData[[#This Row],[Net Sales]]</f>
        <v>0.37499999999999994</v>
      </c>
    </row>
    <row r="1561" spans="1:19" x14ac:dyDescent="0.25">
      <c r="A1561">
        <v>101559</v>
      </c>
      <c r="B1561" s="1">
        <v>45610</v>
      </c>
      <c r="C1561" s="2">
        <f>MONTH(SalesData[[#This Row],[order_date]])</f>
        <v>11</v>
      </c>
      <c r="D1561" s="2">
        <f>YEAR(SalesData[[#This Row],[order_date]])</f>
        <v>2024</v>
      </c>
      <c r="E1561" t="s">
        <v>1494</v>
      </c>
      <c r="F1561" t="s">
        <v>19</v>
      </c>
      <c r="G1561" t="s">
        <v>77</v>
      </c>
      <c r="H1561">
        <v>1</v>
      </c>
      <c r="I1561">
        <v>10274.99</v>
      </c>
      <c r="J1561" t="s">
        <v>12</v>
      </c>
      <c r="K1561" t="s">
        <v>12</v>
      </c>
      <c r="L1561">
        <f>SalesData[[#This Row],[quantity]]*SalesData[[#This Row],[price]]</f>
        <v>10274.99</v>
      </c>
      <c r="M1561" s="8">
        <f>IF(SalesData[[#This Row],[quantity]]&lt;=1,2%,IF(SalesData[[#This Row],[quantity]]&lt;=2,4%,IF(SalesData[[#This Row],[quantity]]&lt;=3,6%,IF(SalesData[[#This Row],[quantity]]&gt;=4,8%,0%))))</f>
        <v>0.02</v>
      </c>
      <c r="N1561" s="6">
        <f>SalesData[[#This Row],[Total Sales]]*SalesData[[#This Row],[Discount %]]</f>
        <v>205.49979999999999</v>
      </c>
      <c r="O1561" s="2">
        <f>SalesData[[#This Row],[Total Sales]]-SalesData[[#This Row],[Discount Amount]]</f>
        <v>10069.4902</v>
      </c>
      <c r="P1561" s="2">
        <f>SalesData[[#This Row],[price]]*60%</f>
        <v>6164.9939999999997</v>
      </c>
      <c r="Q1561" s="2">
        <f>SalesData[[#This Row],[Cost Price (Assumed)60%]]*SalesData[[#This Row],[quantity]]</f>
        <v>6164.9939999999997</v>
      </c>
      <c r="R1561" s="2">
        <f>SalesData[[#This Row],[Net Sales]]-SalesData[[#This Row],[Total Cost]]</f>
        <v>3904.4962000000005</v>
      </c>
      <c r="S1561" s="8">
        <f>SalesData[[#This Row],[Profit]]/SalesData[[#This Row],[Net Sales]]</f>
        <v>0.38775510204081637</v>
      </c>
    </row>
    <row r="1562" spans="1:19" x14ac:dyDescent="0.25">
      <c r="A1562">
        <v>101560</v>
      </c>
      <c r="B1562" s="1">
        <v>45103</v>
      </c>
      <c r="C1562" s="2">
        <f>MONTH(SalesData[[#This Row],[order_date]])</f>
        <v>6</v>
      </c>
      <c r="D1562" s="2">
        <f>YEAR(SalesData[[#This Row],[order_date]])</f>
        <v>2023</v>
      </c>
      <c r="E1562" t="s">
        <v>1442</v>
      </c>
      <c r="F1562" t="s">
        <v>14</v>
      </c>
      <c r="G1562" t="s">
        <v>31</v>
      </c>
      <c r="H1562">
        <v>2</v>
      </c>
      <c r="I1562">
        <v>3409.42</v>
      </c>
      <c r="J1562" t="s">
        <v>94</v>
      </c>
      <c r="K1562" t="s">
        <v>95</v>
      </c>
      <c r="L1562">
        <f>SalesData[[#This Row],[quantity]]*SalesData[[#This Row],[price]]</f>
        <v>6818.84</v>
      </c>
      <c r="M1562" s="8">
        <f>IF(SalesData[[#This Row],[quantity]]&lt;=1,2%,IF(SalesData[[#This Row],[quantity]]&lt;=2,4%,IF(SalesData[[#This Row],[quantity]]&lt;=3,6%,IF(SalesData[[#This Row],[quantity]]&gt;=4,8%,0%))))</f>
        <v>0.04</v>
      </c>
      <c r="N1562" s="6">
        <f>SalesData[[#This Row],[Total Sales]]*SalesData[[#This Row],[Discount %]]</f>
        <v>272.75360000000001</v>
      </c>
      <c r="O1562" s="2">
        <f>SalesData[[#This Row],[Total Sales]]-SalesData[[#This Row],[Discount Amount]]</f>
        <v>6546.0864000000001</v>
      </c>
      <c r="P1562" s="2">
        <f>SalesData[[#This Row],[price]]*60%</f>
        <v>2045.652</v>
      </c>
      <c r="Q1562" s="2">
        <f>SalesData[[#This Row],[Cost Price (Assumed)60%]]*SalesData[[#This Row],[quantity]]</f>
        <v>4091.3040000000001</v>
      </c>
      <c r="R1562" s="2">
        <f>SalesData[[#This Row],[Net Sales]]-SalesData[[#This Row],[Total Cost]]</f>
        <v>2454.7824000000001</v>
      </c>
      <c r="S1562" s="8">
        <f>SalesData[[#This Row],[Profit]]/SalesData[[#This Row],[Net Sales]]</f>
        <v>0.375</v>
      </c>
    </row>
    <row r="1563" spans="1:19" x14ac:dyDescent="0.25">
      <c r="A1563">
        <v>101561</v>
      </c>
      <c r="B1563" s="1">
        <v>45207</v>
      </c>
      <c r="C1563" s="2">
        <f>MONTH(SalesData[[#This Row],[order_date]])</f>
        <v>10</v>
      </c>
      <c r="D1563" s="2">
        <f>YEAR(SalesData[[#This Row],[order_date]])</f>
        <v>2023</v>
      </c>
      <c r="E1563" t="s">
        <v>1495</v>
      </c>
      <c r="F1563" t="s">
        <v>19</v>
      </c>
      <c r="G1563" t="s">
        <v>77</v>
      </c>
      <c r="H1563">
        <v>1</v>
      </c>
      <c r="I1563">
        <v>9160.6</v>
      </c>
      <c r="J1563" t="s">
        <v>12</v>
      </c>
      <c r="K1563" t="s">
        <v>12</v>
      </c>
      <c r="L1563">
        <f>SalesData[[#This Row],[quantity]]*SalesData[[#This Row],[price]]</f>
        <v>9160.6</v>
      </c>
      <c r="M1563" s="8">
        <f>IF(SalesData[[#This Row],[quantity]]&lt;=1,2%,IF(SalesData[[#This Row],[quantity]]&lt;=2,4%,IF(SalesData[[#This Row],[quantity]]&lt;=3,6%,IF(SalesData[[#This Row],[quantity]]&gt;=4,8%,0%))))</f>
        <v>0.02</v>
      </c>
      <c r="N1563" s="6">
        <f>SalesData[[#This Row],[Total Sales]]*SalesData[[#This Row],[Discount %]]</f>
        <v>183.21200000000002</v>
      </c>
      <c r="O1563" s="2">
        <f>SalesData[[#This Row],[Total Sales]]-SalesData[[#This Row],[Discount Amount]]</f>
        <v>8977.3880000000008</v>
      </c>
      <c r="P1563" s="2">
        <f>SalesData[[#This Row],[price]]*60%</f>
        <v>5496.36</v>
      </c>
      <c r="Q1563" s="2">
        <f>SalesData[[#This Row],[Cost Price (Assumed)60%]]*SalesData[[#This Row],[quantity]]</f>
        <v>5496.36</v>
      </c>
      <c r="R1563" s="2">
        <f>SalesData[[#This Row],[Net Sales]]-SalesData[[#This Row],[Total Cost]]</f>
        <v>3481.0280000000012</v>
      </c>
      <c r="S1563" s="8">
        <f>SalesData[[#This Row],[Profit]]/SalesData[[#This Row],[Net Sales]]</f>
        <v>0.38775510204081642</v>
      </c>
    </row>
    <row r="1564" spans="1:19" x14ac:dyDescent="0.25">
      <c r="A1564">
        <v>101562</v>
      </c>
      <c r="B1564" s="1">
        <v>45046</v>
      </c>
      <c r="C1564" s="2">
        <f>MONTH(SalesData[[#This Row],[order_date]])</f>
        <v>4</v>
      </c>
      <c r="D1564" s="2">
        <f>YEAR(SalesData[[#This Row],[order_date]])</f>
        <v>2023</v>
      </c>
      <c r="E1564" t="s">
        <v>1496</v>
      </c>
      <c r="F1564" t="s">
        <v>41</v>
      </c>
      <c r="G1564" t="s">
        <v>102</v>
      </c>
      <c r="H1564">
        <v>2</v>
      </c>
      <c r="I1564">
        <v>3110.99</v>
      </c>
      <c r="J1564" t="s">
        <v>21</v>
      </c>
      <c r="K1564" t="s">
        <v>17</v>
      </c>
      <c r="L1564">
        <f>SalesData[[#This Row],[quantity]]*SalesData[[#This Row],[price]]</f>
        <v>6221.98</v>
      </c>
      <c r="M1564" s="8">
        <f>IF(SalesData[[#This Row],[quantity]]&lt;=1,2%,IF(SalesData[[#This Row],[quantity]]&lt;=2,4%,IF(SalesData[[#This Row],[quantity]]&lt;=3,6%,IF(SalesData[[#This Row],[quantity]]&gt;=4,8%,0%))))</f>
        <v>0.04</v>
      </c>
      <c r="N1564" s="6">
        <f>SalesData[[#This Row],[Total Sales]]*SalesData[[#This Row],[Discount %]]</f>
        <v>248.8792</v>
      </c>
      <c r="O1564" s="2">
        <f>SalesData[[#This Row],[Total Sales]]-SalesData[[#This Row],[Discount Amount]]</f>
        <v>5973.1007999999993</v>
      </c>
      <c r="P1564" s="2">
        <f>SalesData[[#This Row],[price]]*60%</f>
        <v>1866.5939999999998</v>
      </c>
      <c r="Q1564" s="2">
        <f>SalesData[[#This Row],[Cost Price (Assumed)60%]]*SalesData[[#This Row],[quantity]]</f>
        <v>3733.1879999999996</v>
      </c>
      <c r="R1564" s="2">
        <f>SalesData[[#This Row],[Net Sales]]-SalesData[[#This Row],[Total Cost]]</f>
        <v>2239.9127999999996</v>
      </c>
      <c r="S1564" s="8">
        <f>SalesData[[#This Row],[Profit]]/SalesData[[#This Row],[Net Sales]]</f>
        <v>0.375</v>
      </c>
    </row>
    <row r="1565" spans="1:19" x14ac:dyDescent="0.25">
      <c r="A1565">
        <v>101563</v>
      </c>
      <c r="B1565" s="1">
        <v>45100</v>
      </c>
      <c r="C1565" s="2">
        <f>MONTH(SalesData[[#This Row],[order_date]])</f>
        <v>6</v>
      </c>
      <c r="D1565" s="2">
        <f>YEAR(SalesData[[#This Row],[order_date]])</f>
        <v>2023</v>
      </c>
      <c r="E1565" t="s">
        <v>1497</v>
      </c>
      <c r="F1565" t="s">
        <v>38</v>
      </c>
      <c r="G1565" t="s">
        <v>70</v>
      </c>
      <c r="H1565">
        <v>2</v>
      </c>
      <c r="I1565">
        <v>2108.7199999999998</v>
      </c>
      <c r="J1565" t="s">
        <v>94</v>
      </c>
      <c r="K1565" t="s">
        <v>95</v>
      </c>
      <c r="L1565">
        <f>SalesData[[#This Row],[quantity]]*SalesData[[#This Row],[price]]</f>
        <v>4217.4399999999996</v>
      </c>
      <c r="M1565" s="8">
        <f>IF(SalesData[[#This Row],[quantity]]&lt;=1,2%,IF(SalesData[[#This Row],[quantity]]&lt;=2,4%,IF(SalesData[[#This Row],[quantity]]&lt;=3,6%,IF(SalesData[[#This Row],[quantity]]&gt;=4,8%,0%))))</f>
        <v>0.04</v>
      </c>
      <c r="N1565" s="6">
        <f>SalesData[[#This Row],[Total Sales]]*SalesData[[#This Row],[Discount %]]</f>
        <v>168.69759999999999</v>
      </c>
      <c r="O1565" s="2">
        <f>SalesData[[#This Row],[Total Sales]]-SalesData[[#This Row],[Discount Amount]]</f>
        <v>4048.7423999999996</v>
      </c>
      <c r="P1565" s="2">
        <f>SalesData[[#This Row],[price]]*60%</f>
        <v>1265.2319999999997</v>
      </c>
      <c r="Q1565" s="2">
        <f>SalesData[[#This Row],[Cost Price (Assumed)60%]]*SalesData[[#This Row],[quantity]]</f>
        <v>2530.4639999999995</v>
      </c>
      <c r="R1565" s="2">
        <f>SalesData[[#This Row],[Net Sales]]-SalesData[[#This Row],[Total Cost]]</f>
        <v>1518.2784000000001</v>
      </c>
      <c r="S1565" s="8">
        <f>SalesData[[#This Row],[Profit]]/SalesData[[#This Row],[Net Sales]]</f>
        <v>0.37500000000000006</v>
      </c>
    </row>
    <row r="1566" spans="1:19" x14ac:dyDescent="0.25">
      <c r="A1566">
        <v>101564</v>
      </c>
      <c r="B1566" s="1">
        <v>45624</v>
      </c>
      <c r="C1566" s="2">
        <f>MONTH(SalesData[[#This Row],[order_date]])</f>
        <v>11</v>
      </c>
      <c r="D1566" s="2">
        <f>YEAR(SalesData[[#This Row],[order_date]])</f>
        <v>2024</v>
      </c>
      <c r="E1566" t="s">
        <v>338</v>
      </c>
      <c r="F1566" t="s">
        <v>19</v>
      </c>
      <c r="G1566" t="s">
        <v>115</v>
      </c>
      <c r="H1566">
        <v>2</v>
      </c>
      <c r="I1566">
        <v>10515.34</v>
      </c>
      <c r="J1566" t="s">
        <v>16</v>
      </c>
      <c r="K1566" t="s">
        <v>17</v>
      </c>
      <c r="L1566">
        <f>SalesData[[#This Row],[quantity]]*SalesData[[#This Row],[price]]</f>
        <v>21030.68</v>
      </c>
      <c r="M1566" s="8">
        <f>IF(SalesData[[#This Row],[quantity]]&lt;=1,2%,IF(SalesData[[#This Row],[quantity]]&lt;=2,4%,IF(SalesData[[#This Row],[quantity]]&lt;=3,6%,IF(SalesData[[#This Row],[quantity]]&gt;=4,8%,0%))))</f>
        <v>0.04</v>
      </c>
      <c r="N1566" s="6">
        <f>SalesData[[#This Row],[Total Sales]]*SalesData[[#This Row],[Discount %]]</f>
        <v>841.22720000000004</v>
      </c>
      <c r="O1566" s="2">
        <f>SalesData[[#This Row],[Total Sales]]-SalesData[[#This Row],[Discount Amount]]</f>
        <v>20189.452799999999</v>
      </c>
      <c r="P1566" s="2">
        <f>SalesData[[#This Row],[price]]*60%</f>
        <v>6309.2039999999997</v>
      </c>
      <c r="Q1566" s="2">
        <f>SalesData[[#This Row],[Cost Price (Assumed)60%]]*SalesData[[#This Row],[quantity]]</f>
        <v>12618.407999999999</v>
      </c>
      <c r="R1566" s="2">
        <f>SalesData[[#This Row],[Net Sales]]-SalesData[[#This Row],[Total Cost]]</f>
        <v>7571.0447999999997</v>
      </c>
      <c r="S1566" s="8">
        <f>SalesData[[#This Row],[Profit]]/SalesData[[#This Row],[Net Sales]]</f>
        <v>0.375</v>
      </c>
    </row>
    <row r="1567" spans="1:19" x14ac:dyDescent="0.25">
      <c r="A1567">
        <v>101565</v>
      </c>
      <c r="B1567" s="1">
        <v>45220</v>
      </c>
      <c r="C1567" s="2">
        <f>MONTH(SalesData[[#This Row],[order_date]])</f>
        <v>10</v>
      </c>
      <c r="D1567" s="2">
        <f>YEAR(SalesData[[#This Row],[order_date]])</f>
        <v>2023</v>
      </c>
      <c r="E1567" t="s">
        <v>253</v>
      </c>
      <c r="F1567" t="s">
        <v>10</v>
      </c>
      <c r="G1567" t="s">
        <v>27</v>
      </c>
      <c r="H1567">
        <v>1</v>
      </c>
      <c r="I1567">
        <v>32861</v>
      </c>
      <c r="J1567" t="s">
        <v>43</v>
      </c>
      <c r="K1567" t="s">
        <v>29</v>
      </c>
      <c r="L1567">
        <f>SalesData[[#This Row],[quantity]]*SalesData[[#This Row],[price]]</f>
        <v>32861</v>
      </c>
      <c r="M1567" s="8">
        <f>IF(SalesData[[#This Row],[quantity]]&lt;=1,2%,IF(SalesData[[#This Row],[quantity]]&lt;=2,4%,IF(SalesData[[#This Row],[quantity]]&lt;=3,6%,IF(SalesData[[#This Row],[quantity]]&gt;=4,8%,0%))))</f>
        <v>0.02</v>
      </c>
      <c r="N1567" s="6">
        <f>SalesData[[#This Row],[Total Sales]]*SalesData[[#This Row],[Discount %]]</f>
        <v>657.22</v>
      </c>
      <c r="O1567" s="2">
        <f>SalesData[[#This Row],[Total Sales]]-SalesData[[#This Row],[Discount Amount]]</f>
        <v>32203.78</v>
      </c>
      <c r="P1567" s="2">
        <f>SalesData[[#This Row],[price]]*60%</f>
        <v>19716.599999999999</v>
      </c>
      <c r="Q1567" s="2">
        <f>SalesData[[#This Row],[Cost Price (Assumed)60%]]*SalesData[[#This Row],[quantity]]</f>
        <v>19716.599999999999</v>
      </c>
      <c r="R1567" s="2">
        <f>SalesData[[#This Row],[Net Sales]]-SalesData[[#This Row],[Total Cost]]</f>
        <v>12487.18</v>
      </c>
      <c r="S1567" s="8">
        <f>SalesData[[#This Row],[Profit]]/SalesData[[#This Row],[Net Sales]]</f>
        <v>0.38775510204081637</v>
      </c>
    </row>
    <row r="1568" spans="1:19" x14ac:dyDescent="0.25">
      <c r="A1568">
        <v>101566</v>
      </c>
      <c r="B1568" s="1">
        <v>45131</v>
      </c>
      <c r="C1568" s="2">
        <f>MONTH(SalesData[[#This Row],[order_date]])</f>
        <v>7</v>
      </c>
      <c r="D1568" s="2">
        <f>YEAR(SalesData[[#This Row],[order_date]])</f>
        <v>2023</v>
      </c>
      <c r="E1568" t="s">
        <v>1498</v>
      </c>
      <c r="F1568" t="s">
        <v>10</v>
      </c>
      <c r="G1568" t="s">
        <v>11</v>
      </c>
      <c r="H1568">
        <v>1</v>
      </c>
      <c r="I1568">
        <v>27747.03</v>
      </c>
      <c r="J1568" t="s">
        <v>32</v>
      </c>
      <c r="K1568" t="s">
        <v>33</v>
      </c>
      <c r="L1568">
        <f>SalesData[[#This Row],[quantity]]*SalesData[[#This Row],[price]]</f>
        <v>27747.03</v>
      </c>
      <c r="M1568" s="8">
        <f>IF(SalesData[[#This Row],[quantity]]&lt;=1,2%,IF(SalesData[[#This Row],[quantity]]&lt;=2,4%,IF(SalesData[[#This Row],[quantity]]&lt;=3,6%,IF(SalesData[[#This Row],[quantity]]&gt;=4,8%,0%))))</f>
        <v>0.02</v>
      </c>
      <c r="N1568" s="6">
        <f>SalesData[[#This Row],[Total Sales]]*SalesData[[#This Row],[Discount %]]</f>
        <v>554.94060000000002</v>
      </c>
      <c r="O1568" s="2">
        <f>SalesData[[#This Row],[Total Sales]]-SalesData[[#This Row],[Discount Amount]]</f>
        <v>27192.089399999997</v>
      </c>
      <c r="P1568" s="2">
        <f>SalesData[[#This Row],[price]]*60%</f>
        <v>16648.217999999997</v>
      </c>
      <c r="Q1568" s="2">
        <f>SalesData[[#This Row],[Cost Price (Assumed)60%]]*SalesData[[#This Row],[quantity]]</f>
        <v>16648.217999999997</v>
      </c>
      <c r="R1568" s="2">
        <f>SalesData[[#This Row],[Net Sales]]-SalesData[[#This Row],[Total Cost]]</f>
        <v>10543.8714</v>
      </c>
      <c r="S1568" s="8">
        <f>SalesData[[#This Row],[Profit]]/SalesData[[#This Row],[Net Sales]]</f>
        <v>0.38775510204081637</v>
      </c>
    </row>
    <row r="1569" spans="1:19" x14ac:dyDescent="0.25">
      <c r="A1569">
        <v>101567</v>
      </c>
      <c r="B1569" s="1">
        <v>45299</v>
      </c>
      <c r="C1569" s="2">
        <f>MONTH(SalesData[[#This Row],[order_date]])</f>
        <v>1</v>
      </c>
      <c r="D1569" s="2">
        <f>YEAR(SalesData[[#This Row],[order_date]])</f>
        <v>2024</v>
      </c>
      <c r="E1569" t="s">
        <v>744</v>
      </c>
      <c r="F1569" t="s">
        <v>14</v>
      </c>
      <c r="G1569" t="s">
        <v>51</v>
      </c>
      <c r="H1569">
        <v>1</v>
      </c>
      <c r="I1569">
        <v>3549.17</v>
      </c>
      <c r="J1569" t="s">
        <v>47</v>
      </c>
      <c r="K1569" t="s">
        <v>48</v>
      </c>
      <c r="L1569">
        <f>SalesData[[#This Row],[quantity]]*SalesData[[#This Row],[price]]</f>
        <v>3549.17</v>
      </c>
      <c r="M1569" s="8">
        <f>IF(SalesData[[#This Row],[quantity]]&lt;=1,2%,IF(SalesData[[#This Row],[quantity]]&lt;=2,4%,IF(SalesData[[#This Row],[quantity]]&lt;=3,6%,IF(SalesData[[#This Row],[quantity]]&gt;=4,8%,0%))))</f>
        <v>0.02</v>
      </c>
      <c r="N1569" s="6">
        <f>SalesData[[#This Row],[Total Sales]]*SalesData[[#This Row],[Discount %]]</f>
        <v>70.983400000000003</v>
      </c>
      <c r="O1569" s="2">
        <f>SalesData[[#This Row],[Total Sales]]-SalesData[[#This Row],[Discount Amount]]</f>
        <v>3478.1866</v>
      </c>
      <c r="P1569" s="2">
        <f>SalesData[[#This Row],[price]]*60%</f>
        <v>2129.502</v>
      </c>
      <c r="Q1569" s="2">
        <f>SalesData[[#This Row],[Cost Price (Assumed)60%]]*SalesData[[#This Row],[quantity]]</f>
        <v>2129.502</v>
      </c>
      <c r="R1569" s="2">
        <f>SalesData[[#This Row],[Net Sales]]-SalesData[[#This Row],[Total Cost]]</f>
        <v>1348.6846</v>
      </c>
      <c r="S1569" s="8">
        <f>SalesData[[#This Row],[Profit]]/SalesData[[#This Row],[Net Sales]]</f>
        <v>0.38775510204081631</v>
      </c>
    </row>
    <row r="1570" spans="1:19" x14ac:dyDescent="0.25">
      <c r="A1570">
        <v>101568</v>
      </c>
      <c r="B1570" s="1">
        <v>45526</v>
      </c>
      <c r="C1570" s="2">
        <f>MONTH(SalesData[[#This Row],[order_date]])</f>
        <v>8</v>
      </c>
      <c r="D1570" s="2">
        <f>YEAR(SalesData[[#This Row],[order_date]])</f>
        <v>2024</v>
      </c>
      <c r="E1570" t="s">
        <v>1499</v>
      </c>
      <c r="F1570" t="s">
        <v>14</v>
      </c>
      <c r="G1570" t="s">
        <v>51</v>
      </c>
      <c r="H1570">
        <v>1</v>
      </c>
      <c r="I1570">
        <v>4870.42</v>
      </c>
      <c r="J1570" t="s">
        <v>63</v>
      </c>
      <c r="K1570" t="s">
        <v>64</v>
      </c>
      <c r="L1570">
        <f>SalesData[[#This Row],[quantity]]*SalesData[[#This Row],[price]]</f>
        <v>4870.42</v>
      </c>
      <c r="M1570" s="8">
        <f>IF(SalesData[[#This Row],[quantity]]&lt;=1,2%,IF(SalesData[[#This Row],[quantity]]&lt;=2,4%,IF(SalesData[[#This Row],[quantity]]&lt;=3,6%,IF(SalesData[[#This Row],[quantity]]&gt;=4,8%,0%))))</f>
        <v>0.02</v>
      </c>
      <c r="N1570" s="6">
        <f>SalesData[[#This Row],[Total Sales]]*SalesData[[#This Row],[Discount %]]</f>
        <v>97.4084</v>
      </c>
      <c r="O1570" s="2">
        <f>SalesData[[#This Row],[Total Sales]]-SalesData[[#This Row],[Discount Amount]]</f>
        <v>4773.0115999999998</v>
      </c>
      <c r="P1570" s="2">
        <f>SalesData[[#This Row],[price]]*60%</f>
        <v>2922.252</v>
      </c>
      <c r="Q1570" s="2">
        <f>SalesData[[#This Row],[Cost Price (Assumed)60%]]*SalesData[[#This Row],[quantity]]</f>
        <v>2922.252</v>
      </c>
      <c r="R1570" s="2">
        <f>SalesData[[#This Row],[Net Sales]]-SalesData[[#This Row],[Total Cost]]</f>
        <v>1850.7595999999999</v>
      </c>
      <c r="S1570" s="8">
        <f>SalesData[[#This Row],[Profit]]/SalesData[[#This Row],[Net Sales]]</f>
        <v>0.38775510204081631</v>
      </c>
    </row>
    <row r="1571" spans="1:19" x14ac:dyDescent="0.25">
      <c r="A1571">
        <v>101569</v>
      </c>
      <c r="B1571" s="1">
        <v>45277</v>
      </c>
      <c r="C1571" s="2">
        <f>MONTH(SalesData[[#This Row],[order_date]])</f>
        <v>12</v>
      </c>
      <c r="D1571" s="2">
        <f>YEAR(SalesData[[#This Row],[order_date]])</f>
        <v>2023</v>
      </c>
      <c r="E1571" t="s">
        <v>1500</v>
      </c>
      <c r="F1571" t="s">
        <v>19</v>
      </c>
      <c r="G1571" t="s">
        <v>123</v>
      </c>
      <c r="H1571">
        <v>1</v>
      </c>
      <c r="I1571">
        <v>10445.120000000001</v>
      </c>
      <c r="J1571" t="s">
        <v>21</v>
      </c>
      <c r="K1571" t="s">
        <v>17</v>
      </c>
      <c r="L1571">
        <f>SalesData[[#This Row],[quantity]]*SalesData[[#This Row],[price]]</f>
        <v>10445.120000000001</v>
      </c>
      <c r="M1571" s="8">
        <f>IF(SalesData[[#This Row],[quantity]]&lt;=1,2%,IF(SalesData[[#This Row],[quantity]]&lt;=2,4%,IF(SalesData[[#This Row],[quantity]]&lt;=3,6%,IF(SalesData[[#This Row],[quantity]]&gt;=4,8%,0%))))</f>
        <v>0.02</v>
      </c>
      <c r="N1571" s="6">
        <f>SalesData[[#This Row],[Total Sales]]*SalesData[[#This Row],[Discount %]]</f>
        <v>208.90240000000003</v>
      </c>
      <c r="O1571" s="2">
        <f>SalesData[[#This Row],[Total Sales]]-SalesData[[#This Row],[Discount Amount]]</f>
        <v>10236.2176</v>
      </c>
      <c r="P1571" s="2">
        <f>SalesData[[#This Row],[price]]*60%</f>
        <v>6267.0720000000001</v>
      </c>
      <c r="Q1571" s="2">
        <f>SalesData[[#This Row],[Cost Price (Assumed)60%]]*SalesData[[#This Row],[quantity]]</f>
        <v>6267.0720000000001</v>
      </c>
      <c r="R1571" s="2">
        <f>SalesData[[#This Row],[Net Sales]]-SalesData[[#This Row],[Total Cost]]</f>
        <v>3969.1455999999998</v>
      </c>
      <c r="S1571" s="8">
        <f>SalesData[[#This Row],[Profit]]/SalesData[[#This Row],[Net Sales]]</f>
        <v>0.38775510204081631</v>
      </c>
    </row>
    <row r="1572" spans="1:19" x14ac:dyDescent="0.25">
      <c r="A1572">
        <v>101570</v>
      </c>
      <c r="B1572" s="1">
        <v>45142</v>
      </c>
      <c r="C1572" s="2">
        <f>MONTH(SalesData[[#This Row],[order_date]])</f>
        <v>8</v>
      </c>
      <c r="D1572" s="2">
        <f>YEAR(SalesData[[#This Row],[order_date]])</f>
        <v>2023</v>
      </c>
      <c r="E1572" t="s">
        <v>1501</v>
      </c>
      <c r="F1572" t="s">
        <v>10</v>
      </c>
      <c r="G1572" t="s">
        <v>68</v>
      </c>
      <c r="H1572">
        <v>1</v>
      </c>
      <c r="I1572">
        <v>64981.78</v>
      </c>
      <c r="J1572" t="s">
        <v>61</v>
      </c>
      <c r="K1572" t="s">
        <v>36</v>
      </c>
      <c r="L1572">
        <f>SalesData[[#This Row],[quantity]]*SalesData[[#This Row],[price]]</f>
        <v>64981.78</v>
      </c>
      <c r="M1572" s="8">
        <f>IF(SalesData[[#This Row],[quantity]]&lt;=1,2%,IF(SalesData[[#This Row],[quantity]]&lt;=2,4%,IF(SalesData[[#This Row],[quantity]]&lt;=3,6%,IF(SalesData[[#This Row],[quantity]]&gt;=4,8%,0%))))</f>
        <v>0.02</v>
      </c>
      <c r="N1572" s="6">
        <f>SalesData[[#This Row],[Total Sales]]*SalesData[[#This Row],[Discount %]]</f>
        <v>1299.6356000000001</v>
      </c>
      <c r="O1572" s="2">
        <f>SalesData[[#This Row],[Total Sales]]-SalesData[[#This Row],[Discount Amount]]</f>
        <v>63682.144399999997</v>
      </c>
      <c r="P1572" s="2">
        <f>SalesData[[#This Row],[price]]*60%</f>
        <v>38989.067999999999</v>
      </c>
      <c r="Q1572" s="2">
        <f>SalesData[[#This Row],[Cost Price (Assumed)60%]]*SalesData[[#This Row],[quantity]]</f>
        <v>38989.067999999999</v>
      </c>
      <c r="R1572" s="2">
        <f>SalesData[[#This Row],[Net Sales]]-SalesData[[#This Row],[Total Cost]]</f>
        <v>24693.076399999998</v>
      </c>
      <c r="S1572" s="8">
        <f>SalesData[[#This Row],[Profit]]/SalesData[[#This Row],[Net Sales]]</f>
        <v>0.38775510204081631</v>
      </c>
    </row>
    <row r="1573" spans="1:19" x14ac:dyDescent="0.25">
      <c r="A1573">
        <v>101571</v>
      </c>
      <c r="B1573" s="1">
        <v>45070</v>
      </c>
      <c r="C1573" s="2">
        <f>MONTH(SalesData[[#This Row],[order_date]])</f>
        <v>5</v>
      </c>
      <c r="D1573" s="2">
        <f>YEAR(SalesData[[#This Row],[order_date]])</f>
        <v>2023</v>
      </c>
      <c r="E1573" t="s">
        <v>1502</v>
      </c>
      <c r="F1573" t="s">
        <v>14</v>
      </c>
      <c r="G1573" t="s">
        <v>31</v>
      </c>
      <c r="H1573">
        <v>1</v>
      </c>
      <c r="I1573">
        <v>2066.35</v>
      </c>
      <c r="J1573" t="s">
        <v>107</v>
      </c>
      <c r="K1573" t="s">
        <v>108</v>
      </c>
      <c r="L1573">
        <f>SalesData[[#This Row],[quantity]]*SalesData[[#This Row],[price]]</f>
        <v>2066.35</v>
      </c>
      <c r="M1573" s="8">
        <f>IF(SalesData[[#This Row],[quantity]]&lt;=1,2%,IF(SalesData[[#This Row],[quantity]]&lt;=2,4%,IF(SalesData[[#This Row],[quantity]]&lt;=3,6%,IF(SalesData[[#This Row],[quantity]]&gt;=4,8%,0%))))</f>
        <v>0.02</v>
      </c>
      <c r="N1573" s="6">
        <f>SalesData[[#This Row],[Total Sales]]*SalesData[[#This Row],[Discount %]]</f>
        <v>41.326999999999998</v>
      </c>
      <c r="O1573" s="2">
        <f>SalesData[[#This Row],[Total Sales]]-SalesData[[#This Row],[Discount Amount]]</f>
        <v>2025.0229999999999</v>
      </c>
      <c r="P1573" s="2">
        <f>SalesData[[#This Row],[price]]*60%</f>
        <v>1239.81</v>
      </c>
      <c r="Q1573" s="2">
        <f>SalesData[[#This Row],[Cost Price (Assumed)60%]]*SalesData[[#This Row],[quantity]]</f>
        <v>1239.81</v>
      </c>
      <c r="R1573" s="2">
        <f>SalesData[[#This Row],[Net Sales]]-SalesData[[#This Row],[Total Cost]]</f>
        <v>785.21299999999997</v>
      </c>
      <c r="S1573" s="8">
        <f>SalesData[[#This Row],[Profit]]/SalesData[[#This Row],[Net Sales]]</f>
        <v>0.38775510204081631</v>
      </c>
    </row>
    <row r="1574" spans="1:19" x14ac:dyDescent="0.25">
      <c r="A1574">
        <v>101572</v>
      </c>
      <c r="B1574" s="1">
        <v>45645</v>
      </c>
      <c r="C1574" s="2">
        <f>MONTH(SalesData[[#This Row],[order_date]])</f>
        <v>12</v>
      </c>
      <c r="D1574" s="2">
        <f>YEAR(SalesData[[#This Row],[order_date]])</f>
        <v>2024</v>
      </c>
      <c r="E1574" t="s">
        <v>651</v>
      </c>
      <c r="F1574" t="s">
        <v>10</v>
      </c>
      <c r="G1574" t="s">
        <v>11</v>
      </c>
      <c r="H1574">
        <v>3</v>
      </c>
      <c r="I1574">
        <v>1992.91</v>
      </c>
      <c r="J1574" t="s">
        <v>107</v>
      </c>
      <c r="K1574" t="s">
        <v>108</v>
      </c>
      <c r="L1574">
        <f>SalesData[[#This Row],[quantity]]*SalesData[[#This Row],[price]]</f>
        <v>5978.7300000000005</v>
      </c>
      <c r="M1574" s="8">
        <f>IF(SalesData[[#This Row],[quantity]]&lt;=1,2%,IF(SalesData[[#This Row],[quantity]]&lt;=2,4%,IF(SalesData[[#This Row],[quantity]]&lt;=3,6%,IF(SalesData[[#This Row],[quantity]]&gt;=4,8%,0%))))</f>
        <v>0.06</v>
      </c>
      <c r="N1574" s="6">
        <f>SalesData[[#This Row],[Total Sales]]*SalesData[[#This Row],[Discount %]]</f>
        <v>358.72380000000004</v>
      </c>
      <c r="O1574" s="2">
        <f>SalesData[[#This Row],[Total Sales]]-SalesData[[#This Row],[Discount Amount]]</f>
        <v>5620.0062000000007</v>
      </c>
      <c r="P1574" s="2">
        <f>SalesData[[#This Row],[price]]*60%</f>
        <v>1195.7460000000001</v>
      </c>
      <c r="Q1574" s="2">
        <f>SalesData[[#This Row],[Cost Price (Assumed)60%]]*SalesData[[#This Row],[quantity]]</f>
        <v>3587.2380000000003</v>
      </c>
      <c r="R1574" s="2">
        <f>SalesData[[#This Row],[Net Sales]]-SalesData[[#This Row],[Total Cost]]</f>
        <v>2032.7682000000004</v>
      </c>
      <c r="S1574" s="8">
        <f>SalesData[[#This Row],[Profit]]/SalesData[[#This Row],[Net Sales]]</f>
        <v>0.36170212765957449</v>
      </c>
    </row>
    <row r="1575" spans="1:19" x14ac:dyDescent="0.25">
      <c r="A1575">
        <v>101573</v>
      </c>
      <c r="B1575" s="1">
        <v>45590</v>
      </c>
      <c r="C1575" s="2">
        <f>MONTH(SalesData[[#This Row],[order_date]])</f>
        <v>10</v>
      </c>
      <c r="D1575" s="2">
        <f>YEAR(SalesData[[#This Row],[order_date]])</f>
        <v>2024</v>
      </c>
      <c r="E1575" t="s">
        <v>1199</v>
      </c>
      <c r="F1575" t="s">
        <v>41</v>
      </c>
      <c r="G1575" t="s">
        <v>102</v>
      </c>
      <c r="H1575">
        <v>4</v>
      </c>
      <c r="I1575">
        <v>4753.49</v>
      </c>
      <c r="J1575" t="s">
        <v>21</v>
      </c>
      <c r="K1575" t="s">
        <v>17</v>
      </c>
      <c r="L1575">
        <f>SalesData[[#This Row],[quantity]]*SalesData[[#This Row],[price]]</f>
        <v>19013.96</v>
      </c>
      <c r="M1575" s="8">
        <f>IF(SalesData[[#This Row],[quantity]]&lt;=1,2%,IF(SalesData[[#This Row],[quantity]]&lt;=2,4%,IF(SalesData[[#This Row],[quantity]]&lt;=3,6%,IF(SalesData[[#This Row],[quantity]]&gt;=4,8%,0%))))</f>
        <v>0.08</v>
      </c>
      <c r="N1575" s="6">
        <f>SalesData[[#This Row],[Total Sales]]*SalesData[[#This Row],[Discount %]]</f>
        <v>1521.1168</v>
      </c>
      <c r="O1575" s="2">
        <f>SalesData[[#This Row],[Total Sales]]-SalesData[[#This Row],[Discount Amount]]</f>
        <v>17492.843199999999</v>
      </c>
      <c r="P1575" s="2">
        <f>SalesData[[#This Row],[price]]*60%</f>
        <v>2852.0939999999996</v>
      </c>
      <c r="Q1575" s="2">
        <f>SalesData[[#This Row],[Cost Price (Assumed)60%]]*SalesData[[#This Row],[quantity]]</f>
        <v>11408.375999999998</v>
      </c>
      <c r="R1575" s="2">
        <f>SalesData[[#This Row],[Net Sales]]-SalesData[[#This Row],[Total Cost]]</f>
        <v>6084.467200000001</v>
      </c>
      <c r="S1575" s="8">
        <f>SalesData[[#This Row],[Profit]]/SalesData[[#This Row],[Net Sales]]</f>
        <v>0.34782608695652178</v>
      </c>
    </row>
    <row r="1576" spans="1:19" x14ac:dyDescent="0.25">
      <c r="A1576">
        <v>101574</v>
      </c>
      <c r="B1576" s="1">
        <v>44949</v>
      </c>
      <c r="C1576" s="2">
        <f>MONTH(SalesData[[#This Row],[order_date]])</f>
        <v>1</v>
      </c>
      <c r="D1576" s="2">
        <f>YEAR(SalesData[[#This Row],[order_date]])</f>
        <v>2023</v>
      </c>
      <c r="E1576" t="s">
        <v>1503</v>
      </c>
      <c r="F1576" t="s">
        <v>14</v>
      </c>
      <c r="G1576" t="s">
        <v>51</v>
      </c>
      <c r="H1576">
        <v>1</v>
      </c>
      <c r="I1576">
        <v>2905.81</v>
      </c>
      <c r="J1576" t="s">
        <v>61</v>
      </c>
      <c r="K1576" t="s">
        <v>36</v>
      </c>
      <c r="L1576">
        <f>SalesData[[#This Row],[quantity]]*SalesData[[#This Row],[price]]</f>
        <v>2905.81</v>
      </c>
      <c r="M1576" s="8">
        <f>IF(SalesData[[#This Row],[quantity]]&lt;=1,2%,IF(SalesData[[#This Row],[quantity]]&lt;=2,4%,IF(SalesData[[#This Row],[quantity]]&lt;=3,6%,IF(SalesData[[#This Row],[quantity]]&gt;=4,8%,0%))))</f>
        <v>0.02</v>
      </c>
      <c r="N1576" s="6">
        <f>SalesData[[#This Row],[Total Sales]]*SalesData[[#This Row],[Discount %]]</f>
        <v>58.116199999999999</v>
      </c>
      <c r="O1576" s="2">
        <f>SalesData[[#This Row],[Total Sales]]-SalesData[[#This Row],[Discount Amount]]</f>
        <v>2847.6938</v>
      </c>
      <c r="P1576" s="2">
        <f>SalesData[[#This Row],[price]]*60%</f>
        <v>1743.4859999999999</v>
      </c>
      <c r="Q1576" s="2">
        <f>SalesData[[#This Row],[Cost Price (Assumed)60%]]*SalesData[[#This Row],[quantity]]</f>
        <v>1743.4859999999999</v>
      </c>
      <c r="R1576" s="2">
        <f>SalesData[[#This Row],[Net Sales]]-SalesData[[#This Row],[Total Cost]]</f>
        <v>1104.2078000000001</v>
      </c>
      <c r="S1576" s="8">
        <f>SalesData[[#This Row],[Profit]]/SalesData[[#This Row],[Net Sales]]</f>
        <v>0.38775510204081637</v>
      </c>
    </row>
    <row r="1577" spans="1:19" x14ac:dyDescent="0.25">
      <c r="A1577">
        <v>101575</v>
      </c>
      <c r="B1577" s="1">
        <v>45176</v>
      </c>
      <c r="C1577" s="2">
        <f>MONTH(SalesData[[#This Row],[order_date]])</f>
        <v>9</v>
      </c>
      <c r="D1577" s="2">
        <f>YEAR(SalesData[[#This Row],[order_date]])</f>
        <v>2023</v>
      </c>
      <c r="E1577" t="s">
        <v>1504</v>
      </c>
      <c r="F1577" t="s">
        <v>10</v>
      </c>
      <c r="G1577" t="s">
        <v>11</v>
      </c>
      <c r="H1577">
        <v>2</v>
      </c>
      <c r="I1577">
        <v>33530.5</v>
      </c>
      <c r="J1577" t="s">
        <v>43</v>
      </c>
      <c r="K1577" t="s">
        <v>29</v>
      </c>
      <c r="L1577">
        <f>SalesData[[#This Row],[quantity]]*SalesData[[#This Row],[price]]</f>
        <v>67061</v>
      </c>
      <c r="M1577" s="8">
        <f>IF(SalesData[[#This Row],[quantity]]&lt;=1,2%,IF(SalesData[[#This Row],[quantity]]&lt;=2,4%,IF(SalesData[[#This Row],[quantity]]&lt;=3,6%,IF(SalesData[[#This Row],[quantity]]&gt;=4,8%,0%))))</f>
        <v>0.04</v>
      </c>
      <c r="N1577" s="6">
        <f>SalesData[[#This Row],[Total Sales]]*SalesData[[#This Row],[Discount %]]</f>
        <v>2682.44</v>
      </c>
      <c r="O1577" s="2">
        <f>SalesData[[#This Row],[Total Sales]]-SalesData[[#This Row],[Discount Amount]]</f>
        <v>64378.559999999998</v>
      </c>
      <c r="P1577" s="2">
        <f>SalesData[[#This Row],[price]]*60%</f>
        <v>20118.3</v>
      </c>
      <c r="Q1577" s="2">
        <f>SalesData[[#This Row],[Cost Price (Assumed)60%]]*SalesData[[#This Row],[quantity]]</f>
        <v>40236.6</v>
      </c>
      <c r="R1577" s="2">
        <f>SalesData[[#This Row],[Net Sales]]-SalesData[[#This Row],[Total Cost]]</f>
        <v>24141.96</v>
      </c>
      <c r="S1577" s="8">
        <f>SalesData[[#This Row],[Profit]]/SalesData[[#This Row],[Net Sales]]</f>
        <v>0.375</v>
      </c>
    </row>
    <row r="1578" spans="1:19" x14ac:dyDescent="0.25">
      <c r="A1578">
        <v>101576</v>
      </c>
      <c r="B1578" s="1">
        <v>45166</v>
      </c>
      <c r="C1578" s="2">
        <f>MONTH(SalesData[[#This Row],[order_date]])</f>
        <v>8</v>
      </c>
      <c r="D1578" s="2">
        <f>YEAR(SalesData[[#This Row],[order_date]])</f>
        <v>2023</v>
      </c>
      <c r="E1578" t="s">
        <v>1505</v>
      </c>
      <c r="F1578" t="s">
        <v>38</v>
      </c>
      <c r="G1578" t="s">
        <v>60</v>
      </c>
      <c r="H1578">
        <v>1</v>
      </c>
      <c r="I1578">
        <v>1638.21</v>
      </c>
      <c r="J1578" t="s">
        <v>32</v>
      </c>
      <c r="K1578" t="s">
        <v>33</v>
      </c>
      <c r="L1578">
        <f>SalesData[[#This Row],[quantity]]*SalesData[[#This Row],[price]]</f>
        <v>1638.21</v>
      </c>
      <c r="M1578" s="8">
        <f>IF(SalesData[[#This Row],[quantity]]&lt;=1,2%,IF(SalesData[[#This Row],[quantity]]&lt;=2,4%,IF(SalesData[[#This Row],[quantity]]&lt;=3,6%,IF(SalesData[[#This Row],[quantity]]&gt;=4,8%,0%))))</f>
        <v>0.02</v>
      </c>
      <c r="N1578" s="6">
        <f>SalesData[[#This Row],[Total Sales]]*SalesData[[#This Row],[Discount %]]</f>
        <v>32.764200000000002</v>
      </c>
      <c r="O1578" s="2">
        <f>SalesData[[#This Row],[Total Sales]]-SalesData[[#This Row],[Discount Amount]]</f>
        <v>1605.4458</v>
      </c>
      <c r="P1578" s="2">
        <f>SalesData[[#This Row],[price]]*60%</f>
        <v>982.92599999999993</v>
      </c>
      <c r="Q1578" s="2">
        <f>SalesData[[#This Row],[Cost Price (Assumed)60%]]*SalesData[[#This Row],[quantity]]</f>
        <v>982.92599999999993</v>
      </c>
      <c r="R1578" s="2">
        <f>SalesData[[#This Row],[Net Sales]]-SalesData[[#This Row],[Total Cost]]</f>
        <v>622.51980000000003</v>
      </c>
      <c r="S1578" s="8">
        <f>SalesData[[#This Row],[Profit]]/SalesData[[#This Row],[Net Sales]]</f>
        <v>0.38775510204081637</v>
      </c>
    </row>
    <row r="1579" spans="1:19" x14ac:dyDescent="0.25">
      <c r="A1579">
        <v>101577</v>
      </c>
      <c r="B1579" s="1">
        <v>44956</v>
      </c>
      <c r="C1579" s="2">
        <f>MONTH(SalesData[[#This Row],[order_date]])</f>
        <v>1</v>
      </c>
      <c r="D1579" s="2">
        <f>YEAR(SalesData[[#This Row],[order_date]])</f>
        <v>2023</v>
      </c>
      <c r="E1579" t="s">
        <v>1506</v>
      </c>
      <c r="F1579" t="s">
        <v>10</v>
      </c>
      <c r="G1579" t="s">
        <v>27</v>
      </c>
      <c r="H1579">
        <v>4</v>
      </c>
      <c r="I1579">
        <v>70917.5</v>
      </c>
      <c r="J1579" t="s">
        <v>63</v>
      </c>
      <c r="K1579" t="s">
        <v>64</v>
      </c>
      <c r="L1579">
        <f>SalesData[[#This Row],[quantity]]*SalesData[[#This Row],[price]]</f>
        <v>283670</v>
      </c>
      <c r="M1579" s="8">
        <f>IF(SalesData[[#This Row],[quantity]]&lt;=1,2%,IF(SalesData[[#This Row],[quantity]]&lt;=2,4%,IF(SalesData[[#This Row],[quantity]]&lt;=3,6%,IF(SalesData[[#This Row],[quantity]]&gt;=4,8%,0%))))</f>
        <v>0.08</v>
      </c>
      <c r="N1579" s="6">
        <f>SalesData[[#This Row],[Total Sales]]*SalesData[[#This Row],[Discount %]]</f>
        <v>22693.600000000002</v>
      </c>
      <c r="O1579" s="2">
        <f>SalesData[[#This Row],[Total Sales]]-SalesData[[#This Row],[Discount Amount]]</f>
        <v>260976.4</v>
      </c>
      <c r="P1579" s="2">
        <f>SalesData[[#This Row],[price]]*60%</f>
        <v>42550.5</v>
      </c>
      <c r="Q1579" s="2">
        <f>SalesData[[#This Row],[Cost Price (Assumed)60%]]*SalesData[[#This Row],[quantity]]</f>
        <v>170202</v>
      </c>
      <c r="R1579" s="2">
        <f>SalesData[[#This Row],[Net Sales]]-SalesData[[#This Row],[Total Cost]]</f>
        <v>90774.399999999994</v>
      </c>
      <c r="S1579" s="8">
        <f>SalesData[[#This Row],[Profit]]/SalesData[[#This Row],[Net Sales]]</f>
        <v>0.34782608695652173</v>
      </c>
    </row>
    <row r="1580" spans="1:19" x14ac:dyDescent="0.25">
      <c r="A1580">
        <v>101578</v>
      </c>
      <c r="B1580" s="1">
        <v>45508</v>
      </c>
      <c r="C1580" s="2">
        <f>MONTH(SalesData[[#This Row],[order_date]])</f>
        <v>8</v>
      </c>
      <c r="D1580" s="2">
        <f>YEAR(SalesData[[#This Row],[order_date]])</f>
        <v>2024</v>
      </c>
      <c r="E1580" t="s">
        <v>1244</v>
      </c>
      <c r="F1580" t="s">
        <v>38</v>
      </c>
      <c r="G1580" t="s">
        <v>70</v>
      </c>
      <c r="H1580">
        <v>2</v>
      </c>
      <c r="I1580">
        <v>2749.49</v>
      </c>
      <c r="J1580" t="s">
        <v>94</v>
      </c>
      <c r="K1580" t="s">
        <v>95</v>
      </c>
      <c r="L1580">
        <f>SalesData[[#This Row],[quantity]]*SalesData[[#This Row],[price]]</f>
        <v>5498.98</v>
      </c>
      <c r="M1580" s="8">
        <f>IF(SalesData[[#This Row],[quantity]]&lt;=1,2%,IF(SalesData[[#This Row],[quantity]]&lt;=2,4%,IF(SalesData[[#This Row],[quantity]]&lt;=3,6%,IF(SalesData[[#This Row],[quantity]]&gt;=4,8%,0%))))</f>
        <v>0.04</v>
      </c>
      <c r="N1580" s="6">
        <f>SalesData[[#This Row],[Total Sales]]*SalesData[[#This Row],[Discount %]]</f>
        <v>219.95919999999998</v>
      </c>
      <c r="O1580" s="2">
        <f>SalesData[[#This Row],[Total Sales]]-SalesData[[#This Row],[Discount Amount]]</f>
        <v>5279.0207999999993</v>
      </c>
      <c r="P1580" s="2">
        <f>SalesData[[#This Row],[price]]*60%</f>
        <v>1649.6939999999997</v>
      </c>
      <c r="Q1580" s="2">
        <f>SalesData[[#This Row],[Cost Price (Assumed)60%]]*SalesData[[#This Row],[quantity]]</f>
        <v>3299.3879999999995</v>
      </c>
      <c r="R1580" s="2">
        <f>SalesData[[#This Row],[Net Sales]]-SalesData[[#This Row],[Total Cost]]</f>
        <v>1979.6327999999999</v>
      </c>
      <c r="S1580" s="8">
        <f>SalesData[[#This Row],[Profit]]/SalesData[[#This Row],[Net Sales]]</f>
        <v>0.375</v>
      </c>
    </row>
    <row r="1581" spans="1:19" x14ac:dyDescent="0.25">
      <c r="A1581">
        <v>101579</v>
      </c>
      <c r="B1581" s="1">
        <v>45071</v>
      </c>
      <c r="C1581" s="2">
        <f>MONTH(SalesData[[#This Row],[order_date]])</f>
        <v>5</v>
      </c>
      <c r="D1581" s="2">
        <f>YEAR(SalesData[[#This Row],[order_date]])</f>
        <v>2023</v>
      </c>
      <c r="E1581" t="s">
        <v>1507</v>
      </c>
      <c r="F1581" t="s">
        <v>38</v>
      </c>
      <c r="G1581" t="s">
        <v>261</v>
      </c>
      <c r="H1581">
        <v>1</v>
      </c>
      <c r="I1581">
        <v>1985.47</v>
      </c>
      <c r="J1581" t="s">
        <v>43</v>
      </c>
      <c r="K1581" t="s">
        <v>29</v>
      </c>
      <c r="L1581">
        <f>SalesData[[#This Row],[quantity]]*SalesData[[#This Row],[price]]</f>
        <v>1985.47</v>
      </c>
      <c r="M1581" s="8">
        <f>IF(SalesData[[#This Row],[quantity]]&lt;=1,2%,IF(SalesData[[#This Row],[quantity]]&lt;=2,4%,IF(SalesData[[#This Row],[quantity]]&lt;=3,6%,IF(SalesData[[#This Row],[quantity]]&gt;=4,8%,0%))))</f>
        <v>0.02</v>
      </c>
      <c r="N1581" s="6">
        <f>SalesData[[#This Row],[Total Sales]]*SalesData[[#This Row],[Discount %]]</f>
        <v>39.709400000000002</v>
      </c>
      <c r="O1581" s="2">
        <f>SalesData[[#This Row],[Total Sales]]-SalesData[[#This Row],[Discount Amount]]</f>
        <v>1945.7606000000001</v>
      </c>
      <c r="P1581" s="2">
        <f>SalesData[[#This Row],[price]]*60%</f>
        <v>1191.2819999999999</v>
      </c>
      <c r="Q1581" s="2">
        <f>SalesData[[#This Row],[Cost Price (Assumed)60%]]*SalesData[[#This Row],[quantity]]</f>
        <v>1191.2819999999999</v>
      </c>
      <c r="R1581" s="2">
        <f>SalesData[[#This Row],[Net Sales]]-SalesData[[#This Row],[Total Cost]]</f>
        <v>754.47860000000014</v>
      </c>
      <c r="S1581" s="8">
        <f>SalesData[[#This Row],[Profit]]/SalesData[[#This Row],[Net Sales]]</f>
        <v>0.38775510204081637</v>
      </c>
    </row>
    <row r="1582" spans="1:19" x14ac:dyDescent="0.25">
      <c r="A1582">
        <v>101580</v>
      </c>
      <c r="B1582" s="1">
        <v>45103</v>
      </c>
      <c r="C1582" s="2">
        <f>MONTH(SalesData[[#This Row],[order_date]])</f>
        <v>6</v>
      </c>
      <c r="D1582" s="2">
        <f>YEAR(SalesData[[#This Row],[order_date]])</f>
        <v>2023</v>
      </c>
      <c r="E1582" t="s">
        <v>882</v>
      </c>
      <c r="F1582" t="s">
        <v>14</v>
      </c>
      <c r="G1582" t="s">
        <v>15</v>
      </c>
      <c r="H1582">
        <v>1</v>
      </c>
      <c r="I1582">
        <v>4234.1000000000004</v>
      </c>
      <c r="J1582" t="s">
        <v>57</v>
      </c>
      <c r="K1582" t="s">
        <v>58</v>
      </c>
      <c r="L1582">
        <f>SalesData[[#This Row],[quantity]]*SalesData[[#This Row],[price]]</f>
        <v>4234.1000000000004</v>
      </c>
      <c r="M1582" s="8">
        <f>IF(SalesData[[#This Row],[quantity]]&lt;=1,2%,IF(SalesData[[#This Row],[quantity]]&lt;=2,4%,IF(SalesData[[#This Row],[quantity]]&lt;=3,6%,IF(SalesData[[#This Row],[quantity]]&gt;=4,8%,0%))))</f>
        <v>0.02</v>
      </c>
      <c r="N1582" s="6">
        <f>SalesData[[#This Row],[Total Sales]]*SalesData[[#This Row],[Discount %]]</f>
        <v>84.682000000000002</v>
      </c>
      <c r="O1582" s="2">
        <f>SalesData[[#This Row],[Total Sales]]-SalesData[[#This Row],[Discount Amount]]</f>
        <v>4149.4180000000006</v>
      </c>
      <c r="P1582" s="2">
        <f>SalesData[[#This Row],[price]]*60%</f>
        <v>2540.46</v>
      </c>
      <c r="Q1582" s="2">
        <f>SalesData[[#This Row],[Cost Price (Assumed)60%]]*SalesData[[#This Row],[quantity]]</f>
        <v>2540.46</v>
      </c>
      <c r="R1582" s="2">
        <f>SalesData[[#This Row],[Net Sales]]-SalesData[[#This Row],[Total Cost]]</f>
        <v>1608.9580000000005</v>
      </c>
      <c r="S1582" s="8">
        <f>SalesData[[#This Row],[Profit]]/SalesData[[#This Row],[Net Sales]]</f>
        <v>0.38775510204081642</v>
      </c>
    </row>
    <row r="1583" spans="1:19" x14ac:dyDescent="0.25">
      <c r="A1583">
        <v>101581</v>
      </c>
      <c r="B1583" s="1">
        <v>45628</v>
      </c>
      <c r="C1583" s="2">
        <f>MONTH(SalesData[[#This Row],[order_date]])</f>
        <v>12</v>
      </c>
      <c r="D1583" s="2">
        <f>YEAR(SalesData[[#This Row],[order_date]])</f>
        <v>2024</v>
      </c>
      <c r="E1583" t="s">
        <v>1508</v>
      </c>
      <c r="F1583" t="s">
        <v>19</v>
      </c>
      <c r="G1583" t="s">
        <v>23</v>
      </c>
      <c r="H1583">
        <v>1</v>
      </c>
      <c r="I1583">
        <v>2324.14</v>
      </c>
      <c r="J1583" t="s">
        <v>16</v>
      </c>
      <c r="K1583" t="s">
        <v>17</v>
      </c>
      <c r="L1583">
        <f>SalesData[[#This Row],[quantity]]*SalesData[[#This Row],[price]]</f>
        <v>2324.14</v>
      </c>
      <c r="M1583" s="8">
        <f>IF(SalesData[[#This Row],[quantity]]&lt;=1,2%,IF(SalesData[[#This Row],[quantity]]&lt;=2,4%,IF(SalesData[[#This Row],[quantity]]&lt;=3,6%,IF(SalesData[[#This Row],[quantity]]&gt;=4,8%,0%))))</f>
        <v>0.02</v>
      </c>
      <c r="N1583" s="6">
        <f>SalesData[[#This Row],[Total Sales]]*SalesData[[#This Row],[Discount %]]</f>
        <v>46.482799999999997</v>
      </c>
      <c r="O1583" s="2">
        <f>SalesData[[#This Row],[Total Sales]]-SalesData[[#This Row],[Discount Amount]]</f>
        <v>2277.6571999999996</v>
      </c>
      <c r="P1583" s="2">
        <f>SalesData[[#This Row],[price]]*60%</f>
        <v>1394.4839999999999</v>
      </c>
      <c r="Q1583" s="2">
        <f>SalesData[[#This Row],[Cost Price (Assumed)60%]]*SalesData[[#This Row],[quantity]]</f>
        <v>1394.4839999999999</v>
      </c>
      <c r="R1583" s="2">
        <f>SalesData[[#This Row],[Net Sales]]-SalesData[[#This Row],[Total Cost]]</f>
        <v>883.17319999999972</v>
      </c>
      <c r="S1583" s="8">
        <f>SalesData[[#This Row],[Profit]]/SalesData[[#This Row],[Net Sales]]</f>
        <v>0.38775510204081626</v>
      </c>
    </row>
    <row r="1584" spans="1:19" x14ac:dyDescent="0.25">
      <c r="A1584">
        <v>101582</v>
      </c>
      <c r="B1584" s="1">
        <v>45144</v>
      </c>
      <c r="C1584" s="2">
        <f>MONTH(SalesData[[#This Row],[order_date]])</f>
        <v>8</v>
      </c>
      <c r="D1584" s="2">
        <f>YEAR(SalesData[[#This Row],[order_date]])</f>
        <v>2023</v>
      </c>
      <c r="E1584" t="s">
        <v>1509</v>
      </c>
      <c r="F1584" t="s">
        <v>41</v>
      </c>
      <c r="G1584" t="s">
        <v>83</v>
      </c>
      <c r="H1584">
        <v>3</v>
      </c>
      <c r="I1584">
        <v>11523.36</v>
      </c>
      <c r="J1584" t="s">
        <v>28</v>
      </c>
      <c r="K1584" t="s">
        <v>29</v>
      </c>
      <c r="L1584">
        <f>SalesData[[#This Row],[quantity]]*SalesData[[#This Row],[price]]</f>
        <v>34570.080000000002</v>
      </c>
      <c r="M1584" s="8">
        <f>IF(SalesData[[#This Row],[quantity]]&lt;=1,2%,IF(SalesData[[#This Row],[quantity]]&lt;=2,4%,IF(SalesData[[#This Row],[quantity]]&lt;=3,6%,IF(SalesData[[#This Row],[quantity]]&gt;=4,8%,0%))))</f>
        <v>0.06</v>
      </c>
      <c r="N1584" s="6">
        <f>SalesData[[#This Row],[Total Sales]]*SalesData[[#This Row],[Discount %]]</f>
        <v>2074.2048</v>
      </c>
      <c r="O1584" s="2">
        <f>SalesData[[#This Row],[Total Sales]]-SalesData[[#This Row],[Discount Amount]]</f>
        <v>32495.875200000002</v>
      </c>
      <c r="P1584" s="2">
        <f>SalesData[[#This Row],[price]]*60%</f>
        <v>6914.0160000000005</v>
      </c>
      <c r="Q1584" s="2">
        <f>SalesData[[#This Row],[Cost Price (Assumed)60%]]*SalesData[[#This Row],[quantity]]</f>
        <v>20742.048000000003</v>
      </c>
      <c r="R1584" s="2">
        <f>SalesData[[#This Row],[Net Sales]]-SalesData[[#This Row],[Total Cost]]</f>
        <v>11753.8272</v>
      </c>
      <c r="S1584" s="8">
        <f>SalesData[[#This Row],[Profit]]/SalesData[[#This Row],[Net Sales]]</f>
        <v>0.36170212765957444</v>
      </c>
    </row>
    <row r="1585" spans="1:19" x14ac:dyDescent="0.25">
      <c r="A1585">
        <v>101583</v>
      </c>
      <c r="B1585" s="1">
        <v>45058</v>
      </c>
      <c r="C1585" s="2">
        <f>MONTH(SalesData[[#This Row],[order_date]])</f>
        <v>5</v>
      </c>
      <c r="D1585" s="2">
        <f>YEAR(SalesData[[#This Row],[order_date]])</f>
        <v>2023</v>
      </c>
      <c r="E1585" t="s">
        <v>1510</v>
      </c>
      <c r="F1585" t="s">
        <v>14</v>
      </c>
      <c r="G1585" t="s">
        <v>46</v>
      </c>
      <c r="H1585">
        <v>1</v>
      </c>
      <c r="I1585">
        <v>1654.07</v>
      </c>
      <c r="J1585" t="s">
        <v>32</v>
      </c>
      <c r="K1585" t="s">
        <v>33</v>
      </c>
      <c r="L1585">
        <f>SalesData[[#This Row],[quantity]]*SalesData[[#This Row],[price]]</f>
        <v>1654.07</v>
      </c>
      <c r="M1585" s="8">
        <f>IF(SalesData[[#This Row],[quantity]]&lt;=1,2%,IF(SalesData[[#This Row],[quantity]]&lt;=2,4%,IF(SalesData[[#This Row],[quantity]]&lt;=3,6%,IF(SalesData[[#This Row],[quantity]]&gt;=4,8%,0%))))</f>
        <v>0.02</v>
      </c>
      <c r="N1585" s="6">
        <f>SalesData[[#This Row],[Total Sales]]*SalesData[[#This Row],[Discount %]]</f>
        <v>33.081400000000002</v>
      </c>
      <c r="O1585" s="2">
        <f>SalesData[[#This Row],[Total Sales]]-SalesData[[#This Row],[Discount Amount]]</f>
        <v>1620.9885999999999</v>
      </c>
      <c r="P1585" s="2">
        <f>SalesData[[#This Row],[price]]*60%</f>
        <v>992.44199999999989</v>
      </c>
      <c r="Q1585" s="2">
        <f>SalesData[[#This Row],[Cost Price (Assumed)60%]]*SalesData[[#This Row],[quantity]]</f>
        <v>992.44199999999989</v>
      </c>
      <c r="R1585" s="2">
        <f>SalesData[[#This Row],[Net Sales]]-SalesData[[#This Row],[Total Cost]]</f>
        <v>628.54660000000001</v>
      </c>
      <c r="S1585" s="8">
        <f>SalesData[[#This Row],[Profit]]/SalesData[[#This Row],[Net Sales]]</f>
        <v>0.38775510204081637</v>
      </c>
    </row>
    <row r="1586" spans="1:19" x14ac:dyDescent="0.25">
      <c r="A1586">
        <v>101584</v>
      </c>
      <c r="B1586" s="1">
        <v>45330</v>
      </c>
      <c r="C1586" s="2">
        <f>MONTH(SalesData[[#This Row],[order_date]])</f>
        <v>2</v>
      </c>
      <c r="D1586" s="2">
        <f>YEAR(SalesData[[#This Row],[order_date]])</f>
        <v>2024</v>
      </c>
      <c r="E1586" t="s">
        <v>1511</v>
      </c>
      <c r="F1586" t="s">
        <v>14</v>
      </c>
      <c r="G1586" t="s">
        <v>31</v>
      </c>
      <c r="H1586">
        <v>1</v>
      </c>
      <c r="I1586">
        <v>3850.37</v>
      </c>
      <c r="J1586" t="s">
        <v>43</v>
      </c>
      <c r="K1586" t="s">
        <v>29</v>
      </c>
      <c r="L1586">
        <f>SalesData[[#This Row],[quantity]]*SalesData[[#This Row],[price]]</f>
        <v>3850.37</v>
      </c>
      <c r="M1586" s="8">
        <f>IF(SalesData[[#This Row],[quantity]]&lt;=1,2%,IF(SalesData[[#This Row],[quantity]]&lt;=2,4%,IF(SalesData[[#This Row],[quantity]]&lt;=3,6%,IF(SalesData[[#This Row],[quantity]]&gt;=4,8%,0%))))</f>
        <v>0.02</v>
      </c>
      <c r="N1586" s="6">
        <f>SalesData[[#This Row],[Total Sales]]*SalesData[[#This Row],[Discount %]]</f>
        <v>77.007400000000004</v>
      </c>
      <c r="O1586" s="2">
        <f>SalesData[[#This Row],[Total Sales]]-SalesData[[#This Row],[Discount Amount]]</f>
        <v>3773.3625999999999</v>
      </c>
      <c r="P1586" s="2">
        <f>SalesData[[#This Row],[price]]*60%</f>
        <v>2310.2219999999998</v>
      </c>
      <c r="Q1586" s="2">
        <f>SalesData[[#This Row],[Cost Price (Assumed)60%]]*SalesData[[#This Row],[quantity]]</f>
        <v>2310.2219999999998</v>
      </c>
      <c r="R1586" s="2">
        <f>SalesData[[#This Row],[Net Sales]]-SalesData[[#This Row],[Total Cost]]</f>
        <v>1463.1406000000002</v>
      </c>
      <c r="S1586" s="8">
        <f>SalesData[[#This Row],[Profit]]/SalesData[[#This Row],[Net Sales]]</f>
        <v>0.38775510204081637</v>
      </c>
    </row>
    <row r="1587" spans="1:19" x14ac:dyDescent="0.25">
      <c r="A1587">
        <v>101585</v>
      </c>
      <c r="B1587" s="1">
        <v>45550</v>
      </c>
      <c r="C1587" s="2">
        <f>MONTH(SalesData[[#This Row],[order_date]])</f>
        <v>9</v>
      </c>
      <c r="D1587" s="2">
        <f>YEAR(SalesData[[#This Row],[order_date]])</f>
        <v>2024</v>
      </c>
      <c r="E1587" t="s">
        <v>1512</v>
      </c>
      <c r="F1587" t="s">
        <v>10</v>
      </c>
      <c r="G1587" t="s">
        <v>27</v>
      </c>
      <c r="H1587">
        <v>1</v>
      </c>
      <c r="I1587">
        <v>27182.720000000001</v>
      </c>
      <c r="J1587" t="s">
        <v>43</v>
      </c>
      <c r="K1587" t="s">
        <v>29</v>
      </c>
      <c r="L1587">
        <f>SalesData[[#This Row],[quantity]]*SalesData[[#This Row],[price]]</f>
        <v>27182.720000000001</v>
      </c>
      <c r="M1587" s="8">
        <f>IF(SalesData[[#This Row],[quantity]]&lt;=1,2%,IF(SalesData[[#This Row],[quantity]]&lt;=2,4%,IF(SalesData[[#This Row],[quantity]]&lt;=3,6%,IF(SalesData[[#This Row],[quantity]]&gt;=4,8%,0%))))</f>
        <v>0.02</v>
      </c>
      <c r="N1587" s="6">
        <f>SalesData[[#This Row],[Total Sales]]*SalesData[[#This Row],[Discount %]]</f>
        <v>543.65440000000001</v>
      </c>
      <c r="O1587" s="2">
        <f>SalesData[[#This Row],[Total Sales]]-SalesData[[#This Row],[Discount Amount]]</f>
        <v>26639.065600000002</v>
      </c>
      <c r="P1587" s="2">
        <f>SalesData[[#This Row],[price]]*60%</f>
        <v>16309.632</v>
      </c>
      <c r="Q1587" s="2">
        <f>SalesData[[#This Row],[Cost Price (Assumed)60%]]*SalesData[[#This Row],[quantity]]</f>
        <v>16309.632</v>
      </c>
      <c r="R1587" s="2">
        <f>SalesData[[#This Row],[Net Sales]]-SalesData[[#This Row],[Total Cost]]</f>
        <v>10329.433600000002</v>
      </c>
      <c r="S1587" s="8">
        <f>SalesData[[#This Row],[Profit]]/SalesData[[#This Row],[Net Sales]]</f>
        <v>0.38775510204081637</v>
      </c>
    </row>
    <row r="1588" spans="1:19" x14ac:dyDescent="0.25">
      <c r="A1588">
        <v>101586</v>
      </c>
      <c r="B1588" s="1">
        <v>45006</v>
      </c>
      <c r="C1588" s="2">
        <f>MONTH(SalesData[[#This Row],[order_date]])</f>
        <v>3</v>
      </c>
      <c r="D1588" s="2">
        <f>YEAR(SalesData[[#This Row],[order_date]])</f>
        <v>2023</v>
      </c>
      <c r="E1588" t="s">
        <v>1513</v>
      </c>
      <c r="F1588" t="s">
        <v>19</v>
      </c>
      <c r="G1588" t="s">
        <v>115</v>
      </c>
      <c r="H1588">
        <v>1</v>
      </c>
      <c r="I1588">
        <v>893.03</v>
      </c>
      <c r="J1588" t="s">
        <v>107</v>
      </c>
      <c r="K1588" t="s">
        <v>108</v>
      </c>
      <c r="L1588">
        <f>SalesData[[#This Row],[quantity]]*SalesData[[#This Row],[price]]</f>
        <v>893.03</v>
      </c>
      <c r="M1588" s="8">
        <f>IF(SalesData[[#This Row],[quantity]]&lt;=1,2%,IF(SalesData[[#This Row],[quantity]]&lt;=2,4%,IF(SalesData[[#This Row],[quantity]]&lt;=3,6%,IF(SalesData[[#This Row],[quantity]]&gt;=4,8%,0%))))</f>
        <v>0.02</v>
      </c>
      <c r="N1588" s="6">
        <f>SalesData[[#This Row],[Total Sales]]*SalesData[[#This Row],[Discount %]]</f>
        <v>17.860600000000002</v>
      </c>
      <c r="O1588" s="2">
        <f>SalesData[[#This Row],[Total Sales]]-SalesData[[#This Row],[Discount Amount]]</f>
        <v>875.1694</v>
      </c>
      <c r="P1588" s="2">
        <f>SalesData[[#This Row],[price]]*60%</f>
        <v>535.81799999999998</v>
      </c>
      <c r="Q1588" s="2">
        <f>SalesData[[#This Row],[Cost Price (Assumed)60%]]*SalesData[[#This Row],[quantity]]</f>
        <v>535.81799999999998</v>
      </c>
      <c r="R1588" s="2">
        <f>SalesData[[#This Row],[Net Sales]]-SalesData[[#This Row],[Total Cost]]</f>
        <v>339.35140000000001</v>
      </c>
      <c r="S1588" s="8">
        <f>SalesData[[#This Row],[Profit]]/SalesData[[#This Row],[Net Sales]]</f>
        <v>0.38775510204081637</v>
      </c>
    </row>
    <row r="1589" spans="1:19" x14ac:dyDescent="0.25">
      <c r="A1589">
        <v>101587</v>
      </c>
      <c r="B1589" s="1">
        <v>45320</v>
      </c>
      <c r="C1589" s="2">
        <f>MONTH(SalesData[[#This Row],[order_date]])</f>
        <v>1</v>
      </c>
      <c r="D1589" s="2">
        <f>YEAR(SalesData[[#This Row],[order_date]])</f>
        <v>2024</v>
      </c>
      <c r="E1589" t="s">
        <v>1514</v>
      </c>
      <c r="F1589" t="s">
        <v>19</v>
      </c>
      <c r="G1589" t="s">
        <v>20</v>
      </c>
      <c r="H1589">
        <v>1</v>
      </c>
      <c r="I1589">
        <v>5128.2299999999996</v>
      </c>
      <c r="J1589" t="s">
        <v>85</v>
      </c>
      <c r="K1589" t="s">
        <v>29</v>
      </c>
      <c r="L1589">
        <f>SalesData[[#This Row],[quantity]]*SalesData[[#This Row],[price]]</f>
        <v>5128.2299999999996</v>
      </c>
      <c r="M1589" s="8">
        <f>IF(SalesData[[#This Row],[quantity]]&lt;=1,2%,IF(SalesData[[#This Row],[quantity]]&lt;=2,4%,IF(SalesData[[#This Row],[quantity]]&lt;=3,6%,IF(SalesData[[#This Row],[quantity]]&gt;=4,8%,0%))))</f>
        <v>0.02</v>
      </c>
      <c r="N1589" s="6">
        <f>SalesData[[#This Row],[Total Sales]]*SalesData[[#This Row],[Discount %]]</f>
        <v>102.5646</v>
      </c>
      <c r="O1589" s="2">
        <f>SalesData[[#This Row],[Total Sales]]-SalesData[[#This Row],[Discount Amount]]</f>
        <v>5025.6653999999999</v>
      </c>
      <c r="P1589" s="2">
        <f>SalesData[[#This Row],[price]]*60%</f>
        <v>3076.9379999999996</v>
      </c>
      <c r="Q1589" s="2">
        <f>SalesData[[#This Row],[Cost Price (Assumed)60%]]*SalesData[[#This Row],[quantity]]</f>
        <v>3076.9379999999996</v>
      </c>
      <c r="R1589" s="2">
        <f>SalesData[[#This Row],[Net Sales]]-SalesData[[#This Row],[Total Cost]]</f>
        <v>1948.7274000000002</v>
      </c>
      <c r="S1589" s="8">
        <f>SalesData[[#This Row],[Profit]]/SalesData[[#This Row],[Net Sales]]</f>
        <v>0.38775510204081637</v>
      </c>
    </row>
    <row r="1590" spans="1:19" x14ac:dyDescent="0.25">
      <c r="A1590">
        <v>101588</v>
      </c>
      <c r="B1590" s="1">
        <v>45194</v>
      </c>
      <c r="C1590" s="2">
        <f>MONTH(SalesData[[#This Row],[order_date]])</f>
        <v>9</v>
      </c>
      <c r="D1590" s="2">
        <f>YEAR(SalesData[[#This Row],[order_date]])</f>
        <v>2023</v>
      </c>
      <c r="E1590" t="s">
        <v>1230</v>
      </c>
      <c r="F1590" t="s">
        <v>41</v>
      </c>
      <c r="G1590" t="s">
        <v>83</v>
      </c>
      <c r="H1590">
        <v>1</v>
      </c>
      <c r="I1590">
        <v>6184.8</v>
      </c>
      <c r="J1590" t="s">
        <v>61</v>
      </c>
      <c r="K1590" t="s">
        <v>36</v>
      </c>
      <c r="L1590">
        <f>SalesData[[#This Row],[quantity]]*SalesData[[#This Row],[price]]</f>
        <v>6184.8</v>
      </c>
      <c r="M1590" s="8">
        <f>IF(SalesData[[#This Row],[quantity]]&lt;=1,2%,IF(SalesData[[#This Row],[quantity]]&lt;=2,4%,IF(SalesData[[#This Row],[quantity]]&lt;=3,6%,IF(SalesData[[#This Row],[quantity]]&gt;=4,8%,0%))))</f>
        <v>0.02</v>
      </c>
      <c r="N1590" s="6">
        <f>SalesData[[#This Row],[Total Sales]]*SalesData[[#This Row],[Discount %]]</f>
        <v>123.69600000000001</v>
      </c>
      <c r="O1590" s="2">
        <f>SalesData[[#This Row],[Total Sales]]-SalesData[[#This Row],[Discount Amount]]</f>
        <v>6061.1040000000003</v>
      </c>
      <c r="P1590" s="2">
        <f>SalesData[[#This Row],[price]]*60%</f>
        <v>3710.88</v>
      </c>
      <c r="Q1590" s="2">
        <f>SalesData[[#This Row],[Cost Price (Assumed)60%]]*SalesData[[#This Row],[quantity]]</f>
        <v>3710.88</v>
      </c>
      <c r="R1590" s="2">
        <f>SalesData[[#This Row],[Net Sales]]-SalesData[[#This Row],[Total Cost]]</f>
        <v>2350.2240000000002</v>
      </c>
      <c r="S1590" s="8">
        <f>SalesData[[#This Row],[Profit]]/SalesData[[#This Row],[Net Sales]]</f>
        <v>0.38775510204081631</v>
      </c>
    </row>
    <row r="1591" spans="1:19" x14ac:dyDescent="0.25">
      <c r="A1591">
        <v>101589</v>
      </c>
      <c r="B1591" s="1">
        <v>45011</v>
      </c>
      <c r="C1591" s="2">
        <f>MONTH(SalesData[[#This Row],[order_date]])</f>
        <v>3</v>
      </c>
      <c r="D1591" s="2">
        <f>YEAR(SalesData[[#This Row],[order_date]])</f>
        <v>2023</v>
      </c>
      <c r="E1591" t="s">
        <v>1515</v>
      </c>
      <c r="F1591" t="s">
        <v>14</v>
      </c>
      <c r="G1591" t="s">
        <v>15</v>
      </c>
      <c r="H1591">
        <v>2</v>
      </c>
      <c r="I1591">
        <v>2337.5500000000002</v>
      </c>
      <c r="J1591" t="s">
        <v>107</v>
      </c>
      <c r="K1591" t="s">
        <v>108</v>
      </c>
      <c r="L1591">
        <f>SalesData[[#This Row],[quantity]]*SalesData[[#This Row],[price]]</f>
        <v>4675.1000000000004</v>
      </c>
      <c r="M1591" s="8">
        <f>IF(SalesData[[#This Row],[quantity]]&lt;=1,2%,IF(SalesData[[#This Row],[quantity]]&lt;=2,4%,IF(SalesData[[#This Row],[quantity]]&lt;=3,6%,IF(SalesData[[#This Row],[quantity]]&gt;=4,8%,0%))))</f>
        <v>0.04</v>
      </c>
      <c r="N1591" s="6">
        <f>SalesData[[#This Row],[Total Sales]]*SalesData[[#This Row],[Discount %]]</f>
        <v>187.00400000000002</v>
      </c>
      <c r="O1591" s="2">
        <f>SalesData[[#This Row],[Total Sales]]-SalesData[[#This Row],[Discount Amount]]</f>
        <v>4488.0960000000005</v>
      </c>
      <c r="P1591" s="2">
        <f>SalesData[[#This Row],[price]]*60%</f>
        <v>1402.53</v>
      </c>
      <c r="Q1591" s="2">
        <f>SalesData[[#This Row],[Cost Price (Assumed)60%]]*SalesData[[#This Row],[quantity]]</f>
        <v>2805.06</v>
      </c>
      <c r="R1591" s="2">
        <f>SalesData[[#This Row],[Net Sales]]-SalesData[[#This Row],[Total Cost]]</f>
        <v>1683.0360000000005</v>
      </c>
      <c r="S1591" s="8">
        <f>SalesData[[#This Row],[Profit]]/SalesData[[#This Row],[Net Sales]]</f>
        <v>0.37500000000000006</v>
      </c>
    </row>
    <row r="1592" spans="1:19" x14ac:dyDescent="0.25">
      <c r="A1592">
        <v>101590</v>
      </c>
      <c r="B1592" s="1">
        <v>45058</v>
      </c>
      <c r="C1592" s="2">
        <f>MONTH(SalesData[[#This Row],[order_date]])</f>
        <v>5</v>
      </c>
      <c r="D1592" s="2">
        <f>YEAR(SalesData[[#This Row],[order_date]])</f>
        <v>2023</v>
      </c>
      <c r="E1592" t="s">
        <v>498</v>
      </c>
      <c r="F1592" t="s">
        <v>19</v>
      </c>
      <c r="G1592" t="s">
        <v>20</v>
      </c>
      <c r="H1592">
        <v>2</v>
      </c>
      <c r="I1592">
        <v>491.01</v>
      </c>
      <c r="J1592" t="s">
        <v>28</v>
      </c>
      <c r="K1592" t="s">
        <v>29</v>
      </c>
      <c r="L1592">
        <f>SalesData[[#This Row],[quantity]]*SalesData[[#This Row],[price]]</f>
        <v>982.02</v>
      </c>
      <c r="M1592" s="8">
        <f>IF(SalesData[[#This Row],[quantity]]&lt;=1,2%,IF(SalesData[[#This Row],[quantity]]&lt;=2,4%,IF(SalesData[[#This Row],[quantity]]&lt;=3,6%,IF(SalesData[[#This Row],[quantity]]&gt;=4,8%,0%))))</f>
        <v>0.04</v>
      </c>
      <c r="N1592" s="6">
        <f>SalesData[[#This Row],[Total Sales]]*SalesData[[#This Row],[Discount %]]</f>
        <v>39.280799999999999</v>
      </c>
      <c r="O1592" s="2">
        <f>SalesData[[#This Row],[Total Sales]]-SalesData[[#This Row],[Discount Amount]]</f>
        <v>942.73919999999998</v>
      </c>
      <c r="P1592" s="2">
        <f>SalesData[[#This Row],[price]]*60%</f>
        <v>294.60599999999999</v>
      </c>
      <c r="Q1592" s="2">
        <f>SalesData[[#This Row],[Cost Price (Assumed)60%]]*SalesData[[#This Row],[quantity]]</f>
        <v>589.21199999999999</v>
      </c>
      <c r="R1592" s="2">
        <f>SalesData[[#This Row],[Net Sales]]-SalesData[[#This Row],[Total Cost]]</f>
        <v>353.52719999999999</v>
      </c>
      <c r="S1592" s="8">
        <f>SalesData[[#This Row],[Profit]]/SalesData[[#This Row],[Net Sales]]</f>
        <v>0.375</v>
      </c>
    </row>
    <row r="1593" spans="1:19" x14ac:dyDescent="0.25">
      <c r="A1593">
        <v>101591</v>
      </c>
      <c r="B1593" s="1">
        <v>44982</v>
      </c>
      <c r="C1593" s="2">
        <f>MONTH(SalesData[[#This Row],[order_date]])</f>
        <v>2</v>
      </c>
      <c r="D1593" s="2">
        <f>YEAR(SalesData[[#This Row],[order_date]])</f>
        <v>2023</v>
      </c>
      <c r="E1593" t="s">
        <v>1516</v>
      </c>
      <c r="F1593" t="s">
        <v>14</v>
      </c>
      <c r="G1593" t="s">
        <v>31</v>
      </c>
      <c r="H1593">
        <v>2</v>
      </c>
      <c r="I1593">
        <v>825.22</v>
      </c>
      <c r="J1593" t="s">
        <v>54</v>
      </c>
      <c r="K1593" t="s">
        <v>55</v>
      </c>
      <c r="L1593">
        <f>SalesData[[#This Row],[quantity]]*SalesData[[#This Row],[price]]</f>
        <v>1650.44</v>
      </c>
      <c r="M1593" s="8">
        <f>IF(SalesData[[#This Row],[quantity]]&lt;=1,2%,IF(SalesData[[#This Row],[quantity]]&lt;=2,4%,IF(SalesData[[#This Row],[quantity]]&lt;=3,6%,IF(SalesData[[#This Row],[quantity]]&gt;=4,8%,0%))))</f>
        <v>0.04</v>
      </c>
      <c r="N1593" s="6">
        <f>SalesData[[#This Row],[Total Sales]]*SalesData[[#This Row],[Discount %]]</f>
        <v>66.017600000000002</v>
      </c>
      <c r="O1593" s="2">
        <f>SalesData[[#This Row],[Total Sales]]-SalesData[[#This Row],[Discount Amount]]</f>
        <v>1584.4224000000002</v>
      </c>
      <c r="P1593" s="2">
        <f>SalesData[[#This Row],[price]]*60%</f>
        <v>495.13200000000001</v>
      </c>
      <c r="Q1593" s="2">
        <f>SalesData[[#This Row],[Cost Price (Assumed)60%]]*SalesData[[#This Row],[quantity]]</f>
        <v>990.26400000000001</v>
      </c>
      <c r="R1593" s="2">
        <f>SalesData[[#This Row],[Net Sales]]-SalesData[[#This Row],[Total Cost]]</f>
        <v>594.15840000000014</v>
      </c>
      <c r="S1593" s="8">
        <f>SalesData[[#This Row],[Profit]]/SalesData[[#This Row],[Net Sales]]</f>
        <v>0.37500000000000006</v>
      </c>
    </row>
    <row r="1594" spans="1:19" x14ac:dyDescent="0.25">
      <c r="A1594">
        <v>101592</v>
      </c>
      <c r="B1594" s="1">
        <v>45308</v>
      </c>
      <c r="C1594" s="2">
        <f>MONTH(SalesData[[#This Row],[order_date]])</f>
        <v>1</v>
      </c>
      <c r="D1594" s="2">
        <f>YEAR(SalesData[[#This Row],[order_date]])</f>
        <v>2024</v>
      </c>
      <c r="E1594" t="s">
        <v>1517</v>
      </c>
      <c r="F1594" t="s">
        <v>38</v>
      </c>
      <c r="G1594" t="s">
        <v>53</v>
      </c>
      <c r="H1594">
        <v>3</v>
      </c>
      <c r="I1594">
        <v>3435.85</v>
      </c>
      <c r="J1594" t="s">
        <v>28</v>
      </c>
      <c r="K1594" t="s">
        <v>29</v>
      </c>
      <c r="L1594">
        <f>SalesData[[#This Row],[quantity]]*SalesData[[#This Row],[price]]</f>
        <v>10307.549999999999</v>
      </c>
      <c r="M1594" s="8">
        <f>IF(SalesData[[#This Row],[quantity]]&lt;=1,2%,IF(SalesData[[#This Row],[quantity]]&lt;=2,4%,IF(SalesData[[#This Row],[quantity]]&lt;=3,6%,IF(SalesData[[#This Row],[quantity]]&gt;=4,8%,0%))))</f>
        <v>0.06</v>
      </c>
      <c r="N1594" s="6">
        <f>SalesData[[#This Row],[Total Sales]]*SalesData[[#This Row],[Discount %]]</f>
        <v>618.45299999999997</v>
      </c>
      <c r="O1594" s="2">
        <f>SalesData[[#This Row],[Total Sales]]-SalesData[[#This Row],[Discount Amount]]</f>
        <v>9689.0969999999998</v>
      </c>
      <c r="P1594" s="2">
        <f>SalesData[[#This Row],[price]]*60%</f>
        <v>2061.5099999999998</v>
      </c>
      <c r="Q1594" s="2">
        <f>SalesData[[#This Row],[Cost Price (Assumed)60%]]*SalesData[[#This Row],[quantity]]</f>
        <v>6184.5299999999988</v>
      </c>
      <c r="R1594" s="2">
        <f>SalesData[[#This Row],[Net Sales]]-SalesData[[#This Row],[Total Cost]]</f>
        <v>3504.5670000000009</v>
      </c>
      <c r="S1594" s="8">
        <f>SalesData[[#This Row],[Profit]]/SalesData[[#This Row],[Net Sales]]</f>
        <v>0.36170212765957455</v>
      </c>
    </row>
    <row r="1595" spans="1:19" x14ac:dyDescent="0.25">
      <c r="A1595">
        <v>101593</v>
      </c>
      <c r="B1595" s="1">
        <v>45471</v>
      </c>
      <c r="C1595" s="2">
        <f>MONTH(SalesData[[#This Row],[order_date]])</f>
        <v>6</v>
      </c>
      <c r="D1595" s="2">
        <f>YEAR(SalesData[[#This Row],[order_date]])</f>
        <v>2024</v>
      </c>
      <c r="E1595" t="s">
        <v>1518</v>
      </c>
      <c r="F1595" t="s">
        <v>38</v>
      </c>
      <c r="G1595" t="s">
        <v>39</v>
      </c>
      <c r="H1595">
        <v>1</v>
      </c>
      <c r="I1595">
        <v>1597.9</v>
      </c>
      <c r="J1595" t="s">
        <v>63</v>
      </c>
      <c r="K1595" t="s">
        <v>64</v>
      </c>
      <c r="L1595">
        <f>SalesData[[#This Row],[quantity]]*SalesData[[#This Row],[price]]</f>
        <v>1597.9</v>
      </c>
      <c r="M1595" s="8">
        <f>IF(SalesData[[#This Row],[quantity]]&lt;=1,2%,IF(SalesData[[#This Row],[quantity]]&lt;=2,4%,IF(SalesData[[#This Row],[quantity]]&lt;=3,6%,IF(SalesData[[#This Row],[quantity]]&gt;=4,8%,0%))))</f>
        <v>0.02</v>
      </c>
      <c r="N1595" s="6">
        <f>SalesData[[#This Row],[Total Sales]]*SalesData[[#This Row],[Discount %]]</f>
        <v>31.958000000000002</v>
      </c>
      <c r="O1595" s="2">
        <f>SalesData[[#This Row],[Total Sales]]-SalesData[[#This Row],[Discount Amount]]</f>
        <v>1565.942</v>
      </c>
      <c r="P1595" s="2">
        <f>SalesData[[#This Row],[price]]*60%</f>
        <v>958.74</v>
      </c>
      <c r="Q1595" s="2">
        <f>SalesData[[#This Row],[Cost Price (Assumed)60%]]*SalesData[[#This Row],[quantity]]</f>
        <v>958.74</v>
      </c>
      <c r="R1595" s="2">
        <f>SalesData[[#This Row],[Net Sales]]-SalesData[[#This Row],[Total Cost]]</f>
        <v>607.202</v>
      </c>
      <c r="S1595" s="8">
        <f>SalesData[[#This Row],[Profit]]/SalesData[[#This Row],[Net Sales]]</f>
        <v>0.38775510204081631</v>
      </c>
    </row>
    <row r="1596" spans="1:19" x14ac:dyDescent="0.25">
      <c r="A1596">
        <v>101594</v>
      </c>
      <c r="B1596" s="1">
        <v>45454</v>
      </c>
      <c r="C1596" s="2">
        <f>MONTH(SalesData[[#This Row],[order_date]])</f>
        <v>6</v>
      </c>
      <c r="D1596" s="2">
        <f>YEAR(SalesData[[#This Row],[order_date]])</f>
        <v>2024</v>
      </c>
      <c r="E1596" t="s">
        <v>1519</v>
      </c>
      <c r="F1596" t="s">
        <v>38</v>
      </c>
      <c r="G1596" t="s">
        <v>261</v>
      </c>
      <c r="H1596">
        <v>1</v>
      </c>
      <c r="I1596">
        <v>1647.69</v>
      </c>
      <c r="J1596" t="s">
        <v>61</v>
      </c>
      <c r="K1596" t="s">
        <v>36</v>
      </c>
      <c r="L1596">
        <f>SalesData[[#This Row],[quantity]]*SalesData[[#This Row],[price]]</f>
        <v>1647.69</v>
      </c>
      <c r="M1596" s="8">
        <f>IF(SalesData[[#This Row],[quantity]]&lt;=1,2%,IF(SalesData[[#This Row],[quantity]]&lt;=2,4%,IF(SalesData[[#This Row],[quantity]]&lt;=3,6%,IF(SalesData[[#This Row],[quantity]]&gt;=4,8%,0%))))</f>
        <v>0.02</v>
      </c>
      <c r="N1596" s="6">
        <f>SalesData[[#This Row],[Total Sales]]*SalesData[[#This Row],[Discount %]]</f>
        <v>32.953800000000001</v>
      </c>
      <c r="O1596" s="2">
        <f>SalesData[[#This Row],[Total Sales]]-SalesData[[#This Row],[Discount Amount]]</f>
        <v>1614.7362000000001</v>
      </c>
      <c r="P1596" s="2">
        <f>SalesData[[#This Row],[price]]*60%</f>
        <v>988.61400000000003</v>
      </c>
      <c r="Q1596" s="2">
        <f>SalesData[[#This Row],[Cost Price (Assumed)60%]]*SalesData[[#This Row],[quantity]]</f>
        <v>988.61400000000003</v>
      </c>
      <c r="R1596" s="2">
        <f>SalesData[[#This Row],[Net Sales]]-SalesData[[#This Row],[Total Cost]]</f>
        <v>626.12220000000002</v>
      </c>
      <c r="S1596" s="8">
        <f>SalesData[[#This Row],[Profit]]/SalesData[[#This Row],[Net Sales]]</f>
        <v>0.38775510204081631</v>
      </c>
    </row>
    <row r="1597" spans="1:19" x14ac:dyDescent="0.25">
      <c r="A1597">
        <v>101595</v>
      </c>
      <c r="B1597" s="1">
        <v>45302</v>
      </c>
      <c r="C1597" s="2">
        <f>MONTH(SalesData[[#This Row],[order_date]])</f>
        <v>1</v>
      </c>
      <c r="D1597" s="2">
        <f>YEAR(SalesData[[#This Row],[order_date]])</f>
        <v>2024</v>
      </c>
      <c r="E1597" t="s">
        <v>1520</v>
      </c>
      <c r="F1597" t="s">
        <v>10</v>
      </c>
      <c r="G1597" t="s">
        <v>80</v>
      </c>
      <c r="H1597">
        <v>2</v>
      </c>
      <c r="I1597">
        <v>17868.439999999999</v>
      </c>
      <c r="J1597" t="s">
        <v>21</v>
      </c>
      <c r="K1597" t="s">
        <v>17</v>
      </c>
      <c r="L1597">
        <f>SalesData[[#This Row],[quantity]]*SalesData[[#This Row],[price]]</f>
        <v>35736.879999999997</v>
      </c>
      <c r="M1597" s="8">
        <f>IF(SalesData[[#This Row],[quantity]]&lt;=1,2%,IF(SalesData[[#This Row],[quantity]]&lt;=2,4%,IF(SalesData[[#This Row],[quantity]]&lt;=3,6%,IF(SalesData[[#This Row],[quantity]]&gt;=4,8%,0%))))</f>
        <v>0.04</v>
      </c>
      <c r="N1597" s="6">
        <f>SalesData[[#This Row],[Total Sales]]*SalesData[[#This Row],[Discount %]]</f>
        <v>1429.4751999999999</v>
      </c>
      <c r="O1597" s="2">
        <f>SalesData[[#This Row],[Total Sales]]-SalesData[[#This Row],[Discount Amount]]</f>
        <v>34307.404799999997</v>
      </c>
      <c r="P1597" s="2">
        <f>SalesData[[#This Row],[price]]*60%</f>
        <v>10721.063999999998</v>
      </c>
      <c r="Q1597" s="2">
        <f>SalesData[[#This Row],[Cost Price (Assumed)60%]]*SalesData[[#This Row],[quantity]]</f>
        <v>21442.127999999997</v>
      </c>
      <c r="R1597" s="2">
        <f>SalesData[[#This Row],[Net Sales]]-SalesData[[#This Row],[Total Cost]]</f>
        <v>12865.2768</v>
      </c>
      <c r="S1597" s="8">
        <f>SalesData[[#This Row],[Profit]]/SalesData[[#This Row],[Net Sales]]</f>
        <v>0.375</v>
      </c>
    </row>
    <row r="1598" spans="1:19" x14ac:dyDescent="0.25">
      <c r="A1598">
        <v>101596</v>
      </c>
      <c r="B1598" s="1">
        <v>44951</v>
      </c>
      <c r="C1598" s="2">
        <f>MONTH(SalesData[[#This Row],[order_date]])</f>
        <v>1</v>
      </c>
      <c r="D1598" s="2">
        <f>YEAR(SalesData[[#This Row],[order_date]])</f>
        <v>2023</v>
      </c>
      <c r="E1598" t="s">
        <v>1521</v>
      </c>
      <c r="F1598" t="s">
        <v>14</v>
      </c>
      <c r="G1598" t="s">
        <v>46</v>
      </c>
      <c r="H1598">
        <v>1</v>
      </c>
      <c r="I1598">
        <v>2165.7399999999998</v>
      </c>
      <c r="J1598" t="s">
        <v>35</v>
      </c>
      <c r="K1598" t="s">
        <v>36</v>
      </c>
      <c r="L1598">
        <f>SalesData[[#This Row],[quantity]]*SalesData[[#This Row],[price]]</f>
        <v>2165.7399999999998</v>
      </c>
      <c r="M1598" s="8">
        <f>IF(SalesData[[#This Row],[quantity]]&lt;=1,2%,IF(SalesData[[#This Row],[quantity]]&lt;=2,4%,IF(SalesData[[#This Row],[quantity]]&lt;=3,6%,IF(SalesData[[#This Row],[quantity]]&gt;=4,8%,0%))))</f>
        <v>0.02</v>
      </c>
      <c r="N1598" s="6">
        <f>SalesData[[#This Row],[Total Sales]]*SalesData[[#This Row],[Discount %]]</f>
        <v>43.314799999999998</v>
      </c>
      <c r="O1598" s="2">
        <f>SalesData[[#This Row],[Total Sales]]-SalesData[[#This Row],[Discount Amount]]</f>
        <v>2122.4251999999997</v>
      </c>
      <c r="P1598" s="2">
        <f>SalesData[[#This Row],[price]]*60%</f>
        <v>1299.4439999999997</v>
      </c>
      <c r="Q1598" s="2">
        <f>SalesData[[#This Row],[Cost Price (Assumed)60%]]*SalesData[[#This Row],[quantity]]</f>
        <v>1299.4439999999997</v>
      </c>
      <c r="R1598" s="2">
        <f>SalesData[[#This Row],[Net Sales]]-SalesData[[#This Row],[Total Cost]]</f>
        <v>822.98119999999994</v>
      </c>
      <c r="S1598" s="8">
        <f>SalesData[[#This Row],[Profit]]/SalesData[[#This Row],[Net Sales]]</f>
        <v>0.38775510204081637</v>
      </c>
    </row>
    <row r="1599" spans="1:19" x14ac:dyDescent="0.25">
      <c r="A1599">
        <v>101597</v>
      </c>
      <c r="B1599" s="1">
        <v>44963</v>
      </c>
      <c r="C1599" s="2">
        <f>MONTH(SalesData[[#This Row],[order_date]])</f>
        <v>2</v>
      </c>
      <c r="D1599" s="2">
        <f>YEAR(SalesData[[#This Row],[order_date]])</f>
        <v>2023</v>
      </c>
      <c r="E1599" t="s">
        <v>1522</v>
      </c>
      <c r="F1599" t="s">
        <v>19</v>
      </c>
      <c r="G1599" t="s">
        <v>23</v>
      </c>
      <c r="H1599">
        <v>2</v>
      </c>
      <c r="I1599">
        <v>7856.18</v>
      </c>
      <c r="J1599" t="s">
        <v>12</v>
      </c>
      <c r="K1599" t="s">
        <v>12</v>
      </c>
      <c r="L1599">
        <f>SalesData[[#This Row],[quantity]]*SalesData[[#This Row],[price]]</f>
        <v>15712.36</v>
      </c>
      <c r="M1599" s="8">
        <f>IF(SalesData[[#This Row],[quantity]]&lt;=1,2%,IF(SalesData[[#This Row],[quantity]]&lt;=2,4%,IF(SalesData[[#This Row],[quantity]]&lt;=3,6%,IF(SalesData[[#This Row],[quantity]]&gt;=4,8%,0%))))</f>
        <v>0.04</v>
      </c>
      <c r="N1599" s="6">
        <f>SalesData[[#This Row],[Total Sales]]*SalesData[[#This Row],[Discount %]]</f>
        <v>628.49440000000004</v>
      </c>
      <c r="O1599" s="2">
        <f>SalesData[[#This Row],[Total Sales]]-SalesData[[#This Row],[Discount Amount]]</f>
        <v>15083.865600000001</v>
      </c>
      <c r="P1599" s="2">
        <f>SalesData[[#This Row],[price]]*60%</f>
        <v>4713.7079999999996</v>
      </c>
      <c r="Q1599" s="2">
        <f>SalesData[[#This Row],[Cost Price (Assumed)60%]]*SalesData[[#This Row],[quantity]]</f>
        <v>9427.4159999999993</v>
      </c>
      <c r="R1599" s="2">
        <f>SalesData[[#This Row],[Net Sales]]-SalesData[[#This Row],[Total Cost]]</f>
        <v>5656.4496000000017</v>
      </c>
      <c r="S1599" s="8">
        <f>SalesData[[#This Row],[Profit]]/SalesData[[#This Row],[Net Sales]]</f>
        <v>0.37500000000000011</v>
      </c>
    </row>
    <row r="1600" spans="1:19" x14ac:dyDescent="0.25">
      <c r="A1600">
        <v>101598</v>
      </c>
      <c r="B1600" s="1">
        <v>45474</v>
      </c>
      <c r="C1600" s="2">
        <f>MONTH(SalesData[[#This Row],[order_date]])</f>
        <v>7</v>
      </c>
      <c r="D1600" s="2">
        <f>YEAR(SalesData[[#This Row],[order_date]])</f>
        <v>2024</v>
      </c>
      <c r="E1600" t="s">
        <v>1523</v>
      </c>
      <c r="F1600" t="s">
        <v>10</v>
      </c>
      <c r="G1600" t="s">
        <v>27</v>
      </c>
      <c r="H1600">
        <v>2</v>
      </c>
      <c r="I1600">
        <v>28933.01</v>
      </c>
      <c r="J1600" t="s">
        <v>16</v>
      </c>
      <c r="K1600" t="s">
        <v>17</v>
      </c>
      <c r="L1600">
        <f>SalesData[[#This Row],[quantity]]*SalesData[[#This Row],[price]]</f>
        <v>57866.02</v>
      </c>
      <c r="M1600" s="8">
        <f>IF(SalesData[[#This Row],[quantity]]&lt;=1,2%,IF(SalesData[[#This Row],[quantity]]&lt;=2,4%,IF(SalesData[[#This Row],[quantity]]&lt;=3,6%,IF(SalesData[[#This Row],[quantity]]&gt;=4,8%,0%))))</f>
        <v>0.04</v>
      </c>
      <c r="N1600" s="6">
        <f>SalesData[[#This Row],[Total Sales]]*SalesData[[#This Row],[Discount %]]</f>
        <v>2314.6408000000001</v>
      </c>
      <c r="O1600" s="2">
        <f>SalesData[[#This Row],[Total Sales]]-SalesData[[#This Row],[Discount Amount]]</f>
        <v>55551.379199999996</v>
      </c>
      <c r="P1600" s="2">
        <f>SalesData[[#This Row],[price]]*60%</f>
        <v>17359.805999999997</v>
      </c>
      <c r="Q1600" s="2">
        <f>SalesData[[#This Row],[Cost Price (Assumed)60%]]*SalesData[[#This Row],[quantity]]</f>
        <v>34719.611999999994</v>
      </c>
      <c r="R1600" s="2">
        <f>SalesData[[#This Row],[Net Sales]]-SalesData[[#This Row],[Total Cost]]</f>
        <v>20831.767200000002</v>
      </c>
      <c r="S1600" s="8">
        <f>SalesData[[#This Row],[Profit]]/SalesData[[#This Row],[Net Sales]]</f>
        <v>0.37500000000000006</v>
      </c>
    </row>
    <row r="1601" spans="1:19" x14ac:dyDescent="0.25">
      <c r="A1601">
        <v>101599</v>
      </c>
      <c r="B1601" s="1">
        <v>45559</v>
      </c>
      <c r="C1601" s="2">
        <f>MONTH(SalesData[[#This Row],[order_date]])</f>
        <v>9</v>
      </c>
      <c r="D1601" s="2">
        <f>YEAR(SalesData[[#This Row],[order_date]])</f>
        <v>2024</v>
      </c>
      <c r="E1601" t="s">
        <v>1524</v>
      </c>
      <c r="F1601" t="s">
        <v>10</v>
      </c>
      <c r="G1601" t="s">
        <v>80</v>
      </c>
      <c r="H1601">
        <v>1</v>
      </c>
      <c r="I1601">
        <v>4061.05</v>
      </c>
      <c r="J1601" t="s">
        <v>57</v>
      </c>
      <c r="K1601" t="s">
        <v>58</v>
      </c>
      <c r="L1601">
        <f>SalesData[[#This Row],[quantity]]*SalesData[[#This Row],[price]]</f>
        <v>4061.05</v>
      </c>
      <c r="M1601" s="8">
        <f>IF(SalesData[[#This Row],[quantity]]&lt;=1,2%,IF(SalesData[[#This Row],[quantity]]&lt;=2,4%,IF(SalesData[[#This Row],[quantity]]&lt;=3,6%,IF(SalesData[[#This Row],[quantity]]&gt;=4,8%,0%))))</f>
        <v>0.02</v>
      </c>
      <c r="N1601" s="6">
        <f>SalesData[[#This Row],[Total Sales]]*SalesData[[#This Row],[Discount %]]</f>
        <v>81.221000000000004</v>
      </c>
      <c r="O1601" s="2">
        <f>SalesData[[#This Row],[Total Sales]]-SalesData[[#This Row],[Discount Amount]]</f>
        <v>3979.8290000000002</v>
      </c>
      <c r="P1601" s="2">
        <f>SalesData[[#This Row],[price]]*60%</f>
        <v>2436.63</v>
      </c>
      <c r="Q1601" s="2">
        <f>SalesData[[#This Row],[Cost Price (Assumed)60%]]*SalesData[[#This Row],[quantity]]</f>
        <v>2436.63</v>
      </c>
      <c r="R1601" s="2">
        <f>SalesData[[#This Row],[Net Sales]]-SalesData[[#This Row],[Total Cost]]</f>
        <v>1543.1990000000001</v>
      </c>
      <c r="S1601" s="8">
        <f>SalesData[[#This Row],[Profit]]/SalesData[[#This Row],[Net Sales]]</f>
        <v>0.38775510204081631</v>
      </c>
    </row>
    <row r="1602" spans="1:19" x14ac:dyDescent="0.25">
      <c r="A1602">
        <v>101600</v>
      </c>
      <c r="B1602" s="1">
        <v>45550</v>
      </c>
      <c r="C1602" s="2">
        <f>MONTH(SalesData[[#This Row],[order_date]])</f>
        <v>9</v>
      </c>
      <c r="D1602" s="2">
        <f>YEAR(SalesData[[#This Row],[order_date]])</f>
        <v>2024</v>
      </c>
      <c r="E1602" t="s">
        <v>1525</v>
      </c>
      <c r="F1602" t="s">
        <v>41</v>
      </c>
      <c r="G1602" t="s">
        <v>66</v>
      </c>
      <c r="H1602">
        <v>1</v>
      </c>
      <c r="I1602">
        <v>12850.15</v>
      </c>
      <c r="J1602" t="s">
        <v>28</v>
      </c>
      <c r="K1602" t="s">
        <v>29</v>
      </c>
      <c r="L1602">
        <f>SalesData[[#This Row],[quantity]]*SalesData[[#This Row],[price]]</f>
        <v>12850.15</v>
      </c>
      <c r="M1602" s="8">
        <f>IF(SalesData[[#This Row],[quantity]]&lt;=1,2%,IF(SalesData[[#This Row],[quantity]]&lt;=2,4%,IF(SalesData[[#This Row],[quantity]]&lt;=3,6%,IF(SalesData[[#This Row],[quantity]]&gt;=4,8%,0%))))</f>
        <v>0.02</v>
      </c>
      <c r="N1602" s="6">
        <f>SalesData[[#This Row],[Total Sales]]*SalesData[[#This Row],[Discount %]]</f>
        <v>257.00299999999999</v>
      </c>
      <c r="O1602" s="2">
        <f>SalesData[[#This Row],[Total Sales]]-SalesData[[#This Row],[Discount Amount]]</f>
        <v>12593.146999999999</v>
      </c>
      <c r="P1602" s="2">
        <f>SalesData[[#This Row],[price]]*60%</f>
        <v>7710.0899999999992</v>
      </c>
      <c r="Q1602" s="2">
        <f>SalesData[[#This Row],[Cost Price (Assumed)60%]]*SalesData[[#This Row],[quantity]]</f>
        <v>7710.0899999999992</v>
      </c>
      <c r="R1602" s="2">
        <f>SalesData[[#This Row],[Net Sales]]-SalesData[[#This Row],[Total Cost]]</f>
        <v>4883.0569999999998</v>
      </c>
      <c r="S1602" s="8">
        <f>SalesData[[#This Row],[Profit]]/SalesData[[#This Row],[Net Sales]]</f>
        <v>0.38775510204081631</v>
      </c>
    </row>
    <row r="1603" spans="1:19" x14ac:dyDescent="0.25">
      <c r="A1603">
        <v>101601</v>
      </c>
      <c r="B1603" s="1">
        <v>45337</v>
      </c>
      <c r="C1603" s="2">
        <f>MONTH(SalesData[[#This Row],[order_date]])</f>
        <v>2</v>
      </c>
      <c r="D1603" s="2">
        <f>YEAR(SalesData[[#This Row],[order_date]])</f>
        <v>2024</v>
      </c>
      <c r="E1603" t="s">
        <v>1121</v>
      </c>
      <c r="F1603" t="s">
        <v>10</v>
      </c>
      <c r="G1603" t="s">
        <v>11</v>
      </c>
      <c r="H1603">
        <v>2</v>
      </c>
      <c r="I1603">
        <v>45763.54</v>
      </c>
      <c r="J1603" t="s">
        <v>12</v>
      </c>
      <c r="K1603" t="s">
        <v>12</v>
      </c>
      <c r="L1603">
        <f>SalesData[[#This Row],[quantity]]*SalesData[[#This Row],[price]]</f>
        <v>91527.08</v>
      </c>
      <c r="M1603" s="8">
        <f>IF(SalesData[[#This Row],[quantity]]&lt;=1,2%,IF(SalesData[[#This Row],[quantity]]&lt;=2,4%,IF(SalesData[[#This Row],[quantity]]&lt;=3,6%,IF(SalesData[[#This Row],[quantity]]&gt;=4,8%,0%))))</f>
        <v>0.04</v>
      </c>
      <c r="N1603" s="6">
        <f>SalesData[[#This Row],[Total Sales]]*SalesData[[#This Row],[Discount %]]</f>
        <v>3661.0832</v>
      </c>
      <c r="O1603" s="2">
        <f>SalesData[[#This Row],[Total Sales]]-SalesData[[#This Row],[Discount Amount]]</f>
        <v>87865.996800000008</v>
      </c>
      <c r="P1603" s="2">
        <f>SalesData[[#This Row],[price]]*60%</f>
        <v>27458.124</v>
      </c>
      <c r="Q1603" s="2">
        <f>SalesData[[#This Row],[Cost Price (Assumed)60%]]*SalesData[[#This Row],[quantity]]</f>
        <v>54916.248</v>
      </c>
      <c r="R1603" s="2">
        <f>SalesData[[#This Row],[Net Sales]]-SalesData[[#This Row],[Total Cost]]</f>
        <v>32949.748800000008</v>
      </c>
      <c r="S1603" s="8">
        <f>SalesData[[#This Row],[Profit]]/SalesData[[#This Row],[Net Sales]]</f>
        <v>0.37500000000000006</v>
      </c>
    </row>
    <row r="1604" spans="1:19" x14ac:dyDescent="0.25">
      <c r="A1604">
        <v>101602</v>
      </c>
      <c r="B1604" s="1">
        <v>45123</v>
      </c>
      <c r="C1604" s="2">
        <f>MONTH(SalesData[[#This Row],[order_date]])</f>
        <v>7</v>
      </c>
      <c r="D1604" s="2">
        <f>YEAR(SalesData[[#This Row],[order_date]])</f>
        <v>2023</v>
      </c>
      <c r="E1604" t="s">
        <v>1526</v>
      </c>
      <c r="F1604" t="s">
        <v>19</v>
      </c>
      <c r="G1604" t="s">
        <v>23</v>
      </c>
      <c r="H1604">
        <v>2</v>
      </c>
      <c r="I1604">
        <v>8949.35</v>
      </c>
      <c r="J1604" t="s">
        <v>107</v>
      </c>
      <c r="K1604" t="s">
        <v>108</v>
      </c>
      <c r="L1604">
        <f>SalesData[[#This Row],[quantity]]*SalesData[[#This Row],[price]]</f>
        <v>17898.7</v>
      </c>
      <c r="M1604" s="8">
        <f>IF(SalesData[[#This Row],[quantity]]&lt;=1,2%,IF(SalesData[[#This Row],[quantity]]&lt;=2,4%,IF(SalesData[[#This Row],[quantity]]&lt;=3,6%,IF(SalesData[[#This Row],[quantity]]&gt;=4,8%,0%))))</f>
        <v>0.04</v>
      </c>
      <c r="N1604" s="6">
        <f>SalesData[[#This Row],[Total Sales]]*SalesData[[#This Row],[Discount %]]</f>
        <v>715.94800000000009</v>
      </c>
      <c r="O1604" s="2">
        <f>SalesData[[#This Row],[Total Sales]]-SalesData[[#This Row],[Discount Amount]]</f>
        <v>17182.752</v>
      </c>
      <c r="P1604" s="2">
        <f>SalesData[[#This Row],[price]]*60%</f>
        <v>5369.61</v>
      </c>
      <c r="Q1604" s="2">
        <f>SalesData[[#This Row],[Cost Price (Assumed)60%]]*SalesData[[#This Row],[quantity]]</f>
        <v>10739.22</v>
      </c>
      <c r="R1604" s="2">
        <f>SalesData[[#This Row],[Net Sales]]-SalesData[[#This Row],[Total Cost]]</f>
        <v>6443.5320000000011</v>
      </c>
      <c r="S1604" s="8">
        <f>SalesData[[#This Row],[Profit]]/SalesData[[#This Row],[Net Sales]]</f>
        <v>0.37500000000000006</v>
      </c>
    </row>
    <row r="1605" spans="1:19" x14ac:dyDescent="0.25">
      <c r="A1605">
        <v>101603</v>
      </c>
      <c r="B1605" s="1">
        <v>45514</v>
      </c>
      <c r="C1605" s="2">
        <f>MONTH(SalesData[[#This Row],[order_date]])</f>
        <v>8</v>
      </c>
      <c r="D1605" s="2">
        <f>YEAR(SalesData[[#This Row],[order_date]])</f>
        <v>2024</v>
      </c>
      <c r="E1605" t="s">
        <v>1527</v>
      </c>
      <c r="F1605" t="s">
        <v>14</v>
      </c>
      <c r="G1605" t="s">
        <v>170</v>
      </c>
      <c r="H1605">
        <v>1</v>
      </c>
      <c r="I1605">
        <v>3175.02</v>
      </c>
      <c r="J1605" t="s">
        <v>35</v>
      </c>
      <c r="K1605" t="s">
        <v>36</v>
      </c>
      <c r="L1605">
        <f>SalesData[[#This Row],[quantity]]*SalesData[[#This Row],[price]]</f>
        <v>3175.02</v>
      </c>
      <c r="M1605" s="8">
        <f>IF(SalesData[[#This Row],[quantity]]&lt;=1,2%,IF(SalesData[[#This Row],[quantity]]&lt;=2,4%,IF(SalesData[[#This Row],[quantity]]&lt;=3,6%,IF(SalesData[[#This Row],[quantity]]&gt;=4,8%,0%))))</f>
        <v>0.02</v>
      </c>
      <c r="N1605" s="6">
        <f>SalesData[[#This Row],[Total Sales]]*SalesData[[#This Row],[Discount %]]</f>
        <v>63.500399999999999</v>
      </c>
      <c r="O1605" s="2">
        <f>SalesData[[#This Row],[Total Sales]]-SalesData[[#This Row],[Discount Amount]]</f>
        <v>3111.5196000000001</v>
      </c>
      <c r="P1605" s="2">
        <f>SalesData[[#This Row],[price]]*60%</f>
        <v>1905.0119999999999</v>
      </c>
      <c r="Q1605" s="2">
        <f>SalesData[[#This Row],[Cost Price (Assumed)60%]]*SalesData[[#This Row],[quantity]]</f>
        <v>1905.0119999999999</v>
      </c>
      <c r="R1605" s="2">
        <f>SalesData[[#This Row],[Net Sales]]-SalesData[[#This Row],[Total Cost]]</f>
        <v>1206.5076000000001</v>
      </c>
      <c r="S1605" s="8">
        <f>SalesData[[#This Row],[Profit]]/SalesData[[#This Row],[Net Sales]]</f>
        <v>0.38775510204081637</v>
      </c>
    </row>
    <row r="1606" spans="1:19" x14ac:dyDescent="0.25">
      <c r="A1606">
        <v>101604</v>
      </c>
      <c r="B1606" s="1">
        <v>44973</v>
      </c>
      <c r="C1606" s="2">
        <f>MONTH(SalesData[[#This Row],[order_date]])</f>
        <v>2</v>
      </c>
      <c r="D1606" s="2">
        <f>YEAR(SalesData[[#This Row],[order_date]])</f>
        <v>2023</v>
      </c>
      <c r="E1606" t="s">
        <v>1528</v>
      </c>
      <c r="F1606" t="s">
        <v>19</v>
      </c>
      <c r="G1606" t="s">
        <v>115</v>
      </c>
      <c r="H1606">
        <v>2</v>
      </c>
      <c r="I1606">
        <v>4187.45</v>
      </c>
      <c r="J1606" t="s">
        <v>21</v>
      </c>
      <c r="K1606" t="s">
        <v>17</v>
      </c>
      <c r="L1606">
        <f>SalesData[[#This Row],[quantity]]*SalesData[[#This Row],[price]]</f>
        <v>8374.9</v>
      </c>
      <c r="M1606" s="8">
        <f>IF(SalesData[[#This Row],[quantity]]&lt;=1,2%,IF(SalesData[[#This Row],[quantity]]&lt;=2,4%,IF(SalesData[[#This Row],[quantity]]&lt;=3,6%,IF(SalesData[[#This Row],[quantity]]&gt;=4,8%,0%))))</f>
        <v>0.04</v>
      </c>
      <c r="N1606" s="6">
        <f>SalesData[[#This Row],[Total Sales]]*SalesData[[#This Row],[Discount %]]</f>
        <v>334.99599999999998</v>
      </c>
      <c r="O1606" s="2">
        <f>SalesData[[#This Row],[Total Sales]]-SalesData[[#This Row],[Discount Amount]]</f>
        <v>8039.9039999999995</v>
      </c>
      <c r="P1606" s="2">
        <f>SalesData[[#This Row],[price]]*60%</f>
        <v>2512.4699999999998</v>
      </c>
      <c r="Q1606" s="2">
        <f>SalesData[[#This Row],[Cost Price (Assumed)60%]]*SalesData[[#This Row],[quantity]]</f>
        <v>5024.9399999999996</v>
      </c>
      <c r="R1606" s="2">
        <f>SalesData[[#This Row],[Net Sales]]-SalesData[[#This Row],[Total Cost]]</f>
        <v>3014.9639999999999</v>
      </c>
      <c r="S1606" s="8">
        <f>SalesData[[#This Row],[Profit]]/SalesData[[#This Row],[Net Sales]]</f>
        <v>0.375</v>
      </c>
    </row>
    <row r="1607" spans="1:19" x14ac:dyDescent="0.25">
      <c r="A1607">
        <v>101605</v>
      </c>
      <c r="B1607" s="1">
        <v>45351</v>
      </c>
      <c r="C1607" s="2">
        <f>MONTH(SalesData[[#This Row],[order_date]])</f>
        <v>2</v>
      </c>
      <c r="D1607" s="2">
        <f>YEAR(SalesData[[#This Row],[order_date]])</f>
        <v>2024</v>
      </c>
      <c r="E1607" t="s">
        <v>1529</v>
      </c>
      <c r="F1607" t="s">
        <v>19</v>
      </c>
      <c r="G1607" t="s">
        <v>23</v>
      </c>
      <c r="H1607">
        <v>1</v>
      </c>
      <c r="I1607">
        <v>10405.450000000001</v>
      </c>
      <c r="J1607" t="s">
        <v>12</v>
      </c>
      <c r="K1607" t="s">
        <v>12</v>
      </c>
      <c r="L1607">
        <f>SalesData[[#This Row],[quantity]]*SalesData[[#This Row],[price]]</f>
        <v>10405.450000000001</v>
      </c>
      <c r="M1607" s="8">
        <f>IF(SalesData[[#This Row],[quantity]]&lt;=1,2%,IF(SalesData[[#This Row],[quantity]]&lt;=2,4%,IF(SalesData[[#This Row],[quantity]]&lt;=3,6%,IF(SalesData[[#This Row],[quantity]]&gt;=4,8%,0%))))</f>
        <v>0.02</v>
      </c>
      <c r="N1607" s="6">
        <f>SalesData[[#This Row],[Total Sales]]*SalesData[[#This Row],[Discount %]]</f>
        <v>208.10900000000001</v>
      </c>
      <c r="O1607" s="2">
        <f>SalesData[[#This Row],[Total Sales]]-SalesData[[#This Row],[Discount Amount]]</f>
        <v>10197.341</v>
      </c>
      <c r="P1607" s="2">
        <f>SalesData[[#This Row],[price]]*60%</f>
        <v>6243.27</v>
      </c>
      <c r="Q1607" s="2">
        <f>SalesData[[#This Row],[Cost Price (Assumed)60%]]*SalesData[[#This Row],[quantity]]</f>
        <v>6243.27</v>
      </c>
      <c r="R1607" s="2">
        <f>SalesData[[#This Row],[Net Sales]]-SalesData[[#This Row],[Total Cost]]</f>
        <v>3954.0709999999999</v>
      </c>
      <c r="S1607" s="8">
        <f>SalesData[[#This Row],[Profit]]/SalesData[[#This Row],[Net Sales]]</f>
        <v>0.38775510204081631</v>
      </c>
    </row>
    <row r="1608" spans="1:19" x14ac:dyDescent="0.25">
      <c r="A1608">
        <v>101606</v>
      </c>
      <c r="B1608" s="1">
        <v>45153</v>
      </c>
      <c r="C1608" s="2">
        <f>MONTH(SalesData[[#This Row],[order_date]])</f>
        <v>8</v>
      </c>
      <c r="D1608" s="2">
        <f>YEAR(SalesData[[#This Row],[order_date]])</f>
        <v>2023</v>
      </c>
      <c r="E1608" t="s">
        <v>1530</v>
      </c>
      <c r="F1608" t="s">
        <v>10</v>
      </c>
      <c r="G1608" t="s">
        <v>11</v>
      </c>
      <c r="H1608">
        <v>1</v>
      </c>
      <c r="I1608">
        <v>46349.279999999999</v>
      </c>
      <c r="J1608" t="s">
        <v>32</v>
      </c>
      <c r="K1608" t="s">
        <v>33</v>
      </c>
      <c r="L1608">
        <f>SalesData[[#This Row],[quantity]]*SalesData[[#This Row],[price]]</f>
        <v>46349.279999999999</v>
      </c>
      <c r="M1608" s="8">
        <f>IF(SalesData[[#This Row],[quantity]]&lt;=1,2%,IF(SalesData[[#This Row],[quantity]]&lt;=2,4%,IF(SalesData[[#This Row],[quantity]]&lt;=3,6%,IF(SalesData[[#This Row],[quantity]]&gt;=4,8%,0%))))</f>
        <v>0.02</v>
      </c>
      <c r="N1608" s="6">
        <f>SalesData[[#This Row],[Total Sales]]*SalesData[[#This Row],[Discount %]]</f>
        <v>926.98559999999998</v>
      </c>
      <c r="O1608" s="2">
        <f>SalesData[[#This Row],[Total Sales]]-SalesData[[#This Row],[Discount Amount]]</f>
        <v>45422.294399999999</v>
      </c>
      <c r="P1608" s="2">
        <f>SalesData[[#This Row],[price]]*60%</f>
        <v>27809.567999999999</v>
      </c>
      <c r="Q1608" s="2">
        <f>SalesData[[#This Row],[Cost Price (Assumed)60%]]*SalesData[[#This Row],[quantity]]</f>
        <v>27809.567999999999</v>
      </c>
      <c r="R1608" s="2">
        <f>SalesData[[#This Row],[Net Sales]]-SalesData[[#This Row],[Total Cost]]</f>
        <v>17612.7264</v>
      </c>
      <c r="S1608" s="8">
        <f>SalesData[[#This Row],[Profit]]/SalesData[[#This Row],[Net Sales]]</f>
        <v>0.38775510204081631</v>
      </c>
    </row>
    <row r="1609" spans="1:19" x14ac:dyDescent="0.25">
      <c r="A1609">
        <v>101607</v>
      </c>
      <c r="B1609" s="1">
        <v>45357</v>
      </c>
      <c r="C1609" s="2">
        <f>MONTH(SalesData[[#This Row],[order_date]])</f>
        <v>3</v>
      </c>
      <c r="D1609" s="2">
        <f>YEAR(SalesData[[#This Row],[order_date]])</f>
        <v>2024</v>
      </c>
      <c r="E1609" t="s">
        <v>1531</v>
      </c>
      <c r="F1609" t="s">
        <v>19</v>
      </c>
      <c r="G1609" t="s">
        <v>23</v>
      </c>
      <c r="H1609">
        <v>1</v>
      </c>
      <c r="I1609">
        <v>7416.46</v>
      </c>
      <c r="J1609" t="s">
        <v>107</v>
      </c>
      <c r="K1609" t="s">
        <v>108</v>
      </c>
      <c r="L1609">
        <f>SalesData[[#This Row],[quantity]]*SalesData[[#This Row],[price]]</f>
        <v>7416.46</v>
      </c>
      <c r="M1609" s="8">
        <f>IF(SalesData[[#This Row],[quantity]]&lt;=1,2%,IF(SalesData[[#This Row],[quantity]]&lt;=2,4%,IF(SalesData[[#This Row],[quantity]]&lt;=3,6%,IF(SalesData[[#This Row],[quantity]]&gt;=4,8%,0%))))</f>
        <v>0.02</v>
      </c>
      <c r="N1609" s="6">
        <f>SalesData[[#This Row],[Total Sales]]*SalesData[[#This Row],[Discount %]]</f>
        <v>148.32920000000001</v>
      </c>
      <c r="O1609" s="2">
        <f>SalesData[[#This Row],[Total Sales]]-SalesData[[#This Row],[Discount Amount]]</f>
        <v>7268.1307999999999</v>
      </c>
      <c r="P1609" s="2">
        <f>SalesData[[#This Row],[price]]*60%</f>
        <v>4449.8760000000002</v>
      </c>
      <c r="Q1609" s="2">
        <f>SalesData[[#This Row],[Cost Price (Assumed)60%]]*SalesData[[#This Row],[quantity]]</f>
        <v>4449.8760000000002</v>
      </c>
      <c r="R1609" s="2">
        <f>SalesData[[#This Row],[Net Sales]]-SalesData[[#This Row],[Total Cost]]</f>
        <v>2818.2547999999997</v>
      </c>
      <c r="S1609" s="8">
        <f>SalesData[[#This Row],[Profit]]/SalesData[[#This Row],[Net Sales]]</f>
        <v>0.38775510204081631</v>
      </c>
    </row>
    <row r="1610" spans="1:19" x14ac:dyDescent="0.25">
      <c r="A1610">
        <v>101608</v>
      </c>
      <c r="B1610" s="1">
        <v>45254</v>
      </c>
      <c r="C1610" s="2">
        <f>MONTH(SalesData[[#This Row],[order_date]])</f>
        <v>11</v>
      </c>
      <c r="D1610" s="2">
        <f>YEAR(SalesData[[#This Row],[order_date]])</f>
        <v>2023</v>
      </c>
      <c r="E1610" t="s">
        <v>411</v>
      </c>
      <c r="F1610" t="s">
        <v>14</v>
      </c>
      <c r="G1610" t="s">
        <v>170</v>
      </c>
      <c r="H1610">
        <v>1</v>
      </c>
      <c r="I1610">
        <v>4298.59</v>
      </c>
      <c r="J1610" t="s">
        <v>16</v>
      </c>
      <c r="K1610" t="s">
        <v>17</v>
      </c>
      <c r="L1610">
        <f>SalesData[[#This Row],[quantity]]*SalesData[[#This Row],[price]]</f>
        <v>4298.59</v>
      </c>
      <c r="M1610" s="8">
        <f>IF(SalesData[[#This Row],[quantity]]&lt;=1,2%,IF(SalesData[[#This Row],[quantity]]&lt;=2,4%,IF(SalesData[[#This Row],[quantity]]&lt;=3,6%,IF(SalesData[[#This Row],[quantity]]&gt;=4,8%,0%))))</f>
        <v>0.02</v>
      </c>
      <c r="N1610" s="6">
        <f>SalesData[[#This Row],[Total Sales]]*SalesData[[#This Row],[Discount %]]</f>
        <v>85.971800000000002</v>
      </c>
      <c r="O1610" s="2">
        <f>SalesData[[#This Row],[Total Sales]]-SalesData[[#This Row],[Discount Amount]]</f>
        <v>4212.6181999999999</v>
      </c>
      <c r="P1610" s="2">
        <f>SalesData[[#This Row],[price]]*60%</f>
        <v>2579.154</v>
      </c>
      <c r="Q1610" s="2">
        <f>SalesData[[#This Row],[Cost Price (Assumed)60%]]*SalesData[[#This Row],[quantity]]</f>
        <v>2579.154</v>
      </c>
      <c r="R1610" s="2">
        <f>SalesData[[#This Row],[Net Sales]]-SalesData[[#This Row],[Total Cost]]</f>
        <v>1633.4641999999999</v>
      </c>
      <c r="S1610" s="8">
        <f>SalesData[[#This Row],[Profit]]/SalesData[[#This Row],[Net Sales]]</f>
        <v>0.38775510204081631</v>
      </c>
    </row>
    <row r="1611" spans="1:19" x14ac:dyDescent="0.25">
      <c r="A1611">
        <v>101609</v>
      </c>
      <c r="B1611" s="1">
        <v>45101</v>
      </c>
      <c r="C1611" s="2">
        <f>MONTH(SalesData[[#This Row],[order_date]])</f>
        <v>6</v>
      </c>
      <c r="D1611" s="2">
        <f>YEAR(SalesData[[#This Row],[order_date]])</f>
        <v>2023</v>
      </c>
      <c r="E1611" t="s">
        <v>1532</v>
      </c>
      <c r="F1611" t="s">
        <v>19</v>
      </c>
      <c r="G1611" t="s">
        <v>23</v>
      </c>
      <c r="H1611">
        <v>1</v>
      </c>
      <c r="I1611">
        <v>10225.450000000001</v>
      </c>
      <c r="J1611" t="s">
        <v>35</v>
      </c>
      <c r="K1611" t="s">
        <v>36</v>
      </c>
      <c r="L1611">
        <f>SalesData[[#This Row],[quantity]]*SalesData[[#This Row],[price]]</f>
        <v>10225.450000000001</v>
      </c>
      <c r="M1611" s="8">
        <f>IF(SalesData[[#This Row],[quantity]]&lt;=1,2%,IF(SalesData[[#This Row],[quantity]]&lt;=2,4%,IF(SalesData[[#This Row],[quantity]]&lt;=3,6%,IF(SalesData[[#This Row],[quantity]]&gt;=4,8%,0%))))</f>
        <v>0.02</v>
      </c>
      <c r="N1611" s="6">
        <f>SalesData[[#This Row],[Total Sales]]*SalesData[[#This Row],[Discount %]]</f>
        <v>204.50900000000001</v>
      </c>
      <c r="O1611" s="2">
        <f>SalesData[[#This Row],[Total Sales]]-SalesData[[#This Row],[Discount Amount]]</f>
        <v>10020.941000000001</v>
      </c>
      <c r="P1611" s="2">
        <f>SalesData[[#This Row],[price]]*60%</f>
        <v>6135.27</v>
      </c>
      <c r="Q1611" s="2">
        <f>SalesData[[#This Row],[Cost Price (Assumed)60%]]*SalesData[[#This Row],[quantity]]</f>
        <v>6135.27</v>
      </c>
      <c r="R1611" s="2">
        <f>SalesData[[#This Row],[Net Sales]]-SalesData[[#This Row],[Total Cost]]</f>
        <v>3885.6710000000003</v>
      </c>
      <c r="S1611" s="8">
        <f>SalesData[[#This Row],[Profit]]/SalesData[[#This Row],[Net Sales]]</f>
        <v>0.38775510204081631</v>
      </c>
    </row>
    <row r="1612" spans="1:19" x14ac:dyDescent="0.25">
      <c r="A1612">
        <v>101610</v>
      </c>
      <c r="B1612" s="1">
        <v>45425</v>
      </c>
      <c r="C1612" s="2">
        <f>MONTH(SalesData[[#This Row],[order_date]])</f>
        <v>5</v>
      </c>
      <c r="D1612" s="2">
        <f>YEAR(SalesData[[#This Row],[order_date]])</f>
        <v>2024</v>
      </c>
      <c r="E1612" t="s">
        <v>1161</v>
      </c>
      <c r="F1612" t="s">
        <v>19</v>
      </c>
      <c r="G1612" t="s">
        <v>23</v>
      </c>
      <c r="H1612">
        <v>1</v>
      </c>
      <c r="I1612">
        <v>11395.03</v>
      </c>
      <c r="J1612" t="s">
        <v>94</v>
      </c>
      <c r="K1612" t="s">
        <v>95</v>
      </c>
      <c r="L1612">
        <f>SalesData[[#This Row],[quantity]]*SalesData[[#This Row],[price]]</f>
        <v>11395.03</v>
      </c>
      <c r="M1612" s="8">
        <f>IF(SalesData[[#This Row],[quantity]]&lt;=1,2%,IF(SalesData[[#This Row],[quantity]]&lt;=2,4%,IF(SalesData[[#This Row],[quantity]]&lt;=3,6%,IF(SalesData[[#This Row],[quantity]]&gt;=4,8%,0%))))</f>
        <v>0.02</v>
      </c>
      <c r="N1612" s="6">
        <f>SalesData[[#This Row],[Total Sales]]*SalesData[[#This Row],[Discount %]]</f>
        <v>227.90060000000003</v>
      </c>
      <c r="O1612" s="2">
        <f>SalesData[[#This Row],[Total Sales]]-SalesData[[#This Row],[Discount Amount]]</f>
        <v>11167.1294</v>
      </c>
      <c r="P1612" s="2">
        <f>SalesData[[#This Row],[price]]*60%</f>
        <v>6837.018</v>
      </c>
      <c r="Q1612" s="2">
        <f>SalesData[[#This Row],[Cost Price (Assumed)60%]]*SalesData[[#This Row],[quantity]]</f>
        <v>6837.018</v>
      </c>
      <c r="R1612" s="2">
        <f>SalesData[[#This Row],[Net Sales]]-SalesData[[#This Row],[Total Cost]]</f>
        <v>4330.1113999999998</v>
      </c>
      <c r="S1612" s="8">
        <f>SalesData[[#This Row],[Profit]]/SalesData[[#This Row],[Net Sales]]</f>
        <v>0.38775510204081631</v>
      </c>
    </row>
    <row r="1613" spans="1:19" x14ac:dyDescent="0.25">
      <c r="A1613">
        <v>101611</v>
      </c>
      <c r="B1613" s="1">
        <v>45249</v>
      </c>
      <c r="C1613" s="2">
        <f>MONTH(SalesData[[#This Row],[order_date]])</f>
        <v>11</v>
      </c>
      <c r="D1613" s="2">
        <f>YEAR(SalesData[[#This Row],[order_date]])</f>
        <v>2023</v>
      </c>
      <c r="E1613" t="s">
        <v>1533</v>
      </c>
      <c r="F1613" t="s">
        <v>14</v>
      </c>
      <c r="G1613" t="s">
        <v>170</v>
      </c>
      <c r="H1613">
        <v>1</v>
      </c>
      <c r="I1613">
        <v>2878.57</v>
      </c>
      <c r="J1613" t="s">
        <v>32</v>
      </c>
      <c r="K1613" t="s">
        <v>33</v>
      </c>
      <c r="L1613">
        <f>SalesData[[#This Row],[quantity]]*SalesData[[#This Row],[price]]</f>
        <v>2878.57</v>
      </c>
      <c r="M1613" s="8">
        <f>IF(SalesData[[#This Row],[quantity]]&lt;=1,2%,IF(SalesData[[#This Row],[quantity]]&lt;=2,4%,IF(SalesData[[#This Row],[quantity]]&lt;=3,6%,IF(SalesData[[#This Row],[quantity]]&gt;=4,8%,0%))))</f>
        <v>0.02</v>
      </c>
      <c r="N1613" s="6">
        <f>SalesData[[#This Row],[Total Sales]]*SalesData[[#This Row],[Discount %]]</f>
        <v>57.571400000000004</v>
      </c>
      <c r="O1613" s="2">
        <f>SalesData[[#This Row],[Total Sales]]-SalesData[[#This Row],[Discount Amount]]</f>
        <v>2820.9986000000004</v>
      </c>
      <c r="P1613" s="2">
        <f>SalesData[[#This Row],[price]]*60%</f>
        <v>1727.1420000000001</v>
      </c>
      <c r="Q1613" s="2">
        <f>SalesData[[#This Row],[Cost Price (Assumed)60%]]*SalesData[[#This Row],[quantity]]</f>
        <v>1727.1420000000001</v>
      </c>
      <c r="R1613" s="2">
        <f>SalesData[[#This Row],[Net Sales]]-SalesData[[#This Row],[Total Cost]]</f>
        <v>1093.8566000000003</v>
      </c>
      <c r="S1613" s="8">
        <f>SalesData[[#This Row],[Profit]]/SalesData[[#This Row],[Net Sales]]</f>
        <v>0.38775510204081637</v>
      </c>
    </row>
    <row r="1614" spans="1:19" x14ac:dyDescent="0.25">
      <c r="A1614">
        <v>101612</v>
      </c>
      <c r="B1614" s="1">
        <v>45368</v>
      </c>
      <c r="C1614" s="2">
        <f>MONTH(SalesData[[#This Row],[order_date]])</f>
        <v>3</v>
      </c>
      <c r="D1614" s="2">
        <f>YEAR(SalesData[[#This Row],[order_date]])</f>
        <v>2024</v>
      </c>
      <c r="E1614" t="s">
        <v>1534</v>
      </c>
      <c r="F1614" t="s">
        <v>14</v>
      </c>
      <c r="G1614" t="s">
        <v>15</v>
      </c>
      <c r="H1614">
        <v>2</v>
      </c>
      <c r="I1614">
        <v>1676</v>
      </c>
      <c r="J1614" t="s">
        <v>28</v>
      </c>
      <c r="K1614" t="s">
        <v>29</v>
      </c>
      <c r="L1614">
        <f>SalesData[[#This Row],[quantity]]*SalesData[[#This Row],[price]]</f>
        <v>3352</v>
      </c>
      <c r="M1614" s="8">
        <f>IF(SalesData[[#This Row],[quantity]]&lt;=1,2%,IF(SalesData[[#This Row],[quantity]]&lt;=2,4%,IF(SalesData[[#This Row],[quantity]]&lt;=3,6%,IF(SalesData[[#This Row],[quantity]]&gt;=4,8%,0%))))</f>
        <v>0.04</v>
      </c>
      <c r="N1614" s="6">
        <f>SalesData[[#This Row],[Total Sales]]*SalesData[[#This Row],[Discount %]]</f>
        <v>134.08000000000001</v>
      </c>
      <c r="O1614" s="2">
        <f>SalesData[[#This Row],[Total Sales]]-SalesData[[#This Row],[Discount Amount]]</f>
        <v>3217.92</v>
      </c>
      <c r="P1614" s="2">
        <f>SalesData[[#This Row],[price]]*60%</f>
        <v>1005.5999999999999</v>
      </c>
      <c r="Q1614" s="2">
        <f>SalesData[[#This Row],[Cost Price (Assumed)60%]]*SalesData[[#This Row],[quantity]]</f>
        <v>2011.1999999999998</v>
      </c>
      <c r="R1614" s="2">
        <f>SalesData[[#This Row],[Net Sales]]-SalesData[[#This Row],[Total Cost]]</f>
        <v>1206.7200000000003</v>
      </c>
      <c r="S1614" s="8">
        <f>SalesData[[#This Row],[Profit]]/SalesData[[#This Row],[Net Sales]]</f>
        <v>0.37500000000000006</v>
      </c>
    </row>
    <row r="1615" spans="1:19" x14ac:dyDescent="0.25">
      <c r="A1615">
        <v>101613</v>
      </c>
      <c r="B1615" s="1">
        <v>45477</v>
      </c>
      <c r="C1615" s="2">
        <f>MONTH(SalesData[[#This Row],[order_date]])</f>
        <v>7</v>
      </c>
      <c r="D1615" s="2">
        <f>YEAR(SalesData[[#This Row],[order_date]])</f>
        <v>2024</v>
      </c>
      <c r="E1615" t="s">
        <v>1535</v>
      </c>
      <c r="F1615" t="s">
        <v>10</v>
      </c>
      <c r="G1615" t="s">
        <v>80</v>
      </c>
      <c r="H1615">
        <v>4</v>
      </c>
      <c r="I1615">
        <v>9647.86</v>
      </c>
      <c r="J1615" t="s">
        <v>12</v>
      </c>
      <c r="K1615" t="s">
        <v>12</v>
      </c>
      <c r="L1615">
        <f>SalesData[[#This Row],[quantity]]*SalesData[[#This Row],[price]]</f>
        <v>38591.440000000002</v>
      </c>
      <c r="M1615" s="8">
        <f>IF(SalesData[[#This Row],[quantity]]&lt;=1,2%,IF(SalesData[[#This Row],[quantity]]&lt;=2,4%,IF(SalesData[[#This Row],[quantity]]&lt;=3,6%,IF(SalesData[[#This Row],[quantity]]&gt;=4,8%,0%))))</f>
        <v>0.08</v>
      </c>
      <c r="N1615" s="6">
        <f>SalesData[[#This Row],[Total Sales]]*SalesData[[#This Row],[Discount %]]</f>
        <v>3087.3152000000005</v>
      </c>
      <c r="O1615" s="2">
        <f>SalesData[[#This Row],[Total Sales]]-SalesData[[#This Row],[Discount Amount]]</f>
        <v>35504.124800000005</v>
      </c>
      <c r="P1615" s="2">
        <f>SalesData[[#This Row],[price]]*60%</f>
        <v>5788.7160000000003</v>
      </c>
      <c r="Q1615" s="2">
        <f>SalesData[[#This Row],[Cost Price (Assumed)60%]]*SalesData[[#This Row],[quantity]]</f>
        <v>23154.864000000001</v>
      </c>
      <c r="R1615" s="2">
        <f>SalesData[[#This Row],[Net Sales]]-SalesData[[#This Row],[Total Cost]]</f>
        <v>12349.260800000004</v>
      </c>
      <c r="S1615" s="8">
        <f>SalesData[[#This Row],[Profit]]/SalesData[[#This Row],[Net Sales]]</f>
        <v>0.34782608695652178</v>
      </c>
    </row>
    <row r="1616" spans="1:19" x14ac:dyDescent="0.25">
      <c r="A1616">
        <v>101614</v>
      </c>
      <c r="B1616" s="1">
        <v>45511</v>
      </c>
      <c r="C1616" s="2">
        <f>MONTH(SalesData[[#This Row],[order_date]])</f>
        <v>8</v>
      </c>
      <c r="D1616" s="2">
        <f>YEAR(SalesData[[#This Row],[order_date]])</f>
        <v>2024</v>
      </c>
      <c r="E1616" t="s">
        <v>1536</v>
      </c>
      <c r="F1616" t="s">
        <v>10</v>
      </c>
      <c r="G1616" t="s">
        <v>27</v>
      </c>
      <c r="H1616">
        <v>2</v>
      </c>
      <c r="I1616">
        <v>78833.350000000006</v>
      </c>
      <c r="J1616" t="s">
        <v>107</v>
      </c>
      <c r="K1616" t="s">
        <v>108</v>
      </c>
      <c r="L1616">
        <f>SalesData[[#This Row],[quantity]]*SalesData[[#This Row],[price]]</f>
        <v>157666.70000000001</v>
      </c>
      <c r="M1616" s="8">
        <f>IF(SalesData[[#This Row],[quantity]]&lt;=1,2%,IF(SalesData[[#This Row],[quantity]]&lt;=2,4%,IF(SalesData[[#This Row],[quantity]]&lt;=3,6%,IF(SalesData[[#This Row],[quantity]]&gt;=4,8%,0%))))</f>
        <v>0.04</v>
      </c>
      <c r="N1616" s="6">
        <f>SalesData[[#This Row],[Total Sales]]*SalesData[[#This Row],[Discount %]]</f>
        <v>6306.6680000000006</v>
      </c>
      <c r="O1616" s="2">
        <f>SalesData[[#This Row],[Total Sales]]-SalesData[[#This Row],[Discount Amount]]</f>
        <v>151360.03200000001</v>
      </c>
      <c r="P1616" s="2">
        <f>SalesData[[#This Row],[price]]*60%</f>
        <v>47300.01</v>
      </c>
      <c r="Q1616" s="2">
        <f>SalesData[[#This Row],[Cost Price (Assumed)60%]]*SalesData[[#This Row],[quantity]]</f>
        <v>94600.02</v>
      </c>
      <c r="R1616" s="2">
        <f>SalesData[[#This Row],[Net Sales]]-SalesData[[#This Row],[Total Cost]]</f>
        <v>56760.012000000002</v>
      </c>
      <c r="S1616" s="8">
        <f>SalesData[[#This Row],[Profit]]/SalesData[[#This Row],[Net Sales]]</f>
        <v>0.375</v>
      </c>
    </row>
    <row r="1617" spans="1:19" x14ac:dyDescent="0.25">
      <c r="A1617">
        <v>101615</v>
      </c>
      <c r="B1617" s="1">
        <v>45149</v>
      </c>
      <c r="C1617" s="2">
        <f>MONTH(SalesData[[#This Row],[order_date]])</f>
        <v>8</v>
      </c>
      <c r="D1617" s="2">
        <f>YEAR(SalesData[[#This Row],[order_date]])</f>
        <v>2023</v>
      </c>
      <c r="E1617" t="s">
        <v>1537</v>
      </c>
      <c r="F1617" t="s">
        <v>14</v>
      </c>
      <c r="G1617" t="s">
        <v>51</v>
      </c>
      <c r="H1617">
        <v>1</v>
      </c>
      <c r="I1617">
        <v>4049.72</v>
      </c>
      <c r="J1617" t="s">
        <v>54</v>
      </c>
      <c r="K1617" t="s">
        <v>55</v>
      </c>
      <c r="L1617">
        <f>SalesData[[#This Row],[quantity]]*SalesData[[#This Row],[price]]</f>
        <v>4049.72</v>
      </c>
      <c r="M1617" s="8">
        <f>IF(SalesData[[#This Row],[quantity]]&lt;=1,2%,IF(SalesData[[#This Row],[quantity]]&lt;=2,4%,IF(SalesData[[#This Row],[quantity]]&lt;=3,6%,IF(SalesData[[#This Row],[quantity]]&gt;=4,8%,0%))))</f>
        <v>0.02</v>
      </c>
      <c r="N1617" s="6">
        <f>SalesData[[#This Row],[Total Sales]]*SalesData[[#This Row],[Discount %]]</f>
        <v>80.994399999999999</v>
      </c>
      <c r="O1617" s="2">
        <f>SalesData[[#This Row],[Total Sales]]-SalesData[[#This Row],[Discount Amount]]</f>
        <v>3968.7255999999998</v>
      </c>
      <c r="P1617" s="2">
        <f>SalesData[[#This Row],[price]]*60%</f>
        <v>2429.8319999999999</v>
      </c>
      <c r="Q1617" s="2">
        <f>SalesData[[#This Row],[Cost Price (Assumed)60%]]*SalesData[[#This Row],[quantity]]</f>
        <v>2429.8319999999999</v>
      </c>
      <c r="R1617" s="2">
        <f>SalesData[[#This Row],[Net Sales]]-SalesData[[#This Row],[Total Cost]]</f>
        <v>1538.8935999999999</v>
      </c>
      <c r="S1617" s="8">
        <f>SalesData[[#This Row],[Profit]]/SalesData[[#This Row],[Net Sales]]</f>
        <v>0.38775510204081631</v>
      </c>
    </row>
    <row r="1618" spans="1:19" x14ac:dyDescent="0.25">
      <c r="A1618">
        <v>101616</v>
      </c>
      <c r="B1618" s="1">
        <v>45475</v>
      </c>
      <c r="C1618" s="2">
        <f>MONTH(SalesData[[#This Row],[order_date]])</f>
        <v>7</v>
      </c>
      <c r="D1618" s="2">
        <f>YEAR(SalesData[[#This Row],[order_date]])</f>
        <v>2024</v>
      </c>
      <c r="E1618" t="s">
        <v>1538</v>
      </c>
      <c r="F1618" t="s">
        <v>14</v>
      </c>
      <c r="G1618" t="s">
        <v>46</v>
      </c>
      <c r="H1618">
        <v>3</v>
      </c>
      <c r="I1618">
        <v>2546.33</v>
      </c>
      <c r="J1618" t="s">
        <v>57</v>
      </c>
      <c r="K1618" t="s">
        <v>58</v>
      </c>
      <c r="L1618">
        <f>SalesData[[#This Row],[quantity]]*SalesData[[#This Row],[price]]</f>
        <v>7638.99</v>
      </c>
      <c r="M1618" s="8">
        <f>IF(SalesData[[#This Row],[quantity]]&lt;=1,2%,IF(SalesData[[#This Row],[quantity]]&lt;=2,4%,IF(SalesData[[#This Row],[quantity]]&lt;=3,6%,IF(SalesData[[#This Row],[quantity]]&gt;=4,8%,0%))))</f>
        <v>0.06</v>
      </c>
      <c r="N1618" s="6">
        <f>SalesData[[#This Row],[Total Sales]]*SalesData[[#This Row],[Discount %]]</f>
        <v>458.33939999999996</v>
      </c>
      <c r="O1618" s="2">
        <f>SalesData[[#This Row],[Total Sales]]-SalesData[[#This Row],[Discount Amount]]</f>
        <v>7180.6505999999999</v>
      </c>
      <c r="P1618" s="2">
        <f>SalesData[[#This Row],[price]]*60%</f>
        <v>1527.798</v>
      </c>
      <c r="Q1618" s="2">
        <f>SalesData[[#This Row],[Cost Price (Assumed)60%]]*SalesData[[#This Row],[quantity]]</f>
        <v>4583.3940000000002</v>
      </c>
      <c r="R1618" s="2">
        <f>SalesData[[#This Row],[Net Sales]]-SalesData[[#This Row],[Total Cost]]</f>
        <v>2597.2565999999997</v>
      </c>
      <c r="S1618" s="8">
        <f>SalesData[[#This Row],[Profit]]/SalesData[[#This Row],[Net Sales]]</f>
        <v>0.36170212765957444</v>
      </c>
    </row>
    <row r="1619" spans="1:19" x14ac:dyDescent="0.25">
      <c r="A1619">
        <v>101617</v>
      </c>
      <c r="B1619" s="1">
        <v>45108</v>
      </c>
      <c r="C1619" s="2">
        <f>MONTH(SalesData[[#This Row],[order_date]])</f>
        <v>7</v>
      </c>
      <c r="D1619" s="2">
        <f>YEAR(SalesData[[#This Row],[order_date]])</f>
        <v>2023</v>
      </c>
      <c r="E1619" t="s">
        <v>1539</v>
      </c>
      <c r="F1619" t="s">
        <v>14</v>
      </c>
      <c r="G1619" t="s">
        <v>15</v>
      </c>
      <c r="H1619">
        <v>1</v>
      </c>
      <c r="I1619">
        <v>1783.01</v>
      </c>
      <c r="J1619" t="s">
        <v>35</v>
      </c>
      <c r="K1619" t="s">
        <v>36</v>
      </c>
      <c r="L1619">
        <f>SalesData[[#This Row],[quantity]]*SalesData[[#This Row],[price]]</f>
        <v>1783.01</v>
      </c>
      <c r="M1619" s="8">
        <f>IF(SalesData[[#This Row],[quantity]]&lt;=1,2%,IF(SalesData[[#This Row],[quantity]]&lt;=2,4%,IF(SalesData[[#This Row],[quantity]]&lt;=3,6%,IF(SalesData[[#This Row],[quantity]]&gt;=4,8%,0%))))</f>
        <v>0.02</v>
      </c>
      <c r="N1619" s="6">
        <f>SalesData[[#This Row],[Total Sales]]*SalesData[[#This Row],[Discount %]]</f>
        <v>35.660200000000003</v>
      </c>
      <c r="O1619" s="2">
        <f>SalesData[[#This Row],[Total Sales]]-SalesData[[#This Row],[Discount Amount]]</f>
        <v>1747.3498</v>
      </c>
      <c r="P1619" s="2">
        <f>SalesData[[#This Row],[price]]*60%</f>
        <v>1069.806</v>
      </c>
      <c r="Q1619" s="2">
        <f>SalesData[[#This Row],[Cost Price (Assumed)60%]]*SalesData[[#This Row],[quantity]]</f>
        <v>1069.806</v>
      </c>
      <c r="R1619" s="2">
        <f>SalesData[[#This Row],[Net Sales]]-SalesData[[#This Row],[Total Cost]]</f>
        <v>677.54379999999992</v>
      </c>
      <c r="S1619" s="8">
        <f>SalesData[[#This Row],[Profit]]/SalesData[[#This Row],[Net Sales]]</f>
        <v>0.38775510204081631</v>
      </c>
    </row>
    <row r="1620" spans="1:19" x14ac:dyDescent="0.25">
      <c r="A1620">
        <v>101618</v>
      </c>
      <c r="B1620" s="1">
        <v>45027</v>
      </c>
      <c r="C1620" s="2">
        <f>MONTH(SalesData[[#This Row],[order_date]])</f>
        <v>4</v>
      </c>
      <c r="D1620" s="2">
        <f>YEAR(SalesData[[#This Row],[order_date]])</f>
        <v>2023</v>
      </c>
      <c r="E1620" t="s">
        <v>1540</v>
      </c>
      <c r="F1620" t="s">
        <v>14</v>
      </c>
      <c r="G1620" t="s">
        <v>170</v>
      </c>
      <c r="H1620">
        <v>5</v>
      </c>
      <c r="I1620">
        <v>2257.15</v>
      </c>
      <c r="J1620" t="s">
        <v>57</v>
      </c>
      <c r="K1620" t="s">
        <v>58</v>
      </c>
      <c r="L1620">
        <f>SalesData[[#This Row],[quantity]]*SalesData[[#This Row],[price]]</f>
        <v>11285.75</v>
      </c>
      <c r="M1620" s="8">
        <f>IF(SalesData[[#This Row],[quantity]]&lt;=1,2%,IF(SalesData[[#This Row],[quantity]]&lt;=2,4%,IF(SalesData[[#This Row],[quantity]]&lt;=3,6%,IF(SalesData[[#This Row],[quantity]]&gt;=4,8%,0%))))</f>
        <v>0.08</v>
      </c>
      <c r="N1620" s="6">
        <f>SalesData[[#This Row],[Total Sales]]*SalesData[[#This Row],[Discount %]]</f>
        <v>902.86</v>
      </c>
      <c r="O1620" s="2">
        <f>SalesData[[#This Row],[Total Sales]]-SalesData[[#This Row],[Discount Amount]]</f>
        <v>10382.89</v>
      </c>
      <c r="P1620" s="2">
        <f>SalesData[[#This Row],[price]]*60%</f>
        <v>1354.29</v>
      </c>
      <c r="Q1620" s="2">
        <f>SalesData[[#This Row],[Cost Price (Assumed)60%]]*SalesData[[#This Row],[quantity]]</f>
        <v>6771.45</v>
      </c>
      <c r="R1620" s="2">
        <f>SalesData[[#This Row],[Net Sales]]-SalesData[[#This Row],[Total Cost]]</f>
        <v>3611.4399999999996</v>
      </c>
      <c r="S1620" s="8">
        <f>SalesData[[#This Row],[Profit]]/SalesData[[#This Row],[Net Sales]]</f>
        <v>0.34782608695652173</v>
      </c>
    </row>
    <row r="1621" spans="1:19" x14ac:dyDescent="0.25">
      <c r="A1621">
        <v>101619</v>
      </c>
      <c r="B1621" s="1">
        <v>45551</v>
      </c>
      <c r="C1621" s="2">
        <f>MONTH(SalesData[[#This Row],[order_date]])</f>
        <v>9</v>
      </c>
      <c r="D1621" s="2">
        <f>YEAR(SalesData[[#This Row],[order_date]])</f>
        <v>2024</v>
      </c>
      <c r="E1621" t="s">
        <v>1541</v>
      </c>
      <c r="F1621" t="s">
        <v>19</v>
      </c>
      <c r="G1621" t="s">
        <v>77</v>
      </c>
      <c r="H1621">
        <v>1</v>
      </c>
      <c r="I1621">
        <v>12539.92</v>
      </c>
      <c r="J1621" t="s">
        <v>32</v>
      </c>
      <c r="K1621" t="s">
        <v>33</v>
      </c>
      <c r="L1621">
        <f>SalesData[[#This Row],[quantity]]*SalesData[[#This Row],[price]]</f>
        <v>12539.92</v>
      </c>
      <c r="M1621" s="8">
        <f>IF(SalesData[[#This Row],[quantity]]&lt;=1,2%,IF(SalesData[[#This Row],[quantity]]&lt;=2,4%,IF(SalesData[[#This Row],[quantity]]&lt;=3,6%,IF(SalesData[[#This Row],[quantity]]&gt;=4,8%,0%))))</f>
        <v>0.02</v>
      </c>
      <c r="N1621" s="6">
        <f>SalesData[[#This Row],[Total Sales]]*SalesData[[#This Row],[Discount %]]</f>
        <v>250.79840000000002</v>
      </c>
      <c r="O1621" s="2">
        <f>SalesData[[#This Row],[Total Sales]]-SalesData[[#This Row],[Discount Amount]]</f>
        <v>12289.1216</v>
      </c>
      <c r="P1621" s="2">
        <f>SalesData[[#This Row],[price]]*60%</f>
        <v>7523.9519999999993</v>
      </c>
      <c r="Q1621" s="2">
        <f>SalesData[[#This Row],[Cost Price (Assumed)60%]]*SalesData[[#This Row],[quantity]]</f>
        <v>7523.9519999999993</v>
      </c>
      <c r="R1621" s="2">
        <f>SalesData[[#This Row],[Net Sales]]-SalesData[[#This Row],[Total Cost]]</f>
        <v>4765.1696000000011</v>
      </c>
      <c r="S1621" s="8">
        <f>SalesData[[#This Row],[Profit]]/SalesData[[#This Row],[Net Sales]]</f>
        <v>0.38775510204081642</v>
      </c>
    </row>
    <row r="1622" spans="1:19" x14ac:dyDescent="0.25">
      <c r="A1622">
        <v>101620</v>
      </c>
      <c r="B1622" s="1">
        <v>45182</v>
      </c>
      <c r="C1622" s="2">
        <f>MONTH(SalesData[[#This Row],[order_date]])</f>
        <v>9</v>
      </c>
      <c r="D1622" s="2">
        <f>YEAR(SalesData[[#This Row],[order_date]])</f>
        <v>2023</v>
      </c>
      <c r="E1622" t="s">
        <v>1542</v>
      </c>
      <c r="F1622" t="s">
        <v>10</v>
      </c>
      <c r="G1622" t="s">
        <v>68</v>
      </c>
      <c r="H1622">
        <v>2</v>
      </c>
      <c r="I1622">
        <v>57150.87</v>
      </c>
      <c r="J1622" t="s">
        <v>54</v>
      </c>
      <c r="K1622" t="s">
        <v>55</v>
      </c>
      <c r="L1622">
        <f>SalesData[[#This Row],[quantity]]*SalesData[[#This Row],[price]]</f>
        <v>114301.74</v>
      </c>
      <c r="M1622" s="8">
        <f>IF(SalesData[[#This Row],[quantity]]&lt;=1,2%,IF(SalesData[[#This Row],[quantity]]&lt;=2,4%,IF(SalesData[[#This Row],[quantity]]&lt;=3,6%,IF(SalesData[[#This Row],[quantity]]&gt;=4,8%,0%))))</f>
        <v>0.04</v>
      </c>
      <c r="N1622" s="6">
        <f>SalesData[[#This Row],[Total Sales]]*SalesData[[#This Row],[Discount %]]</f>
        <v>4572.0696000000007</v>
      </c>
      <c r="O1622" s="2">
        <f>SalesData[[#This Row],[Total Sales]]-SalesData[[#This Row],[Discount Amount]]</f>
        <v>109729.6704</v>
      </c>
      <c r="P1622" s="2">
        <f>SalesData[[#This Row],[price]]*60%</f>
        <v>34290.521999999997</v>
      </c>
      <c r="Q1622" s="2">
        <f>SalesData[[#This Row],[Cost Price (Assumed)60%]]*SalesData[[#This Row],[quantity]]</f>
        <v>68581.043999999994</v>
      </c>
      <c r="R1622" s="2">
        <f>SalesData[[#This Row],[Net Sales]]-SalesData[[#This Row],[Total Cost]]</f>
        <v>41148.626400000008</v>
      </c>
      <c r="S1622" s="8">
        <f>SalesData[[#This Row],[Profit]]/SalesData[[#This Row],[Net Sales]]</f>
        <v>0.37500000000000006</v>
      </c>
    </row>
    <row r="1623" spans="1:19" x14ac:dyDescent="0.25">
      <c r="A1623">
        <v>101621</v>
      </c>
      <c r="B1623" s="1">
        <v>45450</v>
      </c>
      <c r="C1623" s="2">
        <f>MONTH(SalesData[[#This Row],[order_date]])</f>
        <v>6</v>
      </c>
      <c r="D1623" s="2">
        <f>YEAR(SalesData[[#This Row],[order_date]])</f>
        <v>2024</v>
      </c>
      <c r="E1623" t="s">
        <v>1543</v>
      </c>
      <c r="F1623" t="s">
        <v>41</v>
      </c>
      <c r="G1623" t="s">
        <v>102</v>
      </c>
      <c r="H1623">
        <v>1</v>
      </c>
      <c r="I1623">
        <v>10073.35</v>
      </c>
      <c r="J1623" t="s">
        <v>43</v>
      </c>
      <c r="K1623" t="s">
        <v>29</v>
      </c>
      <c r="L1623">
        <f>SalesData[[#This Row],[quantity]]*SalesData[[#This Row],[price]]</f>
        <v>10073.35</v>
      </c>
      <c r="M1623" s="8">
        <f>IF(SalesData[[#This Row],[quantity]]&lt;=1,2%,IF(SalesData[[#This Row],[quantity]]&lt;=2,4%,IF(SalesData[[#This Row],[quantity]]&lt;=3,6%,IF(SalesData[[#This Row],[quantity]]&gt;=4,8%,0%))))</f>
        <v>0.02</v>
      </c>
      <c r="N1623" s="6">
        <f>SalesData[[#This Row],[Total Sales]]*SalesData[[#This Row],[Discount %]]</f>
        <v>201.46700000000001</v>
      </c>
      <c r="O1623" s="2">
        <f>SalesData[[#This Row],[Total Sales]]-SalesData[[#This Row],[Discount Amount]]</f>
        <v>9871.8829999999998</v>
      </c>
      <c r="P1623" s="2">
        <f>SalesData[[#This Row],[price]]*60%</f>
        <v>6044.01</v>
      </c>
      <c r="Q1623" s="2">
        <f>SalesData[[#This Row],[Cost Price (Assumed)60%]]*SalesData[[#This Row],[quantity]]</f>
        <v>6044.01</v>
      </c>
      <c r="R1623" s="2">
        <f>SalesData[[#This Row],[Net Sales]]-SalesData[[#This Row],[Total Cost]]</f>
        <v>3827.8729999999996</v>
      </c>
      <c r="S1623" s="8">
        <f>SalesData[[#This Row],[Profit]]/SalesData[[#This Row],[Net Sales]]</f>
        <v>0.38775510204081631</v>
      </c>
    </row>
    <row r="1624" spans="1:19" x14ac:dyDescent="0.25">
      <c r="A1624">
        <v>101622</v>
      </c>
      <c r="B1624" s="1">
        <v>45656</v>
      </c>
      <c r="C1624" s="2">
        <f>MONTH(SalesData[[#This Row],[order_date]])</f>
        <v>12</v>
      </c>
      <c r="D1624" s="2">
        <f>YEAR(SalesData[[#This Row],[order_date]])</f>
        <v>2024</v>
      </c>
      <c r="E1624" t="s">
        <v>1351</v>
      </c>
      <c r="F1624" t="s">
        <v>41</v>
      </c>
      <c r="G1624" t="s">
        <v>92</v>
      </c>
      <c r="H1624">
        <v>1</v>
      </c>
      <c r="I1624">
        <v>1075.5899999999999</v>
      </c>
      <c r="J1624" t="s">
        <v>61</v>
      </c>
      <c r="K1624" t="s">
        <v>36</v>
      </c>
      <c r="L1624">
        <f>SalesData[[#This Row],[quantity]]*SalesData[[#This Row],[price]]</f>
        <v>1075.5899999999999</v>
      </c>
      <c r="M1624" s="8">
        <f>IF(SalesData[[#This Row],[quantity]]&lt;=1,2%,IF(SalesData[[#This Row],[quantity]]&lt;=2,4%,IF(SalesData[[#This Row],[quantity]]&lt;=3,6%,IF(SalesData[[#This Row],[quantity]]&gt;=4,8%,0%))))</f>
        <v>0.02</v>
      </c>
      <c r="N1624" s="6">
        <f>SalesData[[#This Row],[Total Sales]]*SalesData[[#This Row],[Discount %]]</f>
        <v>21.511799999999997</v>
      </c>
      <c r="O1624" s="2">
        <f>SalesData[[#This Row],[Total Sales]]-SalesData[[#This Row],[Discount Amount]]</f>
        <v>1054.0781999999999</v>
      </c>
      <c r="P1624" s="2">
        <f>SalesData[[#This Row],[price]]*60%</f>
        <v>645.35399999999993</v>
      </c>
      <c r="Q1624" s="2">
        <f>SalesData[[#This Row],[Cost Price (Assumed)60%]]*SalesData[[#This Row],[quantity]]</f>
        <v>645.35399999999993</v>
      </c>
      <c r="R1624" s="2">
        <f>SalesData[[#This Row],[Net Sales]]-SalesData[[#This Row],[Total Cost]]</f>
        <v>408.7242</v>
      </c>
      <c r="S1624" s="8">
        <f>SalesData[[#This Row],[Profit]]/SalesData[[#This Row],[Net Sales]]</f>
        <v>0.38775510204081637</v>
      </c>
    </row>
    <row r="1625" spans="1:19" x14ac:dyDescent="0.25">
      <c r="A1625">
        <v>101623</v>
      </c>
      <c r="B1625" s="1">
        <v>45177</v>
      </c>
      <c r="C1625" s="2">
        <f>MONTH(SalesData[[#This Row],[order_date]])</f>
        <v>9</v>
      </c>
      <c r="D1625" s="2">
        <f>YEAR(SalesData[[#This Row],[order_date]])</f>
        <v>2023</v>
      </c>
      <c r="E1625" t="s">
        <v>1263</v>
      </c>
      <c r="F1625" t="s">
        <v>19</v>
      </c>
      <c r="G1625" t="s">
        <v>20</v>
      </c>
      <c r="H1625">
        <v>5</v>
      </c>
      <c r="I1625">
        <v>13714.98</v>
      </c>
      <c r="J1625" t="s">
        <v>35</v>
      </c>
      <c r="K1625" t="s">
        <v>36</v>
      </c>
      <c r="L1625">
        <f>SalesData[[#This Row],[quantity]]*SalesData[[#This Row],[price]]</f>
        <v>68574.899999999994</v>
      </c>
      <c r="M1625" s="8">
        <f>IF(SalesData[[#This Row],[quantity]]&lt;=1,2%,IF(SalesData[[#This Row],[quantity]]&lt;=2,4%,IF(SalesData[[#This Row],[quantity]]&lt;=3,6%,IF(SalesData[[#This Row],[quantity]]&gt;=4,8%,0%))))</f>
        <v>0.08</v>
      </c>
      <c r="N1625" s="6">
        <f>SalesData[[#This Row],[Total Sales]]*SalesData[[#This Row],[Discount %]]</f>
        <v>5485.9919999999993</v>
      </c>
      <c r="O1625" s="2">
        <f>SalesData[[#This Row],[Total Sales]]-SalesData[[#This Row],[Discount Amount]]</f>
        <v>63088.907999999996</v>
      </c>
      <c r="P1625" s="2">
        <f>SalesData[[#This Row],[price]]*60%</f>
        <v>8228.9879999999994</v>
      </c>
      <c r="Q1625" s="2">
        <f>SalesData[[#This Row],[Cost Price (Assumed)60%]]*SalesData[[#This Row],[quantity]]</f>
        <v>41144.939999999995</v>
      </c>
      <c r="R1625" s="2">
        <f>SalesData[[#This Row],[Net Sales]]-SalesData[[#This Row],[Total Cost]]</f>
        <v>21943.968000000001</v>
      </c>
      <c r="S1625" s="8">
        <f>SalesData[[#This Row],[Profit]]/SalesData[[#This Row],[Net Sales]]</f>
        <v>0.34782608695652178</v>
      </c>
    </row>
    <row r="1626" spans="1:19" x14ac:dyDescent="0.25">
      <c r="A1626">
        <v>101624</v>
      </c>
      <c r="B1626" s="1">
        <v>45040</v>
      </c>
      <c r="C1626" s="2">
        <f>MONTH(SalesData[[#This Row],[order_date]])</f>
        <v>4</v>
      </c>
      <c r="D1626" s="2">
        <f>YEAR(SalesData[[#This Row],[order_date]])</f>
        <v>2023</v>
      </c>
      <c r="E1626" t="s">
        <v>1544</v>
      </c>
      <c r="F1626" t="s">
        <v>38</v>
      </c>
      <c r="G1626" t="s">
        <v>53</v>
      </c>
      <c r="H1626">
        <v>3</v>
      </c>
      <c r="I1626">
        <v>3364.74</v>
      </c>
      <c r="J1626" t="s">
        <v>85</v>
      </c>
      <c r="K1626" t="s">
        <v>29</v>
      </c>
      <c r="L1626">
        <f>SalesData[[#This Row],[quantity]]*SalesData[[#This Row],[price]]</f>
        <v>10094.219999999999</v>
      </c>
      <c r="M1626" s="8">
        <f>IF(SalesData[[#This Row],[quantity]]&lt;=1,2%,IF(SalesData[[#This Row],[quantity]]&lt;=2,4%,IF(SalesData[[#This Row],[quantity]]&lt;=3,6%,IF(SalesData[[#This Row],[quantity]]&gt;=4,8%,0%))))</f>
        <v>0.06</v>
      </c>
      <c r="N1626" s="6">
        <f>SalesData[[#This Row],[Total Sales]]*SalesData[[#This Row],[Discount %]]</f>
        <v>605.65319999999997</v>
      </c>
      <c r="O1626" s="2">
        <f>SalesData[[#This Row],[Total Sales]]-SalesData[[#This Row],[Discount Amount]]</f>
        <v>9488.5667999999987</v>
      </c>
      <c r="P1626" s="2">
        <f>SalesData[[#This Row],[price]]*60%</f>
        <v>2018.8439999999998</v>
      </c>
      <c r="Q1626" s="2">
        <f>SalesData[[#This Row],[Cost Price (Assumed)60%]]*SalesData[[#This Row],[quantity]]</f>
        <v>6056.5319999999992</v>
      </c>
      <c r="R1626" s="2">
        <f>SalesData[[#This Row],[Net Sales]]-SalesData[[#This Row],[Total Cost]]</f>
        <v>3432.0347999999994</v>
      </c>
      <c r="S1626" s="8">
        <f>SalesData[[#This Row],[Profit]]/SalesData[[#This Row],[Net Sales]]</f>
        <v>0.36170212765957444</v>
      </c>
    </row>
    <row r="1627" spans="1:19" x14ac:dyDescent="0.25">
      <c r="A1627">
        <v>101625</v>
      </c>
      <c r="B1627" s="1">
        <v>44960</v>
      </c>
      <c r="C1627" s="2">
        <f>MONTH(SalesData[[#This Row],[order_date]])</f>
        <v>2</v>
      </c>
      <c r="D1627" s="2">
        <f>YEAR(SalesData[[#This Row],[order_date]])</f>
        <v>2023</v>
      </c>
      <c r="E1627" t="s">
        <v>1545</v>
      </c>
      <c r="F1627" t="s">
        <v>19</v>
      </c>
      <c r="G1627" t="s">
        <v>20</v>
      </c>
      <c r="H1627">
        <v>3</v>
      </c>
      <c r="I1627">
        <v>16555.88</v>
      </c>
      <c r="J1627" t="s">
        <v>21</v>
      </c>
      <c r="K1627" t="s">
        <v>17</v>
      </c>
      <c r="L1627">
        <f>SalesData[[#This Row],[quantity]]*SalesData[[#This Row],[price]]</f>
        <v>49667.64</v>
      </c>
      <c r="M1627" s="8">
        <f>IF(SalesData[[#This Row],[quantity]]&lt;=1,2%,IF(SalesData[[#This Row],[quantity]]&lt;=2,4%,IF(SalesData[[#This Row],[quantity]]&lt;=3,6%,IF(SalesData[[#This Row],[quantity]]&gt;=4,8%,0%))))</f>
        <v>0.06</v>
      </c>
      <c r="N1627" s="6">
        <f>SalesData[[#This Row],[Total Sales]]*SalesData[[#This Row],[Discount %]]</f>
        <v>2980.0583999999999</v>
      </c>
      <c r="O1627" s="2">
        <f>SalesData[[#This Row],[Total Sales]]-SalesData[[#This Row],[Discount Amount]]</f>
        <v>46687.581599999998</v>
      </c>
      <c r="P1627" s="2">
        <f>SalesData[[#This Row],[price]]*60%</f>
        <v>9933.5280000000002</v>
      </c>
      <c r="Q1627" s="2">
        <f>SalesData[[#This Row],[Cost Price (Assumed)60%]]*SalesData[[#This Row],[quantity]]</f>
        <v>29800.584000000003</v>
      </c>
      <c r="R1627" s="2">
        <f>SalesData[[#This Row],[Net Sales]]-SalesData[[#This Row],[Total Cost]]</f>
        <v>16886.997599999995</v>
      </c>
      <c r="S1627" s="8">
        <f>SalesData[[#This Row],[Profit]]/SalesData[[#This Row],[Net Sales]]</f>
        <v>0.36170212765957438</v>
      </c>
    </row>
    <row r="1628" spans="1:19" x14ac:dyDescent="0.25">
      <c r="A1628">
        <v>101626</v>
      </c>
      <c r="B1628" s="1">
        <v>45354</v>
      </c>
      <c r="C1628" s="2">
        <f>MONTH(SalesData[[#This Row],[order_date]])</f>
        <v>3</v>
      </c>
      <c r="D1628" s="2">
        <f>YEAR(SalesData[[#This Row],[order_date]])</f>
        <v>2024</v>
      </c>
      <c r="E1628" t="s">
        <v>130</v>
      </c>
      <c r="F1628" t="s">
        <v>41</v>
      </c>
      <c r="G1628" t="s">
        <v>42</v>
      </c>
      <c r="H1628">
        <v>1</v>
      </c>
      <c r="I1628">
        <v>12231.91</v>
      </c>
      <c r="J1628" t="s">
        <v>16</v>
      </c>
      <c r="K1628" t="s">
        <v>17</v>
      </c>
      <c r="L1628">
        <f>SalesData[[#This Row],[quantity]]*SalesData[[#This Row],[price]]</f>
        <v>12231.91</v>
      </c>
      <c r="M1628" s="8">
        <f>IF(SalesData[[#This Row],[quantity]]&lt;=1,2%,IF(SalesData[[#This Row],[quantity]]&lt;=2,4%,IF(SalesData[[#This Row],[quantity]]&lt;=3,6%,IF(SalesData[[#This Row],[quantity]]&gt;=4,8%,0%))))</f>
        <v>0.02</v>
      </c>
      <c r="N1628" s="6">
        <f>SalesData[[#This Row],[Total Sales]]*SalesData[[#This Row],[Discount %]]</f>
        <v>244.63820000000001</v>
      </c>
      <c r="O1628" s="2">
        <f>SalesData[[#This Row],[Total Sales]]-SalesData[[#This Row],[Discount Amount]]</f>
        <v>11987.2718</v>
      </c>
      <c r="P1628" s="2">
        <f>SalesData[[#This Row],[price]]*60%</f>
        <v>7339.1459999999997</v>
      </c>
      <c r="Q1628" s="2">
        <f>SalesData[[#This Row],[Cost Price (Assumed)60%]]*SalesData[[#This Row],[quantity]]</f>
        <v>7339.1459999999997</v>
      </c>
      <c r="R1628" s="2">
        <f>SalesData[[#This Row],[Net Sales]]-SalesData[[#This Row],[Total Cost]]</f>
        <v>4648.1258000000007</v>
      </c>
      <c r="S1628" s="8">
        <f>SalesData[[#This Row],[Profit]]/SalesData[[#This Row],[Net Sales]]</f>
        <v>0.38775510204081637</v>
      </c>
    </row>
    <row r="1629" spans="1:19" x14ac:dyDescent="0.25">
      <c r="A1629">
        <v>101627</v>
      </c>
      <c r="B1629" s="1">
        <v>44951</v>
      </c>
      <c r="C1629" s="2">
        <f>MONTH(SalesData[[#This Row],[order_date]])</f>
        <v>1</v>
      </c>
      <c r="D1629" s="2">
        <f>YEAR(SalesData[[#This Row],[order_date]])</f>
        <v>2023</v>
      </c>
      <c r="E1629" t="s">
        <v>1546</v>
      </c>
      <c r="F1629" t="s">
        <v>14</v>
      </c>
      <c r="G1629" t="s">
        <v>15</v>
      </c>
      <c r="H1629">
        <v>1</v>
      </c>
      <c r="I1629">
        <v>2315.4499999999998</v>
      </c>
      <c r="J1629" t="s">
        <v>107</v>
      </c>
      <c r="K1629" t="s">
        <v>108</v>
      </c>
      <c r="L1629">
        <f>SalesData[[#This Row],[quantity]]*SalesData[[#This Row],[price]]</f>
        <v>2315.4499999999998</v>
      </c>
      <c r="M1629" s="8">
        <f>IF(SalesData[[#This Row],[quantity]]&lt;=1,2%,IF(SalesData[[#This Row],[quantity]]&lt;=2,4%,IF(SalesData[[#This Row],[quantity]]&lt;=3,6%,IF(SalesData[[#This Row],[quantity]]&gt;=4,8%,0%))))</f>
        <v>0.02</v>
      </c>
      <c r="N1629" s="6">
        <f>SalesData[[#This Row],[Total Sales]]*SalesData[[#This Row],[Discount %]]</f>
        <v>46.308999999999997</v>
      </c>
      <c r="O1629" s="2">
        <f>SalesData[[#This Row],[Total Sales]]-SalesData[[#This Row],[Discount Amount]]</f>
        <v>2269.1409999999996</v>
      </c>
      <c r="P1629" s="2">
        <f>SalesData[[#This Row],[price]]*60%</f>
        <v>1389.2699999999998</v>
      </c>
      <c r="Q1629" s="2">
        <f>SalesData[[#This Row],[Cost Price (Assumed)60%]]*SalesData[[#This Row],[quantity]]</f>
        <v>1389.2699999999998</v>
      </c>
      <c r="R1629" s="2">
        <f>SalesData[[#This Row],[Net Sales]]-SalesData[[#This Row],[Total Cost]]</f>
        <v>879.87099999999987</v>
      </c>
      <c r="S1629" s="8">
        <f>SalesData[[#This Row],[Profit]]/SalesData[[#This Row],[Net Sales]]</f>
        <v>0.38775510204081631</v>
      </c>
    </row>
    <row r="1630" spans="1:19" x14ac:dyDescent="0.25">
      <c r="A1630">
        <v>101628</v>
      </c>
      <c r="B1630" s="1">
        <v>45336</v>
      </c>
      <c r="C1630" s="2">
        <f>MONTH(SalesData[[#This Row],[order_date]])</f>
        <v>2</v>
      </c>
      <c r="D1630" s="2">
        <f>YEAR(SalesData[[#This Row],[order_date]])</f>
        <v>2024</v>
      </c>
      <c r="E1630" t="s">
        <v>1547</v>
      </c>
      <c r="F1630" t="s">
        <v>19</v>
      </c>
      <c r="G1630" t="s">
        <v>123</v>
      </c>
      <c r="H1630">
        <v>2</v>
      </c>
      <c r="I1630">
        <v>7351.23</v>
      </c>
      <c r="J1630" t="s">
        <v>57</v>
      </c>
      <c r="K1630" t="s">
        <v>58</v>
      </c>
      <c r="L1630">
        <f>SalesData[[#This Row],[quantity]]*SalesData[[#This Row],[price]]</f>
        <v>14702.46</v>
      </c>
      <c r="M1630" s="8">
        <f>IF(SalesData[[#This Row],[quantity]]&lt;=1,2%,IF(SalesData[[#This Row],[quantity]]&lt;=2,4%,IF(SalesData[[#This Row],[quantity]]&lt;=3,6%,IF(SalesData[[#This Row],[quantity]]&gt;=4,8%,0%))))</f>
        <v>0.04</v>
      </c>
      <c r="N1630" s="6">
        <f>SalesData[[#This Row],[Total Sales]]*SalesData[[#This Row],[Discount %]]</f>
        <v>588.09839999999997</v>
      </c>
      <c r="O1630" s="2">
        <f>SalesData[[#This Row],[Total Sales]]-SalesData[[#This Row],[Discount Amount]]</f>
        <v>14114.361599999998</v>
      </c>
      <c r="P1630" s="2">
        <f>SalesData[[#This Row],[price]]*60%</f>
        <v>4410.7379999999994</v>
      </c>
      <c r="Q1630" s="2">
        <f>SalesData[[#This Row],[Cost Price (Assumed)60%]]*SalesData[[#This Row],[quantity]]</f>
        <v>8821.4759999999987</v>
      </c>
      <c r="R1630" s="2">
        <f>SalesData[[#This Row],[Net Sales]]-SalesData[[#This Row],[Total Cost]]</f>
        <v>5292.8855999999996</v>
      </c>
      <c r="S1630" s="8">
        <f>SalesData[[#This Row],[Profit]]/SalesData[[#This Row],[Net Sales]]</f>
        <v>0.375</v>
      </c>
    </row>
    <row r="1631" spans="1:19" x14ac:dyDescent="0.25">
      <c r="A1631">
        <v>101629</v>
      </c>
      <c r="B1631" s="1">
        <v>45195</v>
      </c>
      <c r="C1631" s="2">
        <f>MONTH(SalesData[[#This Row],[order_date]])</f>
        <v>9</v>
      </c>
      <c r="D1631" s="2">
        <f>YEAR(SalesData[[#This Row],[order_date]])</f>
        <v>2023</v>
      </c>
      <c r="E1631" t="s">
        <v>1548</v>
      </c>
      <c r="F1631" t="s">
        <v>38</v>
      </c>
      <c r="G1631" t="s">
        <v>60</v>
      </c>
      <c r="H1631">
        <v>2</v>
      </c>
      <c r="I1631">
        <v>481.83</v>
      </c>
      <c r="J1631" t="s">
        <v>35</v>
      </c>
      <c r="K1631" t="s">
        <v>36</v>
      </c>
      <c r="L1631">
        <f>SalesData[[#This Row],[quantity]]*SalesData[[#This Row],[price]]</f>
        <v>963.66</v>
      </c>
      <c r="M1631" s="8">
        <f>IF(SalesData[[#This Row],[quantity]]&lt;=1,2%,IF(SalesData[[#This Row],[quantity]]&lt;=2,4%,IF(SalesData[[#This Row],[quantity]]&lt;=3,6%,IF(SalesData[[#This Row],[quantity]]&gt;=4,8%,0%))))</f>
        <v>0.04</v>
      </c>
      <c r="N1631" s="6">
        <f>SalesData[[#This Row],[Total Sales]]*SalesData[[#This Row],[Discount %]]</f>
        <v>38.546399999999998</v>
      </c>
      <c r="O1631" s="2">
        <f>SalesData[[#This Row],[Total Sales]]-SalesData[[#This Row],[Discount Amount]]</f>
        <v>925.11360000000002</v>
      </c>
      <c r="P1631" s="2">
        <f>SalesData[[#This Row],[price]]*60%</f>
        <v>289.09799999999996</v>
      </c>
      <c r="Q1631" s="2">
        <f>SalesData[[#This Row],[Cost Price (Assumed)60%]]*SalesData[[#This Row],[quantity]]</f>
        <v>578.19599999999991</v>
      </c>
      <c r="R1631" s="2">
        <f>SalesData[[#This Row],[Net Sales]]-SalesData[[#This Row],[Total Cost]]</f>
        <v>346.91760000000011</v>
      </c>
      <c r="S1631" s="8">
        <f>SalesData[[#This Row],[Profit]]/SalesData[[#This Row],[Net Sales]]</f>
        <v>0.37500000000000011</v>
      </c>
    </row>
    <row r="1632" spans="1:19" x14ac:dyDescent="0.25">
      <c r="A1632">
        <v>101630</v>
      </c>
      <c r="B1632" s="1">
        <v>45274</v>
      </c>
      <c r="C1632" s="2">
        <f>MONTH(SalesData[[#This Row],[order_date]])</f>
        <v>12</v>
      </c>
      <c r="D1632" s="2">
        <f>YEAR(SalesData[[#This Row],[order_date]])</f>
        <v>2023</v>
      </c>
      <c r="E1632" t="s">
        <v>1438</v>
      </c>
      <c r="F1632" t="s">
        <v>10</v>
      </c>
      <c r="G1632" t="s">
        <v>27</v>
      </c>
      <c r="H1632">
        <v>2</v>
      </c>
      <c r="I1632">
        <v>13970.22</v>
      </c>
      <c r="J1632" t="s">
        <v>61</v>
      </c>
      <c r="K1632" t="s">
        <v>36</v>
      </c>
      <c r="L1632">
        <f>SalesData[[#This Row],[quantity]]*SalesData[[#This Row],[price]]</f>
        <v>27940.44</v>
      </c>
      <c r="M1632" s="8">
        <f>IF(SalesData[[#This Row],[quantity]]&lt;=1,2%,IF(SalesData[[#This Row],[quantity]]&lt;=2,4%,IF(SalesData[[#This Row],[quantity]]&lt;=3,6%,IF(SalesData[[#This Row],[quantity]]&gt;=4,8%,0%))))</f>
        <v>0.04</v>
      </c>
      <c r="N1632" s="6">
        <f>SalesData[[#This Row],[Total Sales]]*SalesData[[#This Row],[Discount %]]</f>
        <v>1117.6176</v>
      </c>
      <c r="O1632" s="2">
        <f>SalesData[[#This Row],[Total Sales]]-SalesData[[#This Row],[Discount Amount]]</f>
        <v>26822.822399999997</v>
      </c>
      <c r="P1632" s="2">
        <f>SalesData[[#This Row],[price]]*60%</f>
        <v>8382.1319999999996</v>
      </c>
      <c r="Q1632" s="2">
        <f>SalesData[[#This Row],[Cost Price (Assumed)60%]]*SalesData[[#This Row],[quantity]]</f>
        <v>16764.263999999999</v>
      </c>
      <c r="R1632" s="2">
        <f>SalesData[[#This Row],[Net Sales]]-SalesData[[#This Row],[Total Cost]]</f>
        <v>10058.558399999998</v>
      </c>
      <c r="S1632" s="8">
        <f>SalesData[[#This Row],[Profit]]/SalesData[[#This Row],[Net Sales]]</f>
        <v>0.37499999999999994</v>
      </c>
    </row>
    <row r="1633" spans="1:19" x14ac:dyDescent="0.25">
      <c r="A1633">
        <v>101631</v>
      </c>
      <c r="B1633" s="1">
        <v>45653</v>
      </c>
      <c r="C1633" s="2">
        <f>MONTH(SalesData[[#This Row],[order_date]])</f>
        <v>12</v>
      </c>
      <c r="D1633" s="2">
        <f>YEAR(SalesData[[#This Row],[order_date]])</f>
        <v>2024</v>
      </c>
      <c r="E1633" t="s">
        <v>1549</v>
      </c>
      <c r="F1633" t="s">
        <v>14</v>
      </c>
      <c r="G1633" t="s">
        <v>46</v>
      </c>
      <c r="H1633">
        <v>2</v>
      </c>
      <c r="I1633">
        <v>1947.32</v>
      </c>
      <c r="J1633" t="s">
        <v>21</v>
      </c>
      <c r="K1633" t="s">
        <v>17</v>
      </c>
      <c r="L1633">
        <f>SalesData[[#This Row],[quantity]]*SalesData[[#This Row],[price]]</f>
        <v>3894.64</v>
      </c>
      <c r="M1633" s="8">
        <f>IF(SalesData[[#This Row],[quantity]]&lt;=1,2%,IF(SalesData[[#This Row],[quantity]]&lt;=2,4%,IF(SalesData[[#This Row],[quantity]]&lt;=3,6%,IF(SalesData[[#This Row],[quantity]]&gt;=4,8%,0%))))</f>
        <v>0.04</v>
      </c>
      <c r="N1633" s="6">
        <f>SalesData[[#This Row],[Total Sales]]*SalesData[[#This Row],[Discount %]]</f>
        <v>155.78559999999999</v>
      </c>
      <c r="O1633" s="2">
        <f>SalesData[[#This Row],[Total Sales]]-SalesData[[#This Row],[Discount Amount]]</f>
        <v>3738.8543999999997</v>
      </c>
      <c r="P1633" s="2">
        <f>SalesData[[#This Row],[price]]*60%</f>
        <v>1168.3919999999998</v>
      </c>
      <c r="Q1633" s="2">
        <f>SalesData[[#This Row],[Cost Price (Assumed)60%]]*SalesData[[#This Row],[quantity]]</f>
        <v>2336.7839999999997</v>
      </c>
      <c r="R1633" s="2">
        <f>SalesData[[#This Row],[Net Sales]]-SalesData[[#This Row],[Total Cost]]</f>
        <v>1402.0704000000001</v>
      </c>
      <c r="S1633" s="8">
        <f>SalesData[[#This Row],[Profit]]/SalesData[[#This Row],[Net Sales]]</f>
        <v>0.37500000000000006</v>
      </c>
    </row>
    <row r="1634" spans="1:19" x14ac:dyDescent="0.25">
      <c r="A1634">
        <v>101632</v>
      </c>
      <c r="B1634" s="1">
        <v>45388</v>
      </c>
      <c r="C1634" s="2">
        <f>MONTH(SalesData[[#This Row],[order_date]])</f>
        <v>4</v>
      </c>
      <c r="D1634" s="2">
        <f>YEAR(SalesData[[#This Row],[order_date]])</f>
        <v>2024</v>
      </c>
      <c r="E1634" t="s">
        <v>1550</v>
      </c>
      <c r="F1634" t="s">
        <v>19</v>
      </c>
      <c r="G1634" t="s">
        <v>123</v>
      </c>
      <c r="H1634">
        <v>1</v>
      </c>
      <c r="I1634">
        <v>735.41</v>
      </c>
      <c r="J1634" t="s">
        <v>94</v>
      </c>
      <c r="K1634" t="s">
        <v>95</v>
      </c>
      <c r="L1634">
        <f>SalesData[[#This Row],[quantity]]*SalesData[[#This Row],[price]]</f>
        <v>735.41</v>
      </c>
      <c r="M1634" s="8">
        <f>IF(SalesData[[#This Row],[quantity]]&lt;=1,2%,IF(SalesData[[#This Row],[quantity]]&lt;=2,4%,IF(SalesData[[#This Row],[quantity]]&lt;=3,6%,IF(SalesData[[#This Row],[quantity]]&gt;=4,8%,0%))))</f>
        <v>0.02</v>
      </c>
      <c r="N1634" s="6">
        <f>SalesData[[#This Row],[Total Sales]]*SalesData[[#This Row],[Discount %]]</f>
        <v>14.7082</v>
      </c>
      <c r="O1634" s="2">
        <f>SalesData[[#This Row],[Total Sales]]-SalesData[[#This Row],[Discount Amount]]</f>
        <v>720.70179999999993</v>
      </c>
      <c r="P1634" s="2">
        <f>SalesData[[#This Row],[price]]*60%</f>
        <v>441.24599999999998</v>
      </c>
      <c r="Q1634" s="2">
        <f>SalesData[[#This Row],[Cost Price (Assumed)60%]]*SalesData[[#This Row],[quantity]]</f>
        <v>441.24599999999998</v>
      </c>
      <c r="R1634" s="2">
        <f>SalesData[[#This Row],[Net Sales]]-SalesData[[#This Row],[Total Cost]]</f>
        <v>279.45579999999995</v>
      </c>
      <c r="S1634" s="8">
        <f>SalesData[[#This Row],[Profit]]/SalesData[[#This Row],[Net Sales]]</f>
        <v>0.38775510204081631</v>
      </c>
    </row>
    <row r="1635" spans="1:19" x14ac:dyDescent="0.25">
      <c r="A1635">
        <v>101633</v>
      </c>
      <c r="B1635" s="1">
        <v>44953</v>
      </c>
      <c r="C1635" s="2">
        <f>MONTH(SalesData[[#This Row],[order_date]])</f>
        <v>1</v>
      </c>
      <c r="D1635" s="2">
        <f>YEAR(SalesData[[#This Row],[order_date]])</f>
        <v>2023</v>
      </c>
      <c r="E1635" t="s">
        <v>1366</v>
      </c>
      <c r="F1635" t="s">
        <v>10</v>
      </c>
      <c r="G1635" t="s">
        <v>11</v>
      </c>
      <c r="H1635">
        <v>1</v>
      </c>
      <c r="I1635">
        <v>47472.51</v>
      </c>
      <c r="J1635" t="s">
        <v>32</v>
      </c>
      <c r="K1635" t="s">
        <v>33</v>
      </c>
      <c r="L1635">
        <f>SalesData[[#This Row],[quantity]]*SalesData[[#This Row],[price]]</f>
        <v>47472.51</v>
      </c>
      <c r="M1635" s="8">
        <f>IF(SalesData[[#This Row],[quantity]]&lt;=1,2%,IF(SalesData[[#This Row],[quantity]]&lt;=2,4%,IF(SalesData[[#This Row],[quantity]]&lt;=3,6%,IF(SalesData[[#This Row],[quantity]]&gt;=4,8%,0%))))</f>
        <v>0.02</v>
      </c>
      <c r="N1635" s="6">
        <f>SalesData[[#This Row],[Total Sales]]*SalesData[[#This Row],[Discount %]]</f>
        <v>949.45020000000011</v>
      </c>
      <c r="O1635" s="2">
        <f>SalesData[[#This Row],[Total Sales]]-SalesData[[#This Row],[Discount Amount]]</f>
        <v>46523.059800000003</v>
      </c>
      <c r="P1635" s="2">
        <f>SalesData[[#This Row],[price]]*60%</f>
        <v>28483.506000000001</v>
      </c>
      <c r="Q1635" s="2">
        <f>SalesData[[#This Row],[Cost Price (Assumed)60%]]*SalesData[[#This Row],[quantity]]</f>
        <v>28483.506000000001</v>
      </c>
      <c r="R1635" s="2">
        <f>SalesData[[#This Row],[Net Sales]]-SalesData[[#This Row],[Total Cost]]</f>
        <v>18039.553800000002</v>
      </c>
      <c r="S1635" s="8">
        <f>SalesData[[#This Row],[Profit]]/SalesData[[#This Row],[Net Sales]]</f>
        <v>0.38775510204081631</v>
      </c>
    </row>
    <row r="1636" spans="1:19" x14ac:dyDescent="0.25">
      <c r="A1636">
        <v>101634</v>
      </c>
      <c r="B1636" s="1">
        <v>45576</v>
      </c>
      <c r="C1636" s="2">
        <f>MONTH(SalesData[[#This Row],[order_date]])</f>
        <v>10</v>
      </c>
      <c r="D1636" s="2">
        <f>YEAR(SalesData[[#This Row],[order_date]])</f>
        <v>2024</v>
      </c>
      <c r="E1636" t="s">
        <v>1551</v>
      </c>
      <c r="F1636" t="s">
        <v>14</v>
      </c>
      <c r="G1636" t="s">
        <v>170</v>
      </c>
      <c r="H1636">
        <v>2</v>
      </c>
      <c r="I1636">
        <v>1026.42</v>
      </c>
      <c r="J1636" t="s">
        <v>57</v>
      </c>
      <c r="K1636" t="s">
        <v>58</v>
      </c>
      <c r="L1636">
        <f>SalesData[[#This Row],[quantity]]*SalesData[[#This Row],[price]]</f>
        <v>2052.84</v>
      </c>
      <c r="M1636" s="8">
        <f>IF(SalesData[[#This Row],[quantity]]&lt;=1,2%,IF(SalesData[[#This Row],[quantity]]&lt;=2,4%,IF(SalesData[[#This Row],[quantity]]&lt;=3,6%,IF(SalesData[[#This Row],[quantity]]&gt;=4,8%,0%))))</f>
        <v>0.04</v>
      </c>
      <c r="N1636" s="6">
        <f>SalesData[[#This Row],[Total Sales]]*SalesData[[#This Row],[Discount %]]</f>
        <v>82.113600000000005</v>
      </c>
      <c r="O1636" s="2">
        <f>SalesData[[#This Row],[Total Sales]]-SalesData[[#This Row],[Discount Amount]]</f>
        <v>1970.7264000000002</v>
      </c>
      <c r="P1636" s="2">
        <f>SalesData[[#This Row],[price]]*60%</f>
        <v>615.85199999999998</v>
      </c>
      <c r="Q1636" s="2">
        <f>SalesData[[#This Row],[Cost Price (Assumed)60%]]*SalesData[[#This Row],[quantity]]</f>
        <v>1231.704</v>
      </c>
      <c r="R1636" s="2">
        <f>SalesData[[#This Row],[Net Sales]]-SalesData[[#This Row],[Total Cost]]</f>
        <v>739.02240000000029</v>
      </c>
      <c r="S1636" s="8">
        <f>SalesData[[#This Row],[Profit]]/SalesData[[#This Row],[Net Sales]]</f>
        <v>0.37500000000000011</v>
      </c>
    </row>
    <row r="1637" spans="1:19" x14ac:dyDescent="0.25">
      <c r="A1637">
        <v>101635</v>
      </c>
      <c r="B1637" s="1">
        <v>45549</v>
      </c>
      <c r="C1637" s="2">
        <f>MONTH(SalesData[[#This Row],[order_date]])</f>
        <v>9</v>
      </c>
      <c r="D1637" s="2">
        <f>YEAR(SalesData[[#This Row],[order_date]])</f>
        <v>2024</v>
      </c>
      <c r="E1637" t="s">
        <v>1552</v>
      </c>
      <c r="F1637" t="s">
        <v>10</v>
      </c>
      <c r="G1637" t="s">
        <v>68</v>
      </c>
      <c r="H1637">
        <v>1</v>
      </c>
      <c r="I1637">
        <v>18913.900000000001</v>
      </c>
      <c r="J1637" t="s">
        <v>57</v>
      </c>
      <c r="K1637" t="s">
        <v>58</v>
      </c>
      <c r="L1637">
        <f>SalesData[[#This Row],[quantity]]*SalesData[[#This Row],[price]]</f>
        <v>18913.900000000001</v>
      </c>
      <c r="M1637" s="8">
        <f>IF(SalesData[[#This Row],[quantity]]&lt;=1,2%,IF(SalesData[[#This Row],[quantity]]&lt;=2,4%,IF(SalesData[[#This Row],[quantity]]&lt;=3,6%,IF(SalesData[[#This Row],[quantity]]&gt;=4,8%,0%))))</f>
        <v>0.02</v>
      </c>
      <c r="N1637" s="6">
        <f>SalesData[[#This Row],[Total Sales]]*SalesData[[#This Row],[Discount %]]</f>
        <v>378.27800000000002</v>
      </c>
      <c r="O1637" s="2">
        <f>SalesData[[#This Row],[Total Sales]]-SalesData[[#This Row],[Discount Amount]]</f>
        <v>18535.622000000003</v>
      </c>
      <c r="P1637" s="2">
        <f>SalesData[[#This Row],[price]]*60%</f>
        <v>11348.34</v>
      </c>
      <c r="Q1637" s="2">
        <f>SalesData[[#This Row],[Cost Price (Assumed)60%]]*SalesData[[#This Row],[quantity]]</f>
        <v>11348.34</v>
      </c>
      <c r="R1637" s="2">
        <f>SalesData[[#This Row],[Net Sales]]-SalesData[[#This Row],[Total Cost]]</f>
        <v>7187.2820000000029</v>
      </c>
      <c r="S1637" s="8">
        <f>SalesData[[#This Row],[Profit]]/SalesData[[#This Row],[Net Sales]]</f>
        <v>0.38775510204081642</v>
      </c>
    </row>
    <row r="1638" spans="1:19" x14ac:dyDescent="0.25">
      <c r="A1638">
        <v>101636</v>
      </c>
      <c r="B1638" s="1">
        <v>45525</v>
      </c>
      <c r="C1638" s="2">
        <f>MONTH(SalesData[[#This Row],[order_date]])</f>
        <v>8</v>
      </c>
      <c r="D1638" s="2">
        <f>YEAR(SalesData[[#This Row],[order_date]])</f>
        <v>2024</v>
      </c>
      <c r="E1638" t="s">
        <v>1553</v>
      </c>
      <c r="F1638" t="s">
        <v>10</v>
      </c>
      <c r="G1638" t="s">
        <v>11</v>
      </c>
      <c r="H1638">
        <v>2</v>
      </c>
      <c r="I1638">
        <v>60387.17</v>
      </c>
      <c r="J1638" t="s">
        <v>61</v>
      </c>
      <c r="K1638" t="s">
        <v>36</v>
      </c>
      <c r="L1638">
        <f>SalesData[[#This Row],[quantity]]*SalesData[[#This Row],[price]]</f>
        <v>120774.34</v>
      </c>
      <c r="M1638" s="8">
        <f>IF(SalesData[[#This Row],[quantity]]&lt;=1,2%,IF(SalesData[[#This Row],[quantity]]&lt;=2,4%,IF(SalesData[[#This Row],[quantity]]&lt;=3,6%,IF(SalesData[[#This Row],[quantity]]&gt;=4,8%,0%))))</f>
        <v>0.04</v>
      </c>
      <c r="N1638" s="6">
        <f>SalesData[[#This Row],[Total Sales]]*SalesData[[#This Row],[Discount %]]</f>
        <v>4830.9736000000003</v>
      </c>
      <c r="O1638" s="2">
        <f>SalesData[[#This Row],[Total Sales]]-SalesData[[#This Row],[Discount Amount]]</f>
        <v>115943.3664</v>
      </c>
      <c r="P1638" s="2">
        <f>SalesData[[#This Row],[price]]*60%</f>
        <v>36232.301999999996</v>
      </c>
      <c r="Q1638" s="2">
        <f>SalesData[[#This Row],[Cost Price (Assumed)60%]]*SalesData[[#This Row],[quantity]]</f>
        <v>72464.603999999992</v>
      </c>
      <c r="R1638" s="2">
        <f>SalesData[[#This Row],[Net Sales]]-SalesData[[#This Row],[Total Cost]]</f>
        <v>43478.762400000007</v>
      </c>
      <c r="S1638" s="8">
        <f>SalesData[[#This Row],[Profit]]/SalesData[[#This Row],[Net Sales]]</f>
        <v>0.37500000000000006</v>
      </c>
    </row>
    <row r="1639" spans="1:19" x14ac:dyDescent="0.25">
      <c r="A1639">
        <v>101637</v>
      </c>
      <c r="B1639" s="1">
        <v>45560</v>
      </c>
      <c r="C1639" s="2">
        <f>MONTH(SalesData[[#This Row],[order_date]])</f>
        <v>9</v>
      </c>
      <c r="D1639" s="2">
        <f>YEAR(SalesData[[#This Row],[order_date]])</f>
        <v>2024</v>
      </c>
      <c r="E1639" t="s">
        <v>1554</v>
      </c>
      <c r="F1639" t="s">
        <v>41</v>
      </c>
      <c r="G1639" t="s">
        <v>92</v>
      </c>
      <c r="H1639">
        <v>2</v>
      </c>
      <c r="I1639">
        <v>8932.82</v>
      </c>
      <c r="J1639" t="s">
        <v>107</v>
      </c>
      <c r="K1639" t="s">
        <v>108</v>
      </c>
      <c r="L1639">
        <f>SalesData[[#This Row],[quantity]]*SalesData[[#This Row],[price]]</f>
        <v>17865.64</v>
      </c>
      <c r="M1639" s="8">
        <f>IF(SalesData[[#This Row],[quantity]]&lt;=1,2%,IF(SalesData[[#This Row],[quantity]]&lt;=2,4%,IF(SalesData[[#This Row],[quantity]]&lt;=3,6%,IF(SalesData[[#This Row],[quantity]]&gt;=4,8%,0%))))</f>
        <v>0.04</v>
      </c>
      <c r="N1639" s="6">
        <f>SalesData[[#This Row],[Total Sales]]*SalesData[[#This Row],[Discount %]]</f>
        <v>714.62559999999996</v>
      </c>
      <c r="O1639" s="2">
        <f>SalesData[[#This Row],[Total Sales]]-SalesData[[#This Row],[Discount Amount]]</f>
        <v>17151.0144</v>
      </c>
      <c r="P1639" s="2">
        <f>SalesData[[#This Row],[price]]*60%</f>
        <v>5359.692</v>
      </c>
      <c r="Q1639" s="2">
        <f>SalesData[[#This Row],[Cost Price (Assumed)60%]]*SalesData[[#This Row],[quantity]]</f>
        <v>10719.384</v>
      </c>
      <c r="R1639" s="2">
        <f>SalesData[[#This Row],[Net Sales]]-SalesData[[#This Row],[Total Cost]]</f>
        <v>6431.6304</v>
      </c>
      <c r="S1639" s="8">
        <f>SalesData[[#This Row],[Profit]]/SalesData[[#This Row],[Net Sales]]</f>
        <v>0.375</v>
      </c>
    </row>
    <row r="1640" spans="1:19" x14ac:dyDescent="0.25">
      <c r="A1640">
        <v>101638</v>
      </c>
      <c r="B1640" s="1">
        <v>45314</v>
      </c>
      <c r="C1640" s="2">
        <f>MONTH(SalesData[[#This Row],[order_date]])</f>
        <v>1</v>
      </c>
      <c r="D1640" s="2">
        <f>YEAR(SalesData[[#This Row],[order_date]])</f>
        <v>2024</v>
      </c>
      <c r="E1640" t="s">
        <v>1555</v>
      </c>
      <c r="F1640" t="s">
        <v>41</v>
      </c>
      <c r="G1640" t="s">
        <v>83</v>
      </c>
      <c r="H1640">
        <v>2</v>
      </c>
      <c r="I1640">
        <v>13028.97</v>
      </c>
      <c r="J1640" t="s">
        <v>43</v>
      </c>
      <c r="K1640" t="s">
        <v>29</v>
      </c>
      <c r="L1640">
        <f>SalesData[[#This Row],[quantity]]*SalesData[[#This Row],[price]]</f>
        <v>26057.94</v>
      </c>
      <c r="M1640" s="8">
        <f>IF(SalesData[[#This Row],[quantity]]&lt;=1,2%,IF(SalesData[[#This Row],[quantity]]&lt;=2,4%,IF(SalesData[[#This Row],[quantity]]&lt;=3,6%,IF(SalesData[[#This Row],[quantity]]&gt;=4,8%,0%))))</f>
        <v>0.04</v>
      </c>
      <c r="N1640" s="6">
        <f>SalesData[[#This Row],[Total Sales]]*SalesData[[#This Row],[Discount %]]</f>
        <v>1042.3175999999999</v>
      </c>
      <c r="O1640" s="2">
        <f>SalesData[[#This Row],[Total Sales]]-SalesData[[#This Row],[Discount Amount]]</f>
        <v>25015.6224</v>
      </c>
      <c r="P1640" s="2">
        <f>SalesData[[#This Row],[price]]*60%</f>
        <v>7817.3819999999996</v>
      </c>
      <c r="Q1640" s="2">
        <f>SalesData[[#This Row],[Cost Price (Assumed)60%]]*SalesData[[#This Row],[quantity]]</f>
        <v>15634.763999999999</v>
      </c>
      <c r="R1640" s="2">
        <f>SalesData[[#This Row],[Net Sales]]-SalesData[[#This Row],[Total Cost]]</f>
        <v>9380.858400000001</v>
      </c>
      <c r="S1640" s="8">
        <f>SalesData[[#This Row],[Profit]]/SalesData[[#This Row],[Net Sales]]</f>
        <v>0.37500000000000006</v>
      </c>
    </row>
    <row r="1641" spans="1:19" x14ac:dyDescent="0.25">
      <c r="A1641">
        <v>101639</v>
      </c>
      <c r="B1641" s="1">
        <v>45315</v>
      </c>
      <c r="C1641" s="2">
        <f>MONTH(SalesData[[#This Row],[order_date]])</f>
        <v>1</v>
      </c>
      <c r="D1641" s="2">
        <f>YEAR(SalesData[[#This Row],[order_date]])</f>
        <v>2024</v>
      </c>
      <c r="E1641" t="s">
        <v>1556</v>
      </c>
      <c r="F1641" t="s">
        <v>10</v>
      </c>
      <c r="G1641" t="s">
        <v>73</v>
      </c>
      <c r="H1641">
        <v>1</v>
      </c>
      <c r="I1641">
        <v>20811.189999999999</v>
      </c>
      <c r="J1641" t="s">
        <v>32</v>
      </c>
      <c r="K1641" t="s">
        <v>33</v>
      </c>
      <c r="L1641">
        <f>SalesData[[#This Row],[quantity]]*SalesData[[#This Row],[price]]</f>
        <v>20811.189999999999</v>
      </c>
      <c r="M1641" s="8">
        <f>IF(SalesData[[#This Row],[quantity]]&lt;=1,2%,IF(SalesData[[#This Row],[quantity]]&lt;=2,4%,IF(SalesData[[#This Row],[quantity]]&lt;=3,6%,IF(SalesData[[#This Row],[quantity]]&gt;=4,8%,0%))))</f>
        <v>0.02</v>
      </c>
      <c r="N1641" s="6">
        <f>SalesData[[#This Row],[Total Sales]]*SalesData[[#This Row],[Discount %]]</f>
        <v>416.22379999999998</v>
      </c>
      <c r="O1641" s="2">
        <f>SalesData[[#This Row],[Total Sales]]-SalesData[[#This Row],[Discount Amount]]</f>
        <v>20394.966199999999</v>
      </c>
      <c r="P1641" s="2">
        <f>SalesData[[#This Row],[price]]*60%</f>
        <v>12486.713999999998</v>
      </c>
      <c r="Q1641" s="2">
        <f>SalesData[[#This Row],[Cost Price (Assumed)60%]]*SalesData[[#This Row],[quantity]]</f>
        <v>12486.713999999998</v>
      </c>
      <c r="R1641" s="2">
        <f>SalesData[[#This Row],[Net Sales]]-SalesData[[#This Row],[Total Cost]]</f>
        <v>7908.2522000000008</v>
      </c>
      <c r="S1641" s="8">
        <f>SalesData[[#This Row],[Profit]]/SalesData[[#This Row],[Net Sales]]</f>
        <v>0.38775510204081637</v>
      </c>
    </row>
    <row r="1642" spans="1:19" x14ac:dyDescent="0.25">
      <c r="A1642">
        <v>101640</v>
      </c>
      <c r="B1642" s="1">
        <v>45049</v>
      </c>
      <c r="C1642" s="2">
        <f>MONTH(SalesData[[#This Row],[order_date]])</f>
        <v>5</v>
      </c>
      <c r="D1642" s="2">
        <f>YEAR(SalesData[[#This Row],[order_date]])</f>
        <v>2023</v>
      </c>
      <c r="E1642" t="s">
        <v>1557</v>
      </c>
      <c r="F1642" t="s">
        <v>19</v>
      </c>
      <c r="G1642" t="s">
        <v>23</v>
      </c>
      <c r="H1642">
        <v>1</v>
      </c>
      <c r="I1642">
        <v>9029.86</v>
      </c>
      <c r="J1642" t="s">
        <v>47</v>
      </c>
      <c r="K1642" t="s">
        <v>48</v>
      </c>
      <c r="L1642">
        <f>SalesData[[#This Row],[quantity]]*SalesData[[#This Row],[price]]</f>
        <v>9029.86</v>
      </c>
      <c r="M1642" s="8">
        <f>IF(SalesData[[#This Row],[quantity]]&lt;=1,2%,IF(SalesData[[#This Row],[quantity]]&lt;=2,4%,IF(SalesData[[#This Row],[quantity]]&lt;=3,6%,IF(SalesData[[#This Row],[quantity]]&gt;=4,8%,0%))))</f>
        <v>0.02</v>
      </c>
      <c r="N1642" s="6">
        <f>SalesData[[#This Row],[Total Sales]]*SalesData[[#This Row],[Discount %]]</f>
        <v>180.59720000000002</v>
      </c>
      <c r="O1642" s="2">
        <f>SalesData[[#This Row],[Total Sales]]-SalesData[[#This Row],[Discount Amount]]</f>
        <v>8849.2628000000004</v>
      </c>
      <c r="P1642" s="2">
        <f>SalesData[[#This Row],[price]]*60%</f>
        <v>5417.9160000000002</v>
      </c>
      <c r="Q1642" s="2">
        <f>SalesData[[#This Row],[Cost Price (Assumed)60%]]*SalesData[[#This Row],[quantity]]</f>
        <v>5417.9160000000002</v>
      </c>
      <c r="R1642" s="2">
        <f>SalesData[[#This Row],[Net Sales]]-SalesData[[#This Row],[Total Cost]]</f>
        <v>3431.3468000000003</v>
      </c>
      <c r="S1642" s="8">
        <f>SalesData[[#This Row],[Profit]]/SalesData[[#This Row],[Net Sales]]</f>
        <v>0.38775510204081631</v>
      </c>
    </row>
    <row r="1643" spans="1:19" x14ac:dyDescent="0.25">
      <c r="A1643">
        <v>101641</v>
      </c>
      <c r="B1643" s="1">
        <v>45463</v>
      </c>
      <c r="C1643" s="2">
        <f>MONTH(SalesData[[#This Row],[order_date]])</f>
        <v>6</v>
      </c>
      <c r="D1643" s="2">
        <f>YEAR(SalesData[[#This Row],[order_date]])</f>
        <v>2024</v>
      </c>
      <c r="E1643" t="s">
        <v>1558</v>
      </c>
      <c r="F1643" t="s">
        <v>41</v>
      </c>
      <c r="G1643" t="s">
        <v>102</v>
      </c>
      <c r="H1643">
        <v>1</v>
      </c>
      <c r="I1643">
        <v>811.4</v>
      </c>
      <c r="J1643" t="s">
        <v>54</v>
      </c>
      <c r="K1643" t="s">
        <v>55</v>
      </c>
      <c r="L1643">
        <f>SalesData[[#This Row],[quantity]]*SalesData[[#This Row],[price]]</f>
        <v>811.4</v>
      </c>
      <c r="M1643" s="8">
        <f>IF(SalesData[[#This Row],[quantity]]&lt;=1,2%,IF(SalesData[[#This Row],[quantity]]&lt;=2,4%,IF(SalesData[[#This Row],[quantity]]&lt;=3,6%,IF(SalesData[[#This Row],[quantity]]&gt;=4,8%,0%))))</f>
        <v>0.02</v>
      </c>
      <c r="N1643" s="6">
        <f>SalesData[[#This Row],[Total Sales]]*SalesData[[#This Row],[Discount %]]</f>
        <v>16.228000000000002</v>
      </c>
      <c r="O1643" s="2">
        <f>SalesData[[#This Row],[Total Sales]]-SalesData[[#This Row],[Discount Amount]]</f>
        <v>795.17200000000003</v>
      </c>
      <c r="P1643" s="2">
        <f>SalesData[[#This Row],[price]]*60%</f>
        <v>486.84</v>
      </c>
      <c r="Q1643" s="2">
        <f>SalesData[[#This Row],[Cost Price (Assumed)60%]]*SalesData[[#This Row],[quantity]]</f>
        <v>486.84</v>
      </c>
      <c r="R1643" s="2">
        <f>SalesData[[#This Row],[Net Sales]]-SalesData[[#This Row],[Total Cost]]</f>
        <v>308.33200000000005</v>
      </c>
      <c r="S1643" s="8">
        <f>SalesData[[#This Row],[Profit]]/SalesData[[#This Row],[Net Sales]]</f>
        <v>0.38775510204081637</v>
      </c>
    </row>
    <row r="1644" spans="1:19" x14ac:dyDescent="0.25">
      <c r="A1644">
        <v>101642</v>
      </c>
      <c r="B1644" s="1">
        <v>44995</v>
      </c>
      <c r="C1644" s="2">
        <f>MONTH(SalesData[[#This Row],[order_date]])</f>
        <v>3</v>
      </c>
      <c r="D1644" s="2">
        <f>YEAR(SalesData[[#This Row],[order_date]])</f>
        <v>2023</v>
      </c>
      <c r="E1644" t="s">
        <v>1559</v>
      </c>
      <c r="F1644" t="s">
        <v>10</v>
      </c>
      <c r="G1644" t="s">
        <v>80</v>
      </c>
      <c r="H1644">
        <v>3</v>
      </c>
      <c r="I1644">
        <v>33497.94</v>
      </c>
      <c r="J1644" t="s">
        <v>61</v>
      </c>
      <c r="K1644" t="s">
        <v>36</v>
      </c>
      <c r="L1644">
        <f>SalesData[[#This Row],[quantity]]*SalesData[[#This Row],[price]]</f>
        <v>100493.82</v>
      </c>
      <c r="M1644" s="8">
        <f>IF(SalesData[[#This Row],[quantity]]&lt;=1,2%,IF(SalesData[[#This Row],[quantity]]&lt;=2,4%,IF(SalesData[[#This Row],[quantity]]&lt;=3,6%,IF(SalesData[[#This Row],[quantity]]&gt;=4,8%,0%))))</f>
        <v>0.06</v>
      </c>
      <c r="N1644" s="6">
        <f>SalesData[[#This Row],[Total Sales]]*SalesData[[#This Row],[Discount %]]</f>
        <v>6029.6292000000003</v>
      </c>
      <c r="O1644" s="2">
        <f>SalesData[[#This Row],[Total Sales]]-SalesData[[#This Row],[Discount Amount]]</f>
        <v>94464.190800000011</v>
      </c>
      <c r="P1644" s="2">
        <f>SalesData[[#This Row],[price]]*60%</f>
        <v>20098.763999999999</v>
      </c>
      <c r="Q1644" s="2">
        <f>SalesData[[#This Row],[Cost Price (Assumed)60%]]*SalesData[[#This Row],[quantity]]</f>
        <v>60296.292000000001</v>
      </c>
      <c r="R1644" s="2">
        <f>SalesData[[#This Row],[Net Sales]]-SalesData[[#This Row],[Total Cost]]</f>
        <v>34167.89880000001</v>
      </c>
      <c r="S1644" s="8">
        <f>SalesData[[#This Row],[Profit]]/SalesData[[#This Row],[Net Sales]]</f>
        <v>0.36170212765957455</v>
      </c>
    </row>
    <row r="1645" spans="1:19" x14ac:dyDescent="0.25">
      <c r="A1645">
        <v>101643</v>
      </c>
      <c r="B1645" s="1">
        <v>45507</v>
      </c>
      <c r="C1645" s="2">
        <f>MONTH(SalesData[[#This Row],[order_date]])</f>
        <v>8</v>
      </c>
      <c r="D1645" s="2">
        <f>YEAR(SalesData[[#This Row],[order_date]])</f>
        <v>2024</v>
      </c>
      <c r="E1645" t="s">
        <v>1560</v>
      </c>
      <c r="F1645" t="s">
        <v>14</v>
      </c>
      <c r="G1645" t="s">
        <v>46</v>
      </c>
      <c r="H1645">
        <v>1</v>
      </c>
      <c r="I1645">
        <v>3961.6</v>
      </c>
      <c r="J1645" t="s">
        <v>63</v>
      </c>
      <c r="K1645" t="s">
        <v>64</v>
      </c>
      <c r="L1645">
        <f>SalesData[[#This Row],[quantity]]*SalesData[[#This Row],[price]]</f>
        <v>3961.6</v>
      </c>
      <c r="M1645" s="8">
        <f>IF(SalesData[[#This Row],[quantity]]&lt;=1,2%,IF(SalesData[[#This Row],[quantity]]&lt;=2,4%,IF(SalesData[[#This Row],[quantity]]&lt;=3,6%,IF(SalesData[[#This Row],[quantity]]&gt;=4,8%,0%))))</f>
        <v>0.02</v>
      </c>
      <c r="N1645" s="6">
        <f>SalesData[[#This Row],[Total Sales]]*SalesData[[#This Row],[Discount %]]</f>
        <v>79.231999999999999</v>
      </c>
      <c r="O1645" s="2">
        <f>SalesData[[#This Row],[Total Sales]]-SalesData[[#This Row],[Discount Amount]]</f>
        <v>3882.3679999999999</v>
      </c>
      <c r="P1645" s="2">
        <f>SalesData[[#This Row],[price]]*60%</f>
        <v>2376.96</v>
      </c>
      <c r="Q1645" s="2">
        <f>SalesData[[#This Row],[Cost Price (Assumed)60%]]*SalesData[[#This Row],[quantity]]</f>
        <v>2376.96</v>
      </c>
      <c r="R1645" s="2">
        <f>SalesData[[#This Row],[Net Sales]]-SalesData[[#This Row],[Total Cost]]</f>
        <v>1505.4079999999999</v>
      </c>
      <c r="S1645" s="8">
        <f>SalesData[[#This Row],[Profit]]/SalesData[[#This Row],[Net Sales]]</f>
        <v>0.38775510204081631</v>
      </c>
    </row>
    <row r="1646" spans="1:19" x14ac:dyDescent="0.25">
      <c r="A1646">
        <v>101644</v>
      </c>
      <c r="B1646" s="1">
        <v>45633</v>
      </c>
      <c r="C1646" s="2">
        <f>MONTH(SalesData[[#This Row],[order_date]])</f>
        <v>12</v>
      </c>
      <c r="D1646" s="2">
        <f>YEAR(SalesData[[#This Row],[order_date]])</f>
        <v>2024</v>
      </c>
      <c r="E1646" t="s">
        <v>1561</v>
      </c>
      <c r="F1646" t="s">
        <v>19</v>
      </c>
      <c r="G1646" t="s">
        <v>115</v>
      </c>
      <c r="H1646">
        <v>1</v>
      </c>
      <c r="I1646">
        <v>9397.6</v>
      </c>
      <c r="J1646" t="s">
        <v>16</v>
      </c>
      <c r="K1646" t="s">
        <v>17</v>
      </c>
      <c r="L1646">
        <f>SalesData[[#This Row],[quantity]]*SalesData[[#This Row],[price]]</f>
        <v>9397.6</v>
      </c>
      <c r="M1646" s="8">
        <f>IF(SalesData[[#This Row],[quantity]]&lt;=1,2%,IF(SalesData[[#This Row],[quantity]]&lt;=2,4%,IF(SalesData[[#This Row],[quantity]]&lt;=3,6%,IF(SalesData[[#This Row],[quantity]]&gt;=4,8%,0%))))</f>
        <v>0.02</v>
      </c>
      <c r="N1646" s="6">
        <f>SalesData[[#This Row],[Total Sales]]*SalesData[[#This Row],[Discount %]]</f>
        <v>187.952</v>
      </c>
      <c r="O1646" s="2">
        <f>SalesData[[#This Row],[Total Sales]]-SalesData[[#This Row],[Discount Amount]]</f>
        <v>9209.648000000001</v>
      </c>
      <c r="P1646" s="2">
        <f>SalesData[[#This Row],[price]]*60%</f>
        <v>5638.56</v>
      </c>
      <c r="Q1646" s="2">
        <f>SalesData[[#This Row],[Cost Price (Assumed)60%]]*SalesData[[#This Row],[quantity]]</f>
        <v>5638.56</v>
      </c>
      <c r="R1646" s="2">
        <f>SalesData[[#This Row],[Net Sales]]-SalesData[[#This Row],[Total Cost]]</f>
        <v>3571.0880000000006</v>
      </c>
      <c r="S1646" s="8">
        <f>SalesData[[#This Row],[Profit]]/SalesData[[#This Row],[Net Sales]]</f>
        <v>0.38775510204081637</v>
      </c>
    </row>
    <row r="1647" spans="1:19" x14ac:dyDescent="0.25">
      <c r="A1647">
        <v>101645</v>
      </c>
      <c r="B1647" s="1">
        <v>45121</v>
      </c>
      <c r="C1647" s="2">
        <f>MONTH(SalesData[[#This Row],[order_date]])</f>
        <v>7</v>
      </c>
      <c r="D1647" s="2">
        <f>YEAR(SalesData[[#This Row],[order_date]])</f>
        <v>2023</v>
      </c>
      <c r="E1647" t="s">
        <v>1562</v>
      </c>
      <c r="F1647" t="s">
        <v>38</v>
      </c>
      <c r="G1647" t="s">
        <v>39</v>
      </c>
      <c r="H1647">
        <v>4</v>
      </c>
      <c r="I1647">
        <v>579.49</v>
      </c>
      <c r="J1647" t="s">
        <v>63</v>
      </c>
      <c r="K1647" t="s">
        <v>64</v>
      </c>
      <c r="L1647">
        <f>SalesData[[#This Row],[quantity]]*SalesData[[#This Row],[price]]</f>
        <v>2317.96</v>
      </c>
      <c r="M1647" s="8">
        <f>IF(SalesData[[#This Row],[quantity]]&lt;=1,2%,IF(SalesData[[#This Row],[quantity]]&lt;=2,4%,IF(SalesData[[#This Row],[quantity]]&lt;=3,6%,IF(SalesData[[#This Row],[quantity]]&gt;=4,8%,0%))))</f>
        <v>0.08</v>
      </c>
      <c r="N1647" s="6">
        <f>SalesData[[#This Row],[Total Sales]]*SalesData[[#This Row],[Discount %]]</f>
        <v>185.43680000000001</v>
      </c>
      <c r="O1647" s="2">
        <f>SalesData[[#This Row],[Total Sales]]-SalesData[[#This Row],[Discount Amount]]</f>
        <v>2132.5232000000001</v>
      </c>
      <c r="P1647" s="2">
        <f>SalesData[[#This Row],[price]]*60%</f>
        <v>347.69400000000002</v>
      </c>
      <c r="Q1647" s="2">
        <f>SalesData[[#This Row],[Cost Price (Assumed)60%]]*SalesData[[#This Row],[quantity]]</f>
        <v>1390.7760000000001</v>
      </c>
      <c r="R1647" s="2">
        <f>SalesData[[#This Row],[Net Sales]]-SalesData[[#This Row],[Total Cost]]</f>
        <v>741.74720000000002</v>
      </c>
      <c r="S1647" s="8">
        <f>SalesData[[#This Row],[Profit]]/SalesData[[#This Row],[Net Sales]]</f>
        <v>0.34782608695652173</v>
      </c>
    </row>
    <row r="1648" spans="1:19" x14ac:dyDescent="0.25">
      <c r="A1648">
        <v>101646</v>
      </c>
      <c r="B1648" s="1">
        <v>45176</v>
      </c>
      <c r="C1648" s="2">
        <f>MONTH(SalesData[[#This Row],[order_date]])</f>
        <v>9</v>
      </c>
      <c r="D1648" s="2">
        <f>YEAR(SalesData[[#This Row],[order_date]])</f>
        <v>2023</v>
      </c>
      <c r="E1648" t="s">
        <v>1563</v>
      </c>
      <c r="F1648" t="s">
        <v>19</v>
      </c>
      <c r="G1648" t="s">
        <v>123</v>
      </c>
      <c r="H1648">
        <v>1</v>
      </c>
      <c r="I1648">
        <v>1943.2</v>
      </c>
      <c r="J1648" t="s">
        <v>107</v>
      </c>
      <c r="K1648" t="s">
        <v>108</v>
      </c>
      <c r="L1648">
        <f>SalesData[[#This Row],[quantity]]*SalesData[[#This Row],[price]]</f>
        <v>1943.2</v>
      </c>
      <c r="M1648" s="8">
        <f>IF(SalesData[[#This Row],[quantity]]&lt;=1,2%,IF(SalesData[[#This Row],[quantity]]&lt;=2,4%,IF(SalesData[[#This Row],[quantity]]&lt;=3,6%,IF(SalesData[[#This Row],[quantity]]&gt;=4,8%,0%))))</f>
        <v>0.02</v>
      </c>
      <c r="N1648" s="6">
        <f>SalesData[[#This Row],[Total Sales]]*SalesData[[#This Row],[Discount %]]</f>
        <v>38.864000000000004</v>
      </c>
      <c r="O1648" s="2">
        <f>SalesData[[#This Row],[Total Sales]]-SalesData[[#This Row],[Discount Amount]]</f>
        <v>1904.336</v>
      </c>
      <c r="P1648" s="2">
        <f>SalesData[[#This Row],[price]]*60%</f>
        <v>1165.92</v>
      </c>
      <c r="Q1648" s="2">
        <f>SalesData[[#This Row],[Cost Price (Assumed)60%]]*SalesData[[#This Row],[quantity]]</f>
        <v>1165.92</v>
      </c>
      <c r="R1648" s="2">
        <f>SalesData[[#This Row],[Net Sales]]-SalesData[[#This Row],[Total Cost]]</f>
        <v>738.41599999999994</v>
      </c>
      <c r="S1648" s="8">
        <f>SalesData[[#This Row],[Profit]]/SalesData[[#This Row],[Net Sales]]</f>
        <v>0.38775510204081631</v>
      </c>
    </row>
    <row r="1649" spans="1:19" x14ac:dyDescent="0.25">
      <c r="A1649">
        <v>101647</v>
      </c>
      <c r="B1649" s="1">
        <v>45576</v>
      </c>
      <c r="C1649" s="2">
        <f>MONTH(SalesData[[#This Row],[order_date]])</f>
        <v>10</v>
      </c>
      <c r="D1649" s="2">
        <f>YEAR(SalesData[[#This Row],[order_date]])</f>
        <v>2024</v>
      </c>
      <c r="E1649" t="s">
        <v>1564</v>
      </c>
      <c r="F1649" t="s">
        <v>10</v>
      </c>
      <c r="G1649" t="s">
        <v>68</v>
      </c>
      <c r="H1649">
        <v>1</v>
      </c>
      <c r="I1649">
        <v>6557.25</v>
      </c>
      <c r="J1649" t="s">
        <v>32</v>
      </c>
      <c r="K1649" t="s">
        <v>33</v>
      </c>
      <c r="L1649">
        <f>SalesData[[#This Row],[quantity]]*SalesData[[#This Row],[price]]</f>
        <v>6557.25</v>
      </c>
      <c r="M1649" s="8">
        <f>IF(SalesData[[#This Row],[quantity]]&lt;=1,2%,IF(SalesData[[#This Row],[quantity]]&lt;=2,4%,IF(SalesData[[#This Row],[quantity]]&lt;=3,6%,IF(SalesData[[#This Row],[quantity]]&gt;=4,8%,0%))))</f>
        <v>0.02</v>
      </c>
      <c r="N1649" s="6">
        <f>SalesData[[#This Row],[Total Sales]]*SalesData[[#This Row],[Discount %]]</f>
        <v>131.14500000000001</v>
      </c>
      <c r="O1649" s="2">
        <f>SalesData[[#This Row],[Total Sales]]-SalesData[[#This Row],[Discount Amount]]</f>
        <v>6426.1049999999996</v>
      </c>
      <c r="P1649" s="2">
        <f>SalesData[[#This Row],[price]]*60%</f>
        <v>3934.35</v>
      </c>
      <c r="Q1649" s="2">
        <f>SalesData[[#This Row],[Cost Price (Assumed)60%]]*SalesData[[#This Row],[quantity]]</f>
        <v>3934.35</v>
      </c>
      <c r="R1649" s="2">
        <f>SalesData[[#This Row],[Net Sales]]-SalesData[[#This Row],[Total Cost]]</f>
        <v>2491.7549999999997</v>
      </c>
      <c r="S1649" s="8">
        <f>SalesData[[#This Row],[Profit]]/SalesData[[#This Row],[Net Sales]]</f>
        <v>0.38775510204081631</v>
      </c>
    </row>
    <row r="1650" spans="1:19" x14ac:dyDescent="0.25">
      <c r="A1650">
        <v>101648</v>
      </c>
      <c r="B1650" s="1">
        <v>45147</v>
      </c>
      <c r="C1650" s="2">
        <f>MONTH(SalesData[[#This Row],[order_date]])</f>
        <v>8</v>
      </c>
      <c r="D1650" s="2">
        <f>YEAR(SalesData[[#This Row],[order_date]])</f>
        <v>2023</v>
      </c>
      <c r="E1650" t="s">
        <v>1565</v>
      </c>
      <c r="F1650" t="s">
        <v>19</v>
      </c>
      <c r="G1650" t="s">
        <v>23</v>
      </c>
      <c r="H1650">
        <v>1</v>
      </c>
      <c r="I1650">
        <v>9809.0300000000007</v>
      </c>
      <c r="J1650" t="s">
        <v>16</v>
      </c>
      <c r="K1650" t="s">
        <v>17</v>
      </c>
      <c r="L1650">
        <f>SalesData[[#This Row],[quantity]]*SalesData[[#This Row],[price]]</f>
        <v>9809.0300000000007</v>
      </c>
      <c r="M1650" s="8">
        <f>IF(SalesData[[#This Row],[quantity]]&lt;=1,2%,IF(SalesData[[#This Row],[quantity]]&lt;=2,4%,IF(SalesData[[#This Row],[quantity]]&lt;=3,6%,IF(SalesData[[#This Row],[quantity]]&gt;=4,8%,0%))))</f>
        <v>0.02</v>
      </c>
      <c r="N1650" s="6">
        <f>SalesData[[#This Row],[Total Sales]]*SalesData[[#This Row],[Discount %]]</f>
        <v>196.18060000000003</v>
      </c>
      <c r="O1650" s="2">
        <f>SalesData[[#This Row],[Total Sales]]-SalesData[[#This Row],[Discount Amount]]</f>
        <v>9612.849400000001</v>
      </c>
      <c r="P1650" s="2">
        <f>SalesData[[#This Row],[price]]*60%</f>
        <v>5885.4180000000006</v>
      </c>
      <c r="Q1650" s="2">
        <f>SalesData[[#This Row],[Cost Price (Assumed)60%]]*SalesData[[#This Row],[quantity]]</f>
        <v>5885.4180000000006</v>
      </c>
      <c r="R1650" s="2">
        <f>SalesData[[#This Row],[Net Sales]]-SalesData[[#This Row],[Total Cost]]</f>
        <v>3727.4314000000004</v>
      </c>
      <c r="S1650" s="8">
        <f>SalesData[[#This Row],[Profit]]/SalesData[[#This Row],[Net Sales]]</f>
        <v>0.38775510204081631</v>
      </c>
    </row>
    <row r="1651" spans="1:19" x14ac:dyDescent="0.25">
      <c r="A1651">
        <v>101649</v>
      </c>
      <c r="B1651" s="1">
        <v>45380</v>
      </c>
      <c r="C1651" s="2">
        <f>MONTH(SalesData[[#This Row],[order_date]])</f>
        <v>3</v>
      </c>
      <c r="D1651" s="2">
        <f>YEAR(SalesData[[#This Row],[order_date]])</f>
        <v>2024</v>
      </c>
      <c r="E1651" t="s">
        <v>1212</v>
      </c>
      <c r="F1651" t="s">
        <v>38</v>
      </c>
      <c r="G1651" t="s">
        <v>70</v>
      </c>
      <c r="H1651">
        <v>1</v>
      </c>
      <c r="I1651">
        <v>2772.67</v>
      </c>
      <c r="J1651" t="s">
        <v>94</v>
      </c>
      <c r="K1651" t="s">
        <v>95</v>
      </c>
      <c r="L1651">
        <f>SalesData[[#This Row],[quantity]]*SalesData[[#This Row],[price]]</f>
        <v>2772.67</v>
      </c>
      <c r="M1651" s="8">
        <f>IF(SalesData[[#This Row],[quantity]]&lt;=1,2%,IF(SalesData[[#This Row],[quantity]]&lt;=2,4%,IF(SalesData[[#This Row],[quantity]]&lt;=3,6%,IF(SalesData[[#This Row],[quantity]]&gt;=4,8%,0%))))</f>
        <v>0.02</v>
      </c>
      <c r="N1651" s="6">
        <f>SalesData[[#This Row],[Total Sales]]*SalesData[[#This Row],[Discount %]]</f>
        <v>55.453400000000002</v>
      </c>
      <c r="O1651" s="2">
        <f>SalesData[[#This Row],[Total Sales]]-SalesData[[#This Row],[Discount Amount]]</f>
        <v>2717.2166000000002</v>
      </c>
      <c r="P1651" s="2">
        <f>SalesData[[#This Row],[price]]*60%</f>
        <v>1663.6020000000001</v>
      </c>
      <c r="Q1651" s="2">
        <f>SalesData[[#This Row],[Cost Price (Assumed)60%]]*SalesData[[#This Row],[quantity]]</f>
        <v>1663.6020000000001</v>
      </c>
      <c r="R1651" s="2">
        <f>SalesData[[#This Row],[Net Sales]]-SalesData[[#This Row],[Total Cost]]</f>
        <v>1053.6146000000001</v>
      </c>
      <c r="S1651" s="8">
        <f>SalesData[[#This Row],[Profit]]/SalesData[[#This Row],[Net Sales]]</f>
        <v>0.38775510204081631</v>
      </c>
    </row>
    <row r="1652" spans="1:19" x14ac:dyDescent="0.25">
      <c r="A1652">
        <v>101650</v>
      </c>
      <c r="B1652" s="1">
        <v>45343</v>
      </c>
      <c r="C1652" s="2">
        <f>MONTH(SalesData[[#This Row],[order_date]])</f>
        <v>2</v>
      </c>
      <c r="D1652" s="2">
        <f>YEAR(SalesData[[#This Row],[order_date]])</f>
        <v>2024</v>
      </c>
      <c r="E1652" t="s">
        <v>1566</v>
      </c>
      <c r="F1652" t="s">
        <v>19</v>
      </c>
      <c r="G1652" t="s">
        <v>20</v>
      </c>
      <c r="H1652">
        <v>2</v>
      </c>
      <c r="I1652">
        <v>5104.2700000000004</v>
      </c>
      <c r="J1652" t="s">
        <v>35</v>
      </c>
      <c r="K1652" t="s">
        <v>36</v>
      </c>
      <c r="L1652">
        <f>SalesData[[#This Row],[quantity]]*SalesData[[#This Row],[price]]</f>
        <v>10208.540000000001</v>
      </c>
      <c r="M1652" s="8">
        <f>IF(SalesData[[#This Row],[quantity]]&lt;=1,2%,IF(SalesData[[#This Row],[quantity]]&lt;=2,4%,IF(SalesData[[#This Row],[quantity]]&lt;=3,6%,IF(SalesData[[#This Row],[quantity]]&gt;=4,8%,0%))))</f>
        <v>0.04</v>
      </c>
      <c r="N1652" s="6">
        <f>SalesData[[#This Row],[Total Sales]]*SalesData[[#This Row],[Discount %]]</f>
        <v>408.34160000000003</v>
      </c>
      <c r="O1652" s="2">
        <f>SalesData[[#This Row],[Total Sales]]-SalesData[[#This Row],[Discount Amount]]</f>
        <v>9800.1984000000011</v>
      </c>
      <c r="P1652" s="2">
        <f>SalesData[[#This Row],[price]]*60%</f>
        <v>3062.5620000000004</v>
      </c>
      <c r="Q1652" s="2">
        <f>SalesData[[#This Row],[Cost Price (Assumed)60%]]*SalesData[[#This Row],[quantity]]</f>
        <v>6125.1240000000007</v>
      </c>
      <c r="R1652" s="2">
        <f>SalesData[[#This Row],[Net Sales]]-SalesData[[#This Row],[Total Cost]]</f>
        <v>3675.0744000000004</v>
      </c>
      <c r="S1652" s="8">
        <f>SalesData[[#This Row],[Profit]]/SalesData[[#This Row],[Net Sales]]</f>
        <v>0.375</v>
      </c>
    </row>
    <row r="1653" spans="1:19" x14ac:dyDescent="0.25">
      <c r="A1653">
        <v>101651</v>
      </c>
      <c r="B1653" s="1">
        <v>45233</v>
      </c>
      <c r="C1653" s="2">
        <f>MONTH(SalesData[[#This Row],[order_date]])</f>
        <v>11</v>
      </c>
      <c r="D1653" s="2">
        <f>YEAR(SalesData[[#This Row],[order_date]])</f>
        <v>2023</v>
      </c>
      <c r="E1653" t="s">
        <v>1567</v>
      </c>
      <c r="F1653" t="s">
        <v>10</v>
      </c>
      <c r="G1653" t="s">
        <v>80</v>
      </c>
      <c r="H1653">
        <v>1</v>
      </c>
      <c r="I1653">
        <v>20731.400000000001</v>
      </c>
      <c r="J1653" t="s">
        <v>35</v>
      </c>
      <c r="K1653" t="s">
        <v>36</v>
      </c>
      <c r="L1653">
        <f>SalesData[[#This Row],[quantity]]*SalesData[[#This Row],[price]]</f>
        <v>20731.400000000001</v>
      </c>
      <c r="M1653" s="8">
        <f>IF(SalesData[[#This Row],[quantity]]&lt;=1,2%,IF(SalesData[[#This Row],[quantity]]&lt;=2,4%,IF(SalesData[[#This Row],[quantity]]&lt;=3,6%,IF(SalesData[[#This Row],[quantity]]&gt;=4,8%,0%))))</f>
        <v>0.02</v>
      </c>
      <c r="N1653" s="6">
        <f>SalesData[[#This Row],[Total Sales]]*SalesData[[#This Row],[Discount %]]</f>
        <v>414.62800000000004</v>
      </c>
      <c r="O1653" s="2">
        <f>SalesData[[#This Row],[Total Sales]]-SalesData[[#This Row],[Discount Amount]]</f>
        <v>20316.772000000001</v>
      </c>
      <c r="P1653" s="2">
        <f>SalesData[[#This Row],[price]]*60%</f>
        <v>12438.84</v>
      </c>
      <c r="Q1653" s="2">
        <f>SalesData[[#This Row],[Cost Price (Assumed)60%]]*SalesData[[#This Row],[quantity]]</f>
        <v>12438.84</v>
      </c>
      <c r="R1653" s="2">
        <f>SalesData[[#This Row],[Net Sales]]-SalesData[[#This Row],[Total Cost]]</f>
        <v>7877.9320000000007</v>
      </c>
      <c r="S1653" s="8">
        <f>SalesData[[#This Row],[Profit]]/SalesData[[#This Row],[Net Sales]]</f>
        <v>0.38775510204081637</v>
      </c>
    </row>
    <row r="1654" spans="1:19" x14ac:dyDescent="0.25">
      <c r="A1654">
        <v>101652</v>
      </c>
      <c r="B1654" s="1">
        <v>45377</v>
      </c>
      <c r="C1654" s="2">
        <f>MONTH(SalesData[[#This Row],[order_date]])</f>
        <v>3</v>
      </c>
      <c r="D1654" s="2">
        <f>YEAR(SalesData[[#This Row],[order_date]])</f>
        <v>2024</v>
      </c>
      <c r="E1654" t="s">
        <v>1568</v>
      </c>
      <c r="F1654" t="s">
        <v>10</v>
      </c>
      <c r="G1654" t="s">
        <v>27</v>
      </c>
      <c r="H1654">
        <v>1</v>
      </c>
      <c r="I1654">
        <v>26690.81</v>
      </c>
      <c r="J1654" t="s">
        <v>61</v>
      </c>
      <c r="K1654" t="s">
        <v>36</v>
      </c>
      <c r="L1654">
        <f>SalesData[[#This Row],[quantity]]*SalesData[[#This Row],[price]]</f>
        <v>26690.81</v>
      </c>
      <c r="M1654" s="8">
        <f>IF(SalesData[[#This Row],[quantity]]&lt;=1,2%,IF(SalesData[[#This Row],[quantity]]&lt;=2,4%,IF(SalesData[[#This Row],[quantity]]&lt;=3,6%,IF(SalesData[[#This Row],[quantity]]&gt;=4,8%,0%))))</f>
        <v>0.02</v>
      </c>
      <c r="N1654" s="6">
        <f>SalesData[[#This Row],[Total Sales]]*SalesData[[#This Row],[Discount %]]</f>
        <v>533.81619999999998</v>
      </c>
      <c r="O1654" s="2">
        <f>SalesData[[#This Row],[Total Sales]]-SalesData[[#This Row],[Discount Amount]]</f>
        <v>26156.9938</v>
      </c>
      <c r="P1654" s="2">
        <f>SalesData[[#This Row],[price]]*60%</f>
        <v>16014.486000000001</v>
      </c>
      <c r="Q1654" s="2">
        <f>SalesData[[#This Row],[Cost Price (Assumed)60%]]*SalesData[[#This Row],[quantity]]</f>
        <v>16014.486000000001</v>
      </c>
      <c r="R1654" s="2">
        <f>SalesData[[#This Row],[Net Sales]]-SalesData[[#This Row],[Total Cost]]</f>
        <v>10142.507799999999</v>
      </c>
      <c r="S1654" s="8">
        <f>SalesData[[#This Row],[Profit]]/SalesData[[#This Row],[Net Sales]]</f>
        <v>0.38775510204081631</v>
      </c>
    </row>
    <row r="1655" spans="1:19" x14ac:dyDescent="0.25">
      <c r="A1655">
        <v>101653</v>
      </c>
      <c r="B1655" s="1">
        <v>45094</v>
      </c>
      <c r="C1655" s="2">
        <f>MONTH(SalesData[[#This Row],[order_date]])</f>
        <v>6</v>
      </c>
      <c r="D1655" s="2">
        <f>YEAR(SalesData[[#This Row],[order_date]])</f>
        <v>2023</v>
      </c>
      <c r="E1655" t="s">
        <v>1569</v>
      </c>
      <c r="F1655" t="s">
        <v>10</v>
      </c>
      <c r="G1655" t="s">
        <v>68</v>
      </c>
      <c r="H1655">
        <v>2</v>
      </c>
      <c r="I1655">
        <v>8844.3799999999992</v>
      </c>
      <c r="J1655" t="s">
        <v>35</v>
      </c>
      <c r="K1655" t="s">
        <v>36</v>
      </c>
      <c r="L1655">
        <f>SalesData[[#This Row],[quantity]]*SalesData[[#This Row],[price]]</f>
        <v>17688.759999999998</v>
      </c>
      <c r="M1655" s="8">
        <f>IF(SalesData[[#This Row],[quantity]]&lt;=1,2%,IF(SalesData[[#This Row],[quantity]]&lt;=2,4%,IF(SalesData[[#This Row],[quantity]]&lt;=3,6%,IF(SalesData[[#This Row],[quantity]]&gt;=4,8%,0%))))</f>
        <v>0.04</v>
      </c>
      <c r="N1655" s="6">
        <f>SalesData[[#This Row],[Total Sales]]*SalesData[[#This Row],[Discount %]]</f>
        <v>707.55039999999997</v>
      </c>
      <c r="O1655" s="2">
        <f>SalesData[[#This Row],[Total Sales]]-SalesData[[#This Row],[Discount Amount]]</f>
        <v>16981.209599999998</v>
      </c>
      <c r="P1655" s="2">
        <f>SalesData[[#This Row],[price]]*60%</f>
        <v>5306.6279999999997</v>
      </c>
      <c r="Q1655" s="2">
        <f>SalesData[[#This Row],[Cost Price (Assumed)60%]]*SalesData[[#This Row],[quantity]]</f>
        <v>10613.255999999999</v>
      </c>
      <c r="R1655" s="2">
        <f>SalesData[[#This Row],[Net Sales]]-SalesData[[#This Row],[Total Cost]]</f>
        <v>6367.9535999999989</v>
      </c>
      <c r="S1655" s="8">
        <f>SalesData[[#This Row],[Profit]]/SalesData[[#This Row],[Net Sales]]</f>
        <v>0.375</v>
      </c>
    </row>
    <row r="1656" spans="1:19" x14ac:dyDescent="0.25">
      <c r="A1656">
        <v>101654</v>
      </c>
      <c r="B1656" s="1">
        <v>45630</v>
      </c>
      <c r="C1656" s="2">
        <f>MONTH(SalesData[[#This Row],[order_date]])</f>
        <v>12</v>
      </c>
      <c r="D1656" s="2">
        <f>YEAR(SalesData[[#This Row],[order_date]])</f>
        <v>2024</v>
      </c>
      <c r="E1656" t="s">
        <v>1570</v>
      </c>
      <c r="F1656" t="s">
        <v>14</v>
      </c>
      <c r="G1656" t="s">
        <v>46</v>
      </c>
      <c r="H1656">
        <v>1</v>
      </c>
      <c r="I1656">
        <v>662.82</v>
      </c>
      <c r="J1656" t="s">
        <v>54</v>
      </c>
      <c r="K1656" t="s">
        <v>55</v>
      </c>
      <c r="L1656">
        <f>SalesData[[#This Row],[quantity]]*SalesData[[#This Row],[price]]</f>
        <v>662.82</v>
      </c>
      <c r="M1656" s="8">
        <f>IF(SalesData[[#This Row],[quantity]]&lt;=1,2%,IF(SalesData[[#This Row],[quantity]]&lt;=2,4%,IF(SalesData[[#This Row],[quantity]]&lt;=3,6%,IF(SalesData[[#This Row],[quantity]]&gt;=4,8%,0%))))</f>
        <v>0.02</v>
      </c>
      <c r="N1656" s="6">
        <f>SalesData[[#This Row],[Total Sales]]*SalesData[[#This Row],[Discount %]]</f>
        <v>13.256400000000001</v>
      </c>
      <c r="O1656" s="2">
        <f>SalesData[[#This Row],[Total Sales]]-SalesData[[#This Row],[Discount Amount]]</f>
        <v>649.56360000000006</v>
      </c>
      <c r="P1656" s="2">
        <f>SalesData[[#This Row],[price]]*60%</f>
        <v>397.69200000000001</v>
      </c>
      <c r="Q1656" s="2">
        <f>SalesData[[#This Row],[Cost Price (Assumed)60%]]*SalesData[[#This Row],[quantity]]</f>
        <v>397.69200000000001</v>
      </c>
      <c r="R1656" s="2">
        <f>SalesData[[#This Row],[Net Sales]]-SalesData[[#This Row],[Total Cost]]</f>
        <v>251.87160000000006</v>
      </c>
      <c r="S1656" s="8">
        <f>SalesData[[#This Row],[Profit]]/SalesData[[#This Row],[Net Sales]]</f>
        <v>0.38775510204081637</v>
      </c>
    </row>
    <row r="1657" spans="1:19" x14ac:dyDescent="0.25">
      <c r="A1657">
        <v>101655</v>
      </c>
      <c r="B1657" s="1">
        <v>45239</v>
      </c>
      <c r="C1657" s="2">
        <f>MONTH(SalesData[[#This Row],[order_date]])</f>
        <v>11</v>
      </c>
      <c r="D1657" s="2">
        <f>YEAR(SalesData[[#This Row],[order_date]])</f>
        <v>2023</v>
      </c>
      <c r="E1657" t="s">
        <v>1302</v>
      </c>
      <c r="F1657" t="s">
        <v>14</v>
      </c>
      <c r="G1657" t="s">
        <v>51</v>
      </c>
      <c r="H1657">
        <v>1</v>
      </c>
      <c r="I1657">
        <v>3932.89</v>
      </c>
      <c r="J1657" t="s">
        <v>32</v>
      </c>
      <c r="K1657" t="s">
        <v>33</v>
      </c>
      <c r="L1657">
        <f>SalesData[[#This Row],[quantity]]*SalesData[[#This Row],[price]]</f>
        <v>3932.89</v>
      </c>
      <c r="M1657" s="8">
        <f>IF(SalesData[[#This Row],[quantity]]&lt;=1,2%,IF(SalesData[[#This Row],[quantity]]&lt;=2,4%,IF(SalesData[[#This Row],[quantity]]&lt;=3,6%,IF(SalesData[[#This Row],[quantity]]&gt;=4,8%,0%))))</f>
        <v>0.02</v>
      </c>
      <c r="N1657" s="6">
        <f>SalesData[[#This Row],[Total Sales]]*SalesData[[#This Row],[Discount %]]</f>
        <v>78.657799999999995</v>
      </c>
      <c r="O1657" s="2">
        <f>SalesData[[#This Row],[Total Sales]]-SalesData[[#This Row],[Discount Amount]]</f>
        <v>3854.2321999999999</v>
      </c>
      <c r="P1657" s="2">
        <f>SalesData[[#This Row],[price]]*60%</f>
        <v>2359.7339999999999</v>
      </c>
      <c r="Q1657" s="2">
        <f>SalesData[[#This Row],[Cost Price (Assumed)60%]]*SalesData[[#This Row],[quantity]]</f>
        <v>2359.7339999999999</v>
      </c>
      <c r="R1657" s="2">
        <f>SalesData[[#This Row],[Net Sales]]-SalesData[[#This Row],[Total Cost]]</f>
        <v>1494.4982</v>
      </c>
      <c r="S1657" s="8">
        <f>SalesData[[#This Row],[Profit]]/SalesData[[#This Row],[Net Sales]]</f>
        <v>0.38775510204081631</v>
      </c>
    </row>
    <row r="1658" spans="1:19" x14ac:dyDescent="0.25">
      <c r="A1658">
        <v>101656</v>
      </c>
      <c r="B1658" s="1">
        <v>45615</v>
      </c>
      <c r="C1658" s="2">
        <f>MONTH(SalesData[[#This Row],[order_date]])</f>
        <v>11</v>
      </c>
      <c r="D1658" s="2">
        <f>YEAR(SalesData[[#This Row],[order_date]])</f>
        <v>2024</v>
      </c>
      <c r="E1658" t="s">
        <v>1571</v>
      </c>
      <c r="F1658" t="s">
        <v>10</v>
      </c>
      <c r="G1658" t="s">
        <v>27</v>
      </c>
      <c r="H1658">
        <v>1</v>
      </c>
      <c r="I1658">
        <v>25822.11</v>
      </c>
      <c r="J1658" t="s">
        <v>32</v>
      </c>
      <c r="K1658" t="s">
        <v>33</v>
      </c>
      <c r="L1658">
        <f>SalesData[[#This Row],[quantity]]*SalesData[[#This Row],[price]]</f>
        <v>25822.11</v>
      </c>
      <c r="M1658" s="8">
        <f>IF(SalesData[[#This Row],[quantity]]&lt;=1,2%,IF(SalesData[[#This Row],[quantity]]&lt;=2,4%,IF(SalesData[[#This Row],[quantity]]&lt;=3,6%,IF(SalesData[[#This Row],[quantity]]&gt;=4,8%,0%))))</f>
        <v>0.02</v>
      </c>
      <c r="N1658" s="6">
        <f>SalesData[[#This Row],[Total Sales]]*SalesData[[#This Row],[Discount %]]</f>
        <v>516.44220000000007</v>
      </c>
      <c r="O1658" s="2">
        <f>SalesData[[#This Row],[Total Sales]]-SalesData[[#This Row],[Discount Amount]]</f>
        <v>25305.667799999999</v>
      </c>
      <c r="P1658" s="2">
        <f>SalesData[[#This Row],[price]]*60%</f>
        <v>15493.266</v>
      </c>
      <c r="Q1658" s="2">
        <f>SalesData[[#This Row],[Cost Price (Assumed)60%]]*SalesData[[#This Row],[quantity]]</f>
        <v>15493.266</v>
      </c>
      <c r="R1658" s="2">
        <f>SalesData[[#This Row],[Net Sales]]-SalesData[[#This Row],[Total Cost]]</f>
        <v>9812.4017999999996</v>
      </c>
      <c r="S1658" s="8">
        <f>SalesData[[#This Row],[Profit]]/SalesData[[#This Row],[Net Sales]]</f>
        <v>0.38775510204081631</v>
      </c>
    </row>
    <row r="1659" spans="1:19" x14ac:dyDescent="0.25">
      <c r="A1659">
        <v>101657</v>
      </c>
      <c r="B1659" s="1">
        <v>45605</v>
      </c>
      <c r="C1659" s="2">
        <f>MONTH(SalesData[[#This Row],[order_date]])</f>
        <v>11</v>
      </c>
      <c r="D1659" s="2">
        <f>YEAR(SalesData[[#This Row],[order_date]])</f>
        <v>2024</v>
      </c>
      <c r="E1659" t="s">
        <v>645</v>
      </c>
      <c r="F1659" t="s">
        <v>10</v>
      </c>
      <c r="G1659" t="s">
        <v>80</v>
      </c>
      <c r="H1659">
        <v>5</v>
      </c>
      <c r="I1659">
        <v>50271.72</v>
      </c>
      <c r="J1659" t="s">
        <v>63</v>
      </c>
      <c r="K1659" t="s">
        <v>64</v>
      </c>
      <c r="L1659">
        <f>SalesData[[#This Row],[quantity]]*SalesData[[#This Row],[price]]</f>
        <v>251358.6</v>
      </c>
      <c r="M1659" s="8">
        <f>IF(SalesData[[#This Row],[quantity]]&lt;=1,2%,IF(SalesData[[#This Row],[quantity]]&lt;=2,4%,IF(SalesData[[#This Row],[quantity]]&lt;=3,6%,IF(SalesData[[#This Row],[quantity]]&gt;=4,8%,0%))))</f>
        <v>0.08</v>
      </c>
      <c r="N1659" s="6">
        <f>SalesData[[#This Row],[Total Sales]]*SalesData[[#This Row],[Discount %]]</f>
        <v>20108.688000000002</v>
      </c>
      <c r="O1659" s="2">
        <f>SalesData[[#This Row],[Total Sales]]-SalesData[[#This Row],[Discount Amount]]</f>
        <v>231249.91200000001</v>
      </c>
      <c r="P1659" s="2">
        <f>SalesData[[#This Row],[price]]*60%</f>
        <v>30163.031999999999</v>
      </c>
      <c r="Q1659" s="2">
        <f>SalesData[[#This Row],[Cost Price (Assumed)60%]]*SalesData[[#This Row],[quantity]]</f>
        <v>150815.16</v>
      </c>
      <c r="R1659" s="2">
        <f>SalesData[[#This Row],[Net Sales]]-SalesData[[#This Row],[Total Cost]]</f>
        <v>80434.752000000008</v>
      </c>
      <c r="S1659" s="8">
        <f>SalesData[[#This Row],[Profit]]/SalesData[[#This Row],[Net Sales]]</f>
        <v>0.34782608695652173</v>
      </c>
    </row>
    <row r="1660" spans="1:19" x14ac:dyDescent="0.25">
      <c r="A1660">
        <v>101658</v>
      </c>
      <c r="B1660" s="1">
        <v>45196</v>
      </c>
      <c r="C1660" s="2">
        <f>MONTH(SalesData[[#This Row],[order_date]])</f>
        <v>9</v>
      </c>
      <c r="D1660" s="2">
        <f>YEAR(SalesData[[#This Row],[order_date]])</f>
        <v>2023</v>
      </c>
      <c r="E1660" t="s">
        <v>1572</v>
      </c>
      <c r="F1660" t="s">
        <v>14</v>
      </c>
      <c r="G1660" t="s">
        <v>31</v>
      </c>
      <c r="H1660">
        <v>1</v>
      </c>
      <c r="I1660">
        <v>1782.43</v>
      </c>
      <c r="J1660" t="s">
        <v>61</v>
      </c>
      <c r="K1660" t="s">
        <v>36</v>
      </c>
      <c r="L1660">
        <f>SalesData[[#This Row],[quantity]]*SalesData[[#This Row],[price]]</f>
        <v>1782.43</v>
      </c>
      <c r="M1660" s="8">
        <f>IF(SalesData[[#This Row],[quantity]]&lt;=1,2%,IF(SalesData[[#This Row],[quantity]]&lt;=2,4%,IF(SalesData[[#This Row],[quantity]]&lt;=3,6%,IF(SalesData[[#This Row],[quantity]]&gt;=4,8%,0%))))</f>
        <v>0.02</v>
      </c>
      <c r="N1660" s="6">
        <f>SalesData[[#This Row],[Total Sales]]*SalesData[[#This Row],[Discount %]]</f>
        <v>35.648600000000002</v>
      </c>
      <c r="O1660" s="2">
        <f>SalesData[[#This Row],[Total Sales]]-SalesData[[#This Row],[Discount Amount]]</f>
        <v>1746.7814000000001</v>
      </c>
      <c r="P1660" s="2">
        <f>SalesData[[#This Row],[price]]*60%</f>
        <v>1069.4580000000001</v>
      </c>
      <c r="Q1660" s="2">
        <f>SalesData[[#This Row],[Cost Price (Assumed)60%]]*SalesData[[#This Row],[quantity]]</f>
        <v>1069.4580000000001</v>
      </c>
      <c r="R1660" s="2">
        <f>SalesData[[#This Row],[Net Sales]]-SalesData[[#This Row],[Total Cost]]</f>
        <v>677.32339999999999</v>
      </c>
      <c r="S1660" s="8">
        <f>SalesData[[#This Row],[Profit]]/SalesData[[#This Row],[Net Sales]]</f>
        <v>0.38775510204081631</v>
      </c>
    </row>
    <row r="1661" spans="1:19" x14ac:dyDescent="0.25">
      <c r="A1661">
        <v>101659</v>
      </c>
      <c r="B1661" s="1">
        <v>45242</v>
      </c>
      <c r="C1661" s="2">
        <f>MONTH(SalesData[[#This Row],[order_date]])</f>
        <v>11</v>
      </c>
      <c r="D1661" s="2">
        <f>YEAR(SalesData[[#This Row],[order_date]])</f>
        <v>2023</v>
      </c>
      <c r="E1661" t="s">
        <v>1573</v>
      </c>
      <c r="F1661" t="s">
        <v>14</v>
      </c>
      <c r="G1661" t="s">
        <v>170</v>
      </c>
      <c r="H1661">
        <v>2</v>
      </c>
      <c r="I1661">
        <v>256.08999999999997</v>
      </c>
      <c r="J1661" t="s">
        <v>28</v>
      </c>
      <c r="K1661" t="s">
        <v>29</v>
      </c>
      <c r="L1661">
        <f>SalesData[[#This Row],[quantity]]*SalesData[[#This Row],[price]]</f>
        <v>512.17999999999995</v>
      </c>
      <c r="M1661" s="8">
        <f>IF(SalesData[[#This Row],[quantity]]&lt;=1,2%,IF(SalesData[[#This Row],[quantity]]&lt;=2,4%,IF(SalesData[[#This Row],[quantity]]&lt;=3,6%,IF(SalesData[[#This Row],[quantity]]&gt;=4,8%,0%))))</f>
        <v>0.04</v>
      </c>
      <c r="N1661" s="6">
        <f>SalesData[[#This Row],[Total Sales]]*SalesData[[#This Row],[Discount %]]</f>
        <v>20.487199999999998</v>
      </c>
      <c r="O1661" s="2">
        <f>SalesData[[#This Row],[Total Sales]]-SalesData[[#This Row],[Discount Amount]]</f>
        <v>491.69279999999998</v>
      </c>
      <c r="P1661" s="2">
        <f>SalesData[[#This Row],[price]]*60%</f>
        <v>153.65399999999997</v>
      </c>
      <c r="Q1661" s="2">
        <f>SalesData[[#This Row],[Cost Price (Assumed)60%]]*SalesData[[#This Row],[quantity]]</f>
        <v>307.30799999999994</v>
      </c>
      <c r="R1661" s="2">
        <f>SalesData[[#This Row],[Net Sales]]-SalesData[[#This Row],[Total Cost]]</f>
        <v>184.38480000000004</v>
      </c>
      <c r="S1661" s="8">
        <f>SalesData[[#This Row],[Profit]]/SalesData[[#This Row],[Net Sales]]</f>
        <v>0.37500000000000011</v>
      </c>
    </row>
    <row r="1662" spans="1:19" x14ac:dyDescent="0.25">
      <c r="A1662">
        <v>101660</v>
      </c>
      <c r="B1662" s="1">
        <v>45289</v>
      </c>
      <c r="C1662" s="2">
        <f>MONTH(SalesData[[#This Row],[order_date]])</f>
        <v>12</v>
      </c>
      <c r="D1662" s="2">
        <f>YEAR(SalesData[[#This Row],[order_date]])</f>
        <v>2023</v>
      </c>
      <c r="E1662" t="s">
        <v>842</v>
      </c>
      <c r="F1662" t="s">
        <v>19</v>
      </c>
      <c r="G1662" t="s">
        <v>115</v>
      </c>
      <c r="H1662">
        <v>5</v>
      </c>
      <c r="I1662">
        <v>9906.06</v>
      </c>
      <c r="J1662" t="s">
        <v>63</v>
      </c>
      <c r="K1662" t="s">
        <v>64</v>
      </c>
      <c r="L1662">
        <f>SalesData[[#This Row],[quantity]]*SalesData[[#This Row],[price]]</f>
        <v>49530.299999999996</v>
      </c>
      <c r="M1662" s="8">
        <f>IF(SalesData[[#This Row],[quantity]]&lt;=1,2%,IF(SalesData[[#This Row],[quantity]]&lt;=2,4%,IF(SalesData[[#This Row],[quantity]]&lt;=3,6%,IF(SalesData[[#This Row],[quantity]]&gt;=4,8%,0%))))</f>
        <v>0.08</v>
      </c>
      <c r="N1662" s="6">
        <f>SalesData[[#This Row],[Total Sales]]*SalesData[[#This Row],[Discount %]]</f>
        <v>3962.4239999999995</v>
      </c>
      <c r="O1662" s="2">
        <f>SalesData[[#This Row],[Total Sales]]-SalesData[[#This Row],[Discount Amount]]</f>
        <v>45567.875999999997</v>
      </c>
      <c r="P1662" s="2">
        <f>SalesData[[#This Row],[price]]*60%</f>
        <v>5943.6359999999995</v>
      </c>
      <c r="Q1662" s="2">
        <f>SalesData[[#This Row],[Cost Price (Assumed)60%]]*SalesData[[#This Row],[quantity]]</f>
        <v>29718.179999999997</v>
      </c>
      <c r="R1662" s="2">
        <f>SalesData[[#This Row],[Net Sales]]-SalesData[[#This Row],[Total Cost]]</f>
        <v>15849.696</v>
      </c>
      <c r="S1662" s="8">
        <f>SalesData[[#This Row],[Profit]]/SalesData[[#This Row],[Net Sales]]</f>
        <v>0.34782608695652178</v>
      </c>
    </row>
    <row r="1663" spans="1:19" x14ac:dyDescent="0.25">
      <c r="A1663">
        <v>101661</v>
      </c>
      <c r="B1663" s="1">
        <v>45604</v>
      </c>
      <c r="C1663" s="2">
        <f>MONTH(SalesData[[#This Row],[order_date]])</f>
        <v>11</v>
      </c>
      <c r="D1663" s="2">
        <f>YEAR(SalesData[[#This Row],[order_date]])</f>
        <v>2024</v>
      </c>
      <c r="E1663" t="s">
        <v>1574</v>
      </c>
      <c r="F1663" t="s">
        <v>19</v>
      </c>
      <c r="G1663" t="s">
        <v>23</v>
      </c>
      <c r="H1663">
        <v>3</v>
      </c>
      <c r="I1663">
        <v>633.01</v>
      </c>
      <c r="J1663" t="s">
        <v>107</v>
      </c>
      <c r="K1663" t="s">
        <v>108</v>
      </c>
      <c r="L1663">
        <f>SalesData[[#This Row],[quantity]]*SalesData[[#This Row],[price]]</f>
        <v>1899.03</v>
      </c>
      <c r="M1663" s="8">
        <f>IF(SalesData[[#This Row],[quantity]]&lt;=1,2%,IF(SalesData[[#This Row],[quantity]]&lt;=2,4%,IF(SalesData[[#This Row],[quantity]]&lt;=3,6%,IF(SalesData[[#This Row],[quantity]]&gt;=4,8%,0%))))</f>
        <v>0.06</v>
      </c>
      <c r="N1663" s="6">
        <f>SalesData[[#This Row],[Total Sales]]*SalesData[[#This Row],[Discount %]]</f>
        <v>113.9418</v>
      </c>
      <c r="O1663" s="2">
        <f>SalesData[[#This Row],[Total Sales]]-SalesData[[#This Row],[Discount Amount]]</f>
        <v>1785.0881999999999</v>
      </c>
      <c r="P1663" s="2">
        <f>SalesData[[#This Row],[price]]*60%</f>
        <v>379.80599999999998</v>
      </c>
      <c r="Q1663" s="2">
        <f>SalesData[[#This Row],[Cost Price (Assumed)60%]]*SalesData[[#This Row],[quantity]]</f>
        <v>1139.4179999999999</v>
      </c>
      <c r="R1663" s="2">
        <f>SalesData[[#This Row],[Net Sales]]-SalesData[[#This Row],[Total Cost]]</f>
        <v>645.67020000000002</v>
      </c>
      <c r="S1663" s="8">
        <f>SalesData[[#This Row],[Profit]]/SalesData[[#This Row],[Net Sales]]</f>
        <v>0.36170212765957449</v>
      </c>
    </row>
    <row r="1664" spans="1:19" x14ac:dyDescent="0.25">
      <c r="A1664">
        <v>101662</v>
      </c>
      <c r="B1664" s="1">
        <v>45498</v>
      </c>
      <c r="C1664" s="2">
        <f>MONTH(SalesData[[#This Row],[order_date]])</f>
        <v>7</v>
      </c>
      <c r="D1664" s="2">
        <f>YEAR(SalesData[[#This Row],[order_date]])</f>
        <v>2024</v>
      </c>
      <c r="E1664" t="s">
        <v>1575</v>
      </c>
      <c r="F1664" t="s">
        <v>19</v>
      </c>
      <c r="G1664" t="s">
        <v>115</v>
      </c>
      <c r="H1664">
        <v>2</v>
      </c>
      <c r="I1664">
        <v>9208.57</v>
      </c>
      <c r="J1664" t="s">
        <v>12</v>
      </c>
      <c r="K1664" t="s">
        <v>12</v>
      </c>
      <c r="L1664">
        <f>SalesData[[#This Row],[quantity]]*SalesData[[#This Row],[price]]</f>
        <v>18417.14</v>
      </c>
      <c r="M1664" s="8">
        <f>IF(SalesData[[#This Row],[quantity]]&lt;=1,2%,IF(SalesData[[#This Row],[quantity]]&lt;=2,4%,IF(SalesData[[#This Row],[quantity]]&lt;=3,6%,IF(SalesData[[#This Row],[quantity]]&gt;=4,8%,0%))))</f>
        <v>0.04</v>
      </c>
      <c r="N1664" s="6">
        <f>SalesData[[#This Row],[Total Sales]]*SalesData[[#This Row],[Discount %]]</f>
        <v>736.68560000000002</v>
      </c>
      <c r="O1664" s="2">
        <f>SalesData[[#This Row],[Total Sales]]-SalesData[[#This Row],[Discount Amount]]</f>
        <v>17680.454399999999</v>
      </c>
      <c r="P1664" s="2">
        <f>SalesData[[#This Row],[price]]*60%</f>
        <v>5525.1419999999998</v>
      </c>
      <c r="Q1664" s="2">
        <f>SalesData[[#This Row],[Cost Price (Assumed)60%]]*SalesData[[#This Row],[quantity]]</f>
        <v>11050.284</v>
      </c>
      <c r="R1664" s="2">
        <f>SalesData[[#This Row],[Net Sales]]-SalesData[[#This Row],[Total Cost]]</f>
        <v>6630.1703999999991</v>
      </c>
      <c r="S1664" s="8">
        <f>SalesData[[#This Row],[Profit]]/SalesData[[#This Row],[Net Sales]]</f>
        <v>0.375</v>
      </c>
    </row>
    <row r="1665" spans="1:19" x14ac:dyDescent="0.25">
      <c r="A1665">
        <v>101663</v>
      </c>
      <c r="B1665" s="1">
        <v>45003</v>
      </c>
      <c r="C1665" s="2">
        <f>MONTH(SalesData[[#This Row],[order_date]])</f>
        <v>3</v>
      </c>
      <c r="D1665" s="2">
        <f>YEAR(SalesData[[#This Row],[order_date]])</f>
        <v>2023</v>
      </c>
      <c r="E1665" t="s">
        <v>1576</v>
      </c>
      <c r="F1665" t="s">
        <v>10</v>
      </c>
      <c r="G1665" t="s">
        <v>11</v>
      </c>
      <c r="H1665">
        <v>2</v>
      </c>
      <c r="I1665">
        <v>67832.350000000006</v>
      </c>
      <c r="J1665" t="s">
        <v>21</v>
      </c>
      <c r="K1665" t="s">
        <v>17</v>
      </c>
      <c r="L1665">
        <f>SalesData[[#This Row],[quantity]]*SalesData[[#This Row],[price]]</f>
        <v>135664.70000000001</v>
      </c>
      <c r="M1665" s="8">
        <f>IF(SalesData[[#This Row],[quantity]]&lt;=1,2%,IF(SalesData[[#This Row],[quantity]]&lt;=2,4%,IF(SalesData[[#This Row],[quantity]]&lt;=3,6%,IF(SalesData[[#This Row],[quantity]]&gt;=4,8%,0%))))</f>
        <v>0.04</v>
      </c>
      <c r="N1665" s="6">
        <f>SalesData[[#This Row],[Total Sales]]*SalesData[[#This Row],[Discount %]]</f>
        <v>5426.5880000000006</v>
      </c>
      <c r="O1665" s="2">
        <f>SalesData[[#This Row],[Total Sales]]-SalesData[[#This Row],[Discount Amount]]</f>
        <v>130238.11200000001</v>
      </c>
      <c r="P1665" s="2">
        <f>SalesData[[#This Row],[price]]*60%</f>
        <v>40699.410000000003</v>
      </c>
      <c r="Q1665" s="2">
        <f>SalesData[[#This Row],[Cost Price (Assumed)60%]]*SalesData[[#This Row],[quantity]]</f>
        <v>81398.820000000007</v>
      </c>
      <c r="R1665" s="2">
        <f>SalesData[[#This Row],[Net Sales]]-SalesData[[#This Row],[Total Cost]]</f>
        <v>48839.292000000001</v>
      </c>
      <c r="S1665" s="8">
        <f>SalesData[[#This Row],[Profit]]/SalesData[[#This Row],[Net Sales]]</f>
        <v>0.375</v>
      </c>
    </row>
    <row r="1666" spans="1:19" x14ac:dyDescent="0.25">
      <c r="A1666">
        <v>101664</v>
      </c>
      <c r="B1666" s="1">
        <v>45602</v>
      </c>
      <c r="C1666" s="2">
        <f>MONTH(SalesData[[#This Row],[order_date]])</f>
        <v>11</v>
      </c>
      <c r="D1666" s="2">
        <f>YEAR(SalesData[[#This Row],[order_date]])</f>
        <v>2024</v>
      </c>
      <c r="E1666" t="s">
        <v>1577</v>
      </c>
      <c r="F1666" t="s">
        <v>14</v>
      </c>
      <c r="G1666" t="s">
        <v>170</v>
      </c>
      <c r="H1666">
        <v>1</v>
      </c>
      <c r="I1666">
        <v>5063.78</v>
      </c>
      <c r="J1666" t="s">
        <v>12</v>
      </c>
      <c r="K1666" t="s">
        <v>12</v>
      </c>
      <c r="L1666">
        <f>SalesData[[#This Row],[quantity]]*SalesData[[#This Row],[price]]</f>
        <v>5063.78</v>
      </c>
      <c r="M1666" s="8">
        <f>IF(SalesData[[#This Row],[quantity]]&lt;=1,2%,IF(SalesData[[#This Row],[quantity]]&lt;=2,4%,IF(SalesData[[#This Row],[quantity]]&lt;=3,6%,IF(SalesData[[#This Row],[quantity]]&gt;=4,8%,0%))))</f>
        <v>0.02</v>
      </c>
      <c r="N1666" s="6">
        <f>SalesData[[#This Row],[Total Sales]]*SalesData[[#This Row],[Discount %]]</f>
        <v>101.2756</v>
      </c>
      <c r="O1666" s="2">
        <f>SalesData[[#This Row],[Total Sales]]-SalesData[[#This Row],[Discount Amount]]</f>
        <v>4962.5043999999998</v>
      </c>
      <c r="P1666" s="2">
        <f>SalesData[[#This Row],[price]]*60%</f>
        <v>3038.2679999999996</v>
      </c>
      <c r="Q1666" s="2">
        <f>SalesData[[#This Row],[Cost Price (Assumed)60%]]*SalesData[[#This Row],[quantity]]</f>
        <v>3038.2679999999996</v>
      </c>
      <c r="R1666" s="2">
        <f>SalesData[[#This Row],[Net Sales]]-SalesData[[#This Row],[Total Cost]]</f>
        <v>1924.2364000000002</v>
      </c>
      <c r="S1666" s="8">
        <f>SalesData[[#This Row],[Profit]]/SalesData[[#This Row],[Net Sales]]</f>
        <v>0.38775510204081637</v>
      </c>
    </row>
    <row r="1667" spans="1:19" x14ac:dyDescent="0.25">
      <c r="A1667">
        <v>101665</v>
      </c>
      <c r="B1667" s="1">
        <v>44984</v>
      </c>
      <c r="C1667" s="2">
        <f>MONTH(SalesData[[#This Row],[order_date]])</f>
        <v>2</v>
      </c>
      <c r="D1667" s="2">
        <f>YEAR(SalesData[[#This Row],[order_date]])</f>
        <v>2023</v>
      </c>
      <c r="E1667" t="s">
        <v>1578</v>
      </c>
      <c r="F1667" t="s">
        <v>19</v>
      </c>
      <c r="G1667" t="s">
        <v>23</v>
      </c>
      <c r="H1667">
        <v>1</v>
      </c>
      <c r="I1667">
        <v>6303.19</v>
      </c>
      <c r="J1667" t="s">
        <v>57</v>
      </c>
      <c r="K1667" t="s">
        <v>58</v>
      </c>
      <c r="L1667">
        <f>SalesData[[#This Row],[quantity]]*SalesData[[#This Row],[price]]</f>
        <v>6303.19</v>
      </c>
      <c r="M1667" s="8">
        <f>IF(SalesData[[#This Row],[quantity]]&lt;=1,2%,IF(SalesData[[#This Row],[quantity]]&lt;=2,4%,IF(SalesData[[#This Row],[quantity]]&lt;=3,6%,IF(SalesData[[#This Row],[quantity]]&gt;=4,8%,0%))))</f>
        <v>0.02</v>
      </c>
      <c r="N1667" s="6">
        <f>SalesData[[#This Row],[Total Sales]]*SalesData[[#This Row],[Discount %]]</f>
        <v>126.0638</v>
      </c>
      <c r="O1667" s="2">
        <f>SalesData[[#This Row],[Total Sales]]-SalesData[[#This Row],[Discount Amount]]</f>
        <v>6177.1261999999997</v>
      </c>
      <c r="P1667" s="2">
        <f>SalesData[[#This Row],[price]]*60%</f>
        <v>3781.9139999999998</v>
      </c>
      <c r="Q1667" s="2">
        <f>SalesData[[#This Row],[Cost Price (Assumed)60%]]*SalesData[[#This Row],[quantity]]</f>
        <v>3781.9139999999998</v>
      </c>
      <c r="R1667" s="2">
        <f>SalesData[[#This Row],[Net Sales]]-SalesData[[#This Row],[Total Cost]]</f>
        <v>2395.2121999999999</v>
      </c>
      <c r="S1667" s="8">
        <f>SalesData[[#This Row],[Profit]]/SalesData[[#This Row],[Net Sales]]</f>
        <v>0.38775510204081631</v>
      </c>
    </row>
    <row r="1668" spans="1:19" x14ac:dyDescent="0.25">
      <c r="A1668">
        <v>101666</v>
      </c>
      <c r="B1668" s="1">
        <v>45002</v>
      </c>
      <c r="C1668" s="2">
        <f>MONTH(SalesData[[#This Row],[order_date]])</f>
        <v>3</v>
      </c>
      <c r="D1668" s="2">
        <f>YEAR(SalesData[[#This Row],[order_date]])</f>
        <v>2023</v>
      </c>
      <c r="E1668" t="s">
        <v>1579</v>
      </c>
      <c r="F1668" t="s">
        <v>14</v>
      </c>
      <c r="G1668" t="s">
        <v>170</v>
      </c>
      <c r="H1668">
        <v>3</v>
      </c>
      <c r="I1668">
        <v>4512.34</v>
      </c>
      <c r="J1668" t="s">
        <v>54</v>
      </c>
      <c r="K1668" t="s">
        <v>55</v>
      </c>
      <c r="L1668">
        <f>SalesData[[#This Row],[quantity]]*SalesData[[#This Row],[price]]</f>
        <v>13537.02</v>
      </c>
      <c r="M1668" s="8">
        <f>IF(SalesData[[#This Row],[quantity]]&lt;=1,2%,IF(SalesData[[#This Row],[quantity]]&lt;=2,4%,IF(SalesData[[#This Row],[quantity]]&lt;=3,6%,IF(SalesData[[#This Row],[quantity]]&gt;=4,8%,0%))))</f>
        <v>0.06</v>
      </c>
      <c r="N1668" s="6">
        <f>SalesData[[#This Row],[Total Sales]]*SalesData[[#This Row],[Discount %]]</f>
        <v>812.22119999999995</v>
      </c>
      <c r="O1668" s="2">
        <f>SalesData[[#This Row],[Total Sales]]-SalesData[[#This Row],[Discount Amount]]</f>
        <v>12724.7988</v>
      </c>
      <c r="P1668" s="2">
        <f>SalesData[[#This Row],[price]]*60%</f>
        <v>2707.404</v>
      </c>
      <c r="Q1668" s="2">
        <f>SalesData[[#This Row],[Cost Price (Assumed)60%]]*SalesData[[#This Row],[quantity]]</f>
        <v>8122.2119999999995</v>
      </c>
      <c r="R1668" s="2">
        <f>SalesData[[#This Row],[Net Sales]]-SalesData[[#This Row],[Total Cost]]</f>
        <v>4602.5868000000009</v>
      </c>
      <c r="S1668" s="8">
        <f>SalesData[[#This Row],[Profit]]/SalesData[[#This Row],[Net Sales]]</f>
        <v>0.36170212765957455</v>
      </c>
    </row>
    <row r="1669" spans="1:19" x14ac:dyDescent="0.25">
      <c r="A1669">
        <v>101667</v>
      </c>
      <c r="B1669" s="1">
        <v>45017</v>
      </c>
      <c r="C1669" s="2">
        <f>MONTH(SalesData[[#This Row],[order_date]])</f>
        <v>4</v>
      </c>
      <c r="D1669" s="2">
        <f>YEAR(SalesData[[#This Row],[order_date]])</f>
        <v>2023</v>
      </c>
      <c r="E1669" t="s">
        <v>922</v>
      </c>
      <c r="F1669" t="s">
        <v>14</v>
      </c>
      <c r="G1669" t="s">
        <v>31</v>
      </c>
      <c r="H1669">
        <v>1</v>
      </c>
      <c r="I1669">
        <v>3583.27</v>
      </c>
      <c r="J1669" t="s">
        <v>47</v>
      </c>
      <c r="K1669" t="s">
        <v>48</v>
      </c>
      <c r="L1669">
        <f>SalesData[[#This Row],[quantity]]*SalesData[[#This Row],[price]]</f>
        <v>3583.27</v>
      </c>
      <c r="M1669" s="8">
        <f>IF(SalesData[[#This Row],[quantity]]&lt;=1,2%,IF(SalesData[[#This Row],[quantity]]&lt;=2,4%,IF(SalesData[[#This Row],[quantity]]&lt;=3,6%,IF(SalesData[[#This Row],[quantity]]&gt;=4,8%,0%))))</f>
        <v>0.02</v>
      </c>
      <c r="N1669" s="6">
        <f>SalesData[[#This Row],[Total Sales]]*SalesData[[#This Row],[Discount %]]</f>
        <v>71.665400000000005</v>
      </c>
      <c r="O1669" s="2">
        <f>SalesData[[#This Row],[Total Sales]]-SalesData[[#This Row],[Discount Amount]]</f>
        <v>3511.6046000000001</v>
      </c>
      <c r="P1669" s="2">
        <f>SalesData[[#This Row],[price]]*60%</f>
        <v>2149.962</v>
      </c>
      <c r="Q1669" s="2">
        <f>SalesData[[#This Row],[Cost Price (Assumed)60%]]*SalesData[[#This Row],[quantity]]</f>
        <v>2149.962</v>
      </c>
      <c r="R1669" s="2">
        <f>SalesData[[#This Row],[Net Sales]]-SalesData[[#This Row],[Total Cost]]</f>
        <v>1361.6426000000001</v>
      </c>
      <c r="S1669" s="8">
        <f>SalesData[[#This Row],[Profit]]/SalesData[[#This Row],[Net Sales]]</f>
        <v>0.38775510204081637</v>
      </c>
    </row>
    <row r="1670" spans="1:19" x14ac:dyDescent="0.25">
      <c r="A1670">
        <v>101668</v>
      </c>
      <c r="B1670" s="1">
        <v>45225</v>
      </c>
      <c r="C1670" s="2">
        <f>MONTH(SalesData[[#This Row],[order_date]])</f>
        <v>10</v>
      </c>
      <c r="D1670" s="2">
        <f>YEAR(SalesData[[#This Row],[order_date]])</f>
        <v>2023</v>
      </c>
      <c r="E1670" t="s">
        <v>1580</v>
      </c>
      <c r="F1670" t="s">
        <v>19</v>
      </c>
      <c r="G1670" t="s">
        <v>115</v>
      </c>
      <c r="H1670">
        <v>2</v>
      </c>
      <c r="I1670">
        <v>1410.05</v>
      </c>
      <c r="J1670" t="s">
        <v>47</v>
      </c>
      <c r="K1670" t="s">
        <v>48</v>
      </c>
      <c r="L1670">
        <f>SalesData[[#This Row],[quantity]]*SalesData[[#This Row],[price]]</f>
        <v>2820.1</v>
      </c>
      <c r="M1670" s="8">
        <f>IF(SalesData[[#This Row],[quantity]]&lt;=1,2%,IF(SalesData[[#This Row],[quantity]]&lt;=2,4%,IF(SalesData[[#This Row],[quantity]]&lt;=3,6%,IF(SalesData[[#This Row],[quantity]]&gt;=4,8%,0%))))</f>
        <v>0.04</v>
      </c>
      <c r="N1670" s="6">
        <f>SalesData[[#This Row],[Total Sales]]*SalesData[[#This Row],[Discount %]]</f>
        <v>112.804</v>
      </c>
      <c r="O1670" s="2">
        <f>SalesData[[#This Row],[Total Sales]]-SalesData[[#This Row],[Discount Amount]]</f>
        <v>2707.2959999999998</v>
      </c>
      <c r="P1670" s="2">
        <f>SalesData[[#This Row],[price]]*60%</f>
        <v>846.03</v>
      </c>
      <c r="Q1670" s="2">
        <f>SalesData[[#This Row],[Cost Price (Assumed)60%]]*SalesData[[#This Row],[quantity]]</f>
        <v>1692.06</v>
      </c>
      <c r="R1670" s="2">
        <f>SalesData[[#This Row],[Net Sales]]-SalesData[[#This Row],[Total Cost]]</f>
        <v>1015.2359999999999</v>
      </c>
      <c r="S1670" s="8">
        <f>SalesData[[#This Row],[Profit]]/SalesData[[#This Row],[Net Sales]]</f>
        <v>0.375</v>
      </c>
    </row>
    <row r="1671" spans="1:19" x14ac:dyDescent="0.25">
      <c r="A1671">
        <v>101669</v>
      </c>
      <c r="B1671" s="1">
        <v>45296</v>
      </c>
      <c r="C1671" s="2">
        <f>MONTH(SalesData[[#This Row],[order_date]])</f>
        <v>1</v>
      </c>
      <c r="D1671" s="2">
        <f>YEAR(SalesData[[#This Row],[order_date]])</f>
        <v>2024</v>
      </c>
      <c r="E1671" t="s">
        <v>1581</v>
      </c>
      <c r="F1671" t="s">
        <v>41</v>
      </c>
      <c r="G1671" t="s">
        <v>83</v>
      </c>
      <c r="H1671">
        <v>2</v>
      </c>
      <c r="I1671">
        <v>3271.4</v>
      </c>
      <c r="J1671" t="s">
        <v>61</v>
      </c>
      <c r="K1671" t="s">
        <v>36</v>
      </c>
      <c r="L1671">
        <f>SalesData[[#This Row],[quantity]]*SalesData[[#This Row],[price]]</f>
        <v>6542.8</v>
      </c>
      <c r="M1671" s="8">
        <f>IF(SalesData[[#This Row],[quantity]]&lt;=1,2%,IF(SalesData[[#This Row],[quantity]]&lt;=2,4%,IF(SalesData[[#This Row],[quantity]]&lt;=3,6%,IF(SalesData[[#This Row],[quantity]]&gt;=4,8%,0%))))</f>
        <v>0.04</v>
      </c>
      <c r="N1671" s="6">
        <f>SalesData[[#This Row],[Total Sales]]*SalesData[[#This Row],[Discount %]]</f>
        <v>261.71199999999999</v>
      </c>
      <c r="O1671" s="2">
        <f>SalesData[[#This Row],[Total Sales]]-SalesData[[#This Row],[Discount Amount]]</f>
        <v>6281.0879999999997</v>
      </c>
      <c r="P1671" s="2">
        <f>SalesData[[#This Row],[price]]*60%</f>
        <v>1962.84</v>
      </c>
      <c r="Q1671" s="2">
        <f>SalesData[[#This Row],[Cost Price (Assumed)60%]]*SalesData[[#This Row],[quantity]]</f>
        <v>3925.68</v>
      </c>
      <c r="R1671" s="2">
        <f>SalesData[[#This Row],[Net Sales]]-SalesData[[#This Row],[Total Cost]]</f>
        <v>2355.4079999999999</v>
      </c>
      <c r="S1671" s="8">
        <f>SalesData[[#This Row],[Profit]]/SalesData[[#This Row],[Net Sales]]</f>
        <v>0.375</v>
      </c>
    </row>
    <row r="1672" spans="1:19" x14ac:dyDescent="0.25">
      <c r="A1672">
        <v>101670</v>
      </c>
      <c r="B1672" s="1">
        <v>45297</v>
      </c>
      <c r="C1672" s="2">
        <f>MONTH(SalesData[[#This Row],[order_date]])</f>
        <v>1</v>
      </c>
      <c r="D1672" s="2">
        <f>YEAR(SalesData[[#This Row],[order_date]])</f>
        <v>2024</v>
      </c>
      <c r="E1672" t="s">
        <v>1582</v>
      </c>
      <c r="F1672" t="s">
        <v>14</v>
      </c>
      <c r="G1672" t="s">
        <v>31</v>
      </c>
      <c r="H1672">
        <v>1</v>
      </c>
      <c r="I1672">
        <v>3245.85</v>
      </c>
      <c r="J1672" t="s">
        <v>35</v>
      </c>
      <c r="K1672" t="s">
        <v>36</v>
      </c>
      <c r="L1672">
        <f>SalesData[[#This Row],[quantity]]*SalesData[[#This Row],[price]]</f>
        <v>3245.85</v>
      </c>
      <c r="M1672" s="8">
        <f>IF(SalesData[[#This Row],[quantity]]&lt;=1,2%,IF(SalesData[[#This Row],[quantity]]&lt;=2,4%,IF(SalesData[[#This Row],[quantity]]&lt;=3,6%,IF(SalesData[[#This Row],[quantity]]&gt;=4,8%,0%))))</f>
        <v>0.02</v>
      </c>
      <c r="N1672" s="6">
        <f>SalesData[[#This Row],[Total Sales]]*SalesData[[#This Row],[Discount %]]</f>
        <v>64.917000000000002</v>
      </c>
      <c r="O1672" s="2">
        <f>SalesData[[#This Row],[Total Sales]]-SalesData[[#This Row],[Discount Amount]]</f>
        <v>3180.933</v>
      </c>
      <c r="P1672" s="2">
        <f>SalesData[[#This Row],[price]]*60%</f>
        <v>1947.5099999999998</v>
      </c>
      <c r="Q1672" s="2">
        <f>SalesData[[#This Row],[Cost Price (Assumed)60%]]*SalesData[[#This Row],[quantity]]</f>
        <v>1947.5099999999998</v>
      </c>
      <c r="R1672" s="2">
        <f>SalesData[[#This Row],[Net Sales]]-SalesData[[#This Row],[Total Cost]]</f>
        <v>1233.4230000000002</v>
      </c>
      <c r="S1672" s="8">
        <f>SalesData[[#This Row],[Profit]]/SalesData[[#This Row],[Net Sales]]</f>
        <v>0.38775510204081642</v>
      </c>
    </row>
    <row r="1673" spans="1:19" x14ac:dyDescent="0.25">
      <c r="A1673">
        <v>101671</v>
      </c>
      <c r="B1673" s="1">
        <v>45347</v>
      </c>
      <c r="C1673" s="2">
        <f>MONTH(SalesData[[#This Row],[order_date]])</f>
        <v>2</v>
      </c>
      <c r="D1673" s="2">
        <f>YEAR(SalesData[[#This Row],[order_date]])</f>
        <v>2024</v>
      </c>
      <c r="E1673" t="s">
        <v>1583</v>
      </c>
      <c r="F1673" t="s">
        <v>14</v>
      </c>
      <c r="G1673" t="s">
        <v>170</v>
      </c>
      <c r="H1673">
        <v>2</v>
      </c>
      <c r="I1673">
        <v>3638.18</v>
      </c>
      <c r="J1673" t="s">
        <v>107</v>
      </c>
      <c r="K1673" t="s">
        <v>108</v>
      </c>
      <c r="L1673">
        <f>SalesData[[#This Row],[quantity]]*SalesData[[#This Row],[price]]</f>
        <v>7276.36</v>
      </c>
      <c r="M1673" s="8">
        <f>IF(SalesData[[#This Row],[quantity]]&lt;=1,2%,IF(SalesData[[#This Row],[quantity]]&lt;=2,4%,IF(SalesData[[#This Row],[quantity]]&lt;=3,6%,IF(SalesData[[#This Row],[quantity]]&gt;=4,8%,0%))))</f>
        <v>0.04</v>
      </c>
      <c r="N1673" s="6">
        <f>SalesData[[#This Row],[Total Sales]]*SalesData[[#This Row],[Discount %]]</f>
        <v>291.05439999999999</v>
      </c>
      <c r="O1673" s="2">
        <f>SalesData[[#This Row],[Total Sales]]-SalesData[[#This Row],[Discount Amount]]</f>
        <v>6985.3055999999997</v>
      </c>
      <c r="P1673" s="2">
        <f>SalesData[[#This Row],[price]]*60%</f>
        <v>2182.9079999999999</v>
      </c>
      <c r="Q1673" s="2">
        <f>SalesData[[#This Row],[Cost Price (Assumed)60%]]*SalesData[[#This Row],[quantity]]</f>
        <v>4365.8159999999998</v>
      </c>
      <c r="R1673" s="2">
        <f>SalesData[[#This Row],[Net Sales]]-SalesData[[#This Row],[Total Cost]]</f>
        <v>2619.4895999999999</v>
      </c>
      <c r="S1673" s="8">
        <f>SalesData[[#This Row],[Profit]]/SalesData[[#This Row],[Net Sales]]</f>
        <v>0.375</v>
      </c>
    </row>
    <row r="1674" spans="1:19" x14ac:dyDescent="0.25">
      <c r="A1674">
        <v>101672</v>
      </c>
      <c r="B1674" s="1">
        <v>44943</v>
      </c>
      <c r="C1674" s="2">
        <f>MONTH(SalesData[[#This Row],[order_date]])</f>
        <v>1</v>
      </c>
      <c r="D1674" s="2">
        <f>YEAR(SalesData[[#This Row],[order_date]])</f>
        <v>2023</v>
      </c>
      <c r="E1674" t="s">
        <v>1584</v>
      </c>
      <c r="F1674" t="s">
        <v>19</v>
      </c>
      <c r="G1674" t="s">
        <v>77</v>
      </c>
      <c r="H1674">
        <v>4</v>
      </c>
      <c r="I1674">
        <v>12451.95</v>
      </c>
      <c r="J1674" t="s">
        <v>61</v>
      </c>
      <c r="K1674" t="s">
        <v>36</v>
      </c>
      <c r="L1674">
        <f>SalesData[[#This Row],[quantity]]*SalesData[[#This Row],[price]]</f>
        <v>49807.8</v>
      </c>
      <c r="M1674" s="8">
        <f>IF(SalesData[[#This Row],[quantity]]&lt;=1,2%,IF(SalesData[[#This Row],[quantity]]&lt;=2,4%,IF(SalesData[[#This Row],[quantity]]&lt;=3,6%,IF(SalesData[[#This Row],[quantity]]&gt;=4,8%,0%))))</f>
        <v>0.08</v>
      </c>
      <c r="N1674" s="6">
        <f>SalesData[[#This Row],[Total Sales]]*SalesData[[#This Row],[Discount %]]</f>
        <v>3984.6240000000003</v>
      </c>
      <c r="O1674" s="2">
        <f>SalesData[[#This Row],[Total Sales]]-SalesData[[#This Row],[Discount Amount]]</f>
        <v>45823.175999999999</v>
      </c>
      <c r="P1674" s="2">
        <f>SalesData[[#This Row],[price]]*60%</f>
        <v>7471.17</v>
      </c>
      <c r="Q1674" s="2">
        <f>SalesData[[#This Row],[Cost Price (Assumed)60%]]*SalesData[[#This Row],[quantity]]</f>
        <v>29884.68</v>
      </c>
      <c r="R1674" s="2">
        <f>SalesData[[#This Row],[Net Sales]]-SalesData[[#This Row],[Total Cost]]</f>
        <v>15938.495999999999</v>
      </c>
      <c r="S1674" s="8">
        <f>SalesData[[#This Row],[Profit]]/SalesData[[#This Row],[Net Sales]]</f>
        <v>0.34782608695652173</v>
      </c>
    </row>
    <row r="1675" spans="1:19" x14ac:dyDescent="0.25">
      <c r="A1675">
        <v>101673</v>
      </c>
      <c r="B1675" s="1">
        <v>45216</v>
      </c>
      <c r="C1675" s="2">
        <f>MONTH(SalesData[[#This Row],[order_date]])</f>
        <v>10</v>
      </c>
      <c r="D1675" s="2">
        <f>YEAR(SalesData[[#This Row],[order_date]])</f>
        <v>2023</v>
      </c>
      <c r="E1675" t="s">
        <v>1585</v>
      </c>
      <c r="F1675" t="s">
        <v>19</v>
      </c>
      <c r="G1675" t="s">
        <v>77</v>
      </c>
      <c r="H1675">
        <v>2</v>
      </c>
      <c r="I1675">
        <v>9833.7999999999993</v>
      </c>
      <c r="J1675" t="s">
        <v>54</v>
      </c>
      <c r="K1675" t="s">
        <v>55</v>
      </c>
      <c r="L1675">
        <f>SalesData[[#This Row],[quantity]]*SalesData[[#This Row],[price]]</f>
        <v>19667.599999999999</v>
      </c>
      <c r="M1675" s="8">
        <f>IF(SalesData[[#This Row],[quantity]]&lt;=1,2%,IF(SalesData[[#This Row],[quantity]]&lt;=2,4%,IF(SalesData[[#This Row],[quantity]]&lt;=3,6%,IF(SalesData[[#This Row],[quantity]]&gt;=4,8%,0%))))</f>
        <v>0.04</v>
      </c>
      <c r="N1675" s="6">
        <f>SalesData[[#This Row],[Total Sales]]*SalesData[[#This Row],[Discount %]]</f>
        <v>786.70399999999995</v>
      </c>
      <c r="O1675" s="2">
        <f>SalesData[[#This Row],[Total Sales]]-SalesData[[#This Row],[Discount Amount]]</f>
        <v>18880.895999999997</v>
      </c>
      <c r="P1675" s="2">
        <f>SalesData[[#This Row],[price]]*60%</f>
        <v>5900.28</v>
      </c>
      <c r="Q1675" s="2">
        <f>SalesData[[#This Row],[Cost Price (Assumed)60%]]*SalesData[[#This Row],[quantity]]</f>
        <v>11800.56</v>
      </c>
      <c r="R1675" s="2">
        <f>SalesData[[#This Row],[Net Sales]]-SalesData[[#This Row],[Total Cost]]</f>
        <v>7080.3359999999975</v>
      </c>
      <c r="S1675" s="8">
        <f>SalesData[[#This Row],[Profit]]/SalesData[[#This Row],[Net Sales]]</f>
        <v>0.37499999999999994</v>
      </c>
    </row>
    <row r="1676" spans="1:19" x14ac:dyDescent="0.25">
      <c r="A1676">
        <v>101674</v>
      </c>
      <c r="B1676" s="1">
        <v>45089</v>
      </c>
      <c r="C1676" s="2">
        <f>MONTH(SalesData[[#This Row],[order_date]])</f>
        <v>6</v>
      </c>
      <c r="D1676" s="2">
        <f>YEAR(SalesData[[#This Row],[order_date]])</f>
        <v>2023</v>
      </c>
      <c r="E1676" t="s">
        <v>1586</v>
      </c>
      <c r="F1676" t="s">
        <v>38</v>
      </c>
      <c r="G1676" t="s">
        <v>39</v>
      </c>
      <c r="H1676">
        <v>1</v>
      </c>
      <c r="I1676">
        <v>2012.71</v>
      </c>
      <c r="J1676" t="s">
        <v>21</v>
      </c>
      <c r="K1676" t="s">
        <v>17</v>
      </c>
      <c r="L1676">
        <f>SalesData[[#This Row],[quantity]]*SalesData[[#This Row],[price]]</f>
        <v>2012.71</v>
      </c>
      <c r="M1676" s="8">
        <f>IF(SalesData[[#This Row],[quantity]]&lt;=1,2%,IF(SalesData[[#This Row],[quantity]]&lt;=2,4%,IF(SalesData[[#This Row],[quantity]]&lt;=3,6%,IF(SalesData[[#This Row],[quantity]]&gt;=4,8%,0%))))</f>
        <v>0.02</v>
      </c>
      <c r="N1676" s="6">
        <f>SalesData[[#This Row],[Total Sales]]*SalesData[[#This Row],[Discount %]]</f>
        <v>40.254200000000004</v>
      </c>
      <c r="O1676" s="2">
        <f>SalesData[[#This Row],[Total Sales]]-SalesData[[#This Row],[Discount Amount]]</f>
        <v>1972.4558</v>
      </c>
      <c r="P1676" s="2">
        <f>SalesData[[#This Row],[price]]*60%</f>
        <v>1207.626</v>
      </c>
      <c r="Q1676" s="2">
        <f>SalesData[[#This Row],[Cost Price (Assumed)60%]]*SalesData[[#This Row],[quantity]]</f>
        <v>1207.626</v>
      </c>
      <c r="R1676" s="2">
        <f>SalesData[[#This Row],[Net Sales]]-SalesData[[#This Row],[Total Cost]]</f>
        <v>764.82979999999998</v>
      </c>
      <c r="S1676" s="8">
        <f>SalesData[[#This Row],[Profit]]/SalesData[[#This Row],[Net Sales]]</f>
        <v>0.38775510204081631</v>
      </c>
    </row>
    <row r="1677" spans="1:19" x14ac:dyDescent="0.25">
      <c r="A1677">
        <v>101675</v>
      </c>
      <c r="B1677" s="1">
        <v>45001</v>
      </c>
      <c r="C1677" s="2">
        <f>MONTH(SalesData[[#This Row],[order_date]])</f>
        <v>3</v>
      </c>
      <c r="D1677" s="2">
        <f>YEAR(SalesData[[#This Row],[order_date]])</f>
        <v>2023</v>
      </c>
      <c r="E1677" t="s">
        <v>1587</v>
      </c>
      <c r="F1677" t="s">
        <v>38</v>
      </c>
      <c r="G1677" t="s">
        <v>261</v>
      </c>
      <c r="H1677">
        <v>3</v>
      </c>
      <c r="I1677">
        <v>2139.0100000000002</v>
      </c>
      <c r="J1677" t="s">
        <v>35</v>
      </c>
      <c r="K1677" t="s">
        <v>36</v>
      </c>
      <c r="L1677">
        <f>SalesData[[#This Row],[quantity]]*SalesData[[#This Row],[price]]</f>
        <v>6417.0300000000007</v>
      </c>
      <c r="M1677" s="8">
        <f>IF(SalesData[[#This Row],[quantity]]&lt;=1,2%,IF(SalesData[[#This Row],[quantity]]&lt;=2,4%,IF(SalesData[[#This Row],[quantity]]&lt;=3,6%,IF(SalesData[[#This Row],[quantity]]&gt;=4,8%,0%))))</f>
        <v>0.06</v>
      </c>
      <c r="N1677" s="6">
        <f>SalesData[[#This Row],[Total Sales]]*SalesData[[#This Row],[Discount %]]</f>
        <v>385.02180000000004</v>
      </c>
      <c r="O1677" s="2">
        <f>SalesData[[#This Row],[Total Sales]]-SalesData[[#This Row],[Discount Amount]]</f>
        <v>6032.0082000000002</v>
      </c>
      <c r="P1677" s="2">
        <f>SalesData[[#This Row],[price]]*60%</f>
        <v>1283.4060000000002</v>
      </c>
      <c r="Q1677" s="2">
        <f>SalesData[[#This Row],[Cost Price (Assumed)60%]]*SalesData[[#This Row],[quantity]]</f>
        <v>3850.2180000000008</v>
      </c>
      <c r="R1677" s="2">
        <f>SalesData[[#This Row],[Net Sales]]-SalesData[[#This Row],[Total Cost]]</f>
        <v>2181.7901999999995</v>
      </c>
      <c r="S1677" s="8">
        <f>SalesData[[#This Row],[Profit]]/SalesData[[#This Row],[Net Sales]]</f>
        <v>0.36170212765957438</v>
      </c>
    </row>
    <row r="1678" spans="1:19" x14ac:dyDescent="0.25">
      <c r="A1678">
        <v>101676</v>
      </c>
      <c r="B1678" s="1">
        <v>45265</v>
      </c>
      <c r="C1678" s="2">
        <f>MONTH(SalesData[[#This Row],[order_date]])</f>
        <v>12</v>
      </c>
      <c r="D1678" s="2">
        <f>YEAR(SalesData[[#This Row],[order_date]])</f>
        <v>2023</v>
      </c>
      <c r="E1678" t="s">
        <v>1588</v>
      </c>
      <c r="F1678" t="s">
        <v>10</v>
      </c>
      <c r="G1678" t="s">
        <v>80</v>
      </c>
      <c r="H1678">
        <v>1</v>
      </c>
      <c r="I1678">
        <v>39823.58</v>
      </c>
      <c r="J1678" t="s">
        <v>43</v>
      </c>
      <c r="K1678" t="s">
        <v>29</v>
      </c>
      <c r="L1678">
        <f>SalesData[[#This Row],[quantity]]*SalesData[[#This Row],[price]]</f>
        <v>39823.58</v>
      </c>
      <c r="M1678" s="8">
        <f>IF(SalesData[[#This Row],[quantity]]&lt;=1,2%,IF(SalesData[[#This Row],[quantity]]&lt;=2,4%,IF(SalesData[[#This Row],[quantity]]&lt;=3,6%,IF(SalesData[[#This Row],[quantity]]&gt;=4,8%,0%))))</f>
        <v>0.02</v>
      </c>
      <c r="N1678" s="6">
        <f>SalesData[[#This Row],[Total Sales]]*SalesData[[#This Row],[Discount %]]</f>
        <v>796.47160000000008</v>
      </c>
      <c r="O1678" s="2">
        <f>SalesData[[#This Row],[Total Sales]]-SalesData[[#This Row],[Discount Amount]]</f>
        <v>39027.108400000005</v>
      </c>
      <c r="P1678" s="2">
        <f>SalesData[[#This Row],[price]]*60%</f>
        <v>23894.148000000001</v>
      </c>
      <c r="Q1678" s="2">
        <f>SalesData[[#This Row],[Cost Price (Assumed)60%]]*SalesData[[#This Row],[quantity]]</f>
        <v>23894.148000000001</v>
      </c>
      <c r="R1678" s="2">
        <f>SalesData[[#This Row],[Net Sales]]-SalesData[[#This Row],[Total Cost]]</f>
        <v>15132.960400000004</v>
      </c>
      <c r="S1678" s="8">
        <f>SalesData[[#This Row],[Profit]]/SalesData[[#This Row],[Net Sales]]</f>
        <v>0.38775510204081637</v>
      </c>
    </row>
    <row r="1679" spans="1:19" x14ac:dyDescent="0.25">
      <c r="A1679">
        <v>101677</v>
      </c>
      <c r="B1679" s="1">
        <v>44948</v>
      </c>
      <c r="C1679" s="2">
        <f>MONTH(SalesData[[#This Row],[order_date]])</f>
        <v>1</v>
      </c>
      <c r="D1679" s="2">
        <f>YEAR(SalesData[[#This Row],[order_date]])</f>
        <v>2023</v>
      </c>
      <c r="E1679" t="s">
        <v>1589</v>
      </c>
      <c r="F1679" t="s">
        <v>14</v>
      </c>
      <c r="G1679" t="s">
        <v>31</v>
      </c>
      <c r="H1679">
        <v>1</v>
      </c>
      <c r="I1679">
        <v>3571.93</v>
      </c>
      <c r="J1679" t="s">
        <v>107</v>
      </c>
      <c r="K1679" t="s">
        <v>108</v>
      </c>
      <c r="L1679">
        <f>SalesData[[#This Row],[quantity]]*SalesData[[#This Row],[price]]</f>
        <v>3571.93</v>
      </c>
      <c r="M1679" s="8">
        <f>IF(SalesData[[#This Row],[quantity]]&lt;=1,2%,IF(SalesData[[#This Row],[quantity]]&lt;=2,4%,IF(SalesData[[#This Row],[quantity]]&lt;=3,6%,IF(SalesData[[#This Row],[quantity]]&gt;=4,8%,0%))))</f>
        <v>0.02</v>
      </c>
      <c r="N1679" s="6">
        <f>SalesData[[#This Row],[Total Sales]]*SalesData[[#This Row],[Discount %]]</f>
        <v>71.438599999999994</v>
      </c>
      <c r="O1679" s="2">
        <f>SalesData[[#This Row],[Total Sales]]-SalesData[[#This Row],[Discount Amount]]</f>
        <v>3500.4913999999999</v>
      </c>
      <c r="P1679" s="2">
        <f>SalesData[[#This Row],[price]]*60%</f>
        <v>2143.1579999999999</v>
      </c>
      <c r="Q1679" s="2">
        <f>SalesData[[#This Row],[Cost Price (Assumed)60%]]*SalesData[[#This Row],[quantity]]</f>
        <v>2143.1579999999999</v>
      </c>
      <c r="R1679" s="2">
        <f>SalesData[[#This Row],[Net Sales]]-SalesData[[#This Row],[Total Cost]]</f>
        <v>1357.3334</v>
      </c>
      <c r="S1679" s="8">
        <f>SalesData[[#This Row],[Profit]]/SalesData[[#This Row],[Net Sales]]</f>
        <v>0.38775510204081631</v>
      </c>
    </row>
    <row r="1680" spans="1:19" x14ac:dyDescent="0.25">
      <c r="A1680">
        <v>101678</v>
      </c>
      <c r="B1680" s="1">
        <v>45364</v>
      </c>
      <c r="C1680" s="2">
        <f>MONTH(SalesData[[#This Row],[order_date]])</f>
        <v>3</v>
      </c>
      <c r="D1680" s="2">
        <f>YEAR(SalesData[[#This Row],[order_date]])</f>
        <v>2024</v>
      </c>
      <c r="E1680" t="s">
        <v>1590</v>
      </c>
      <c r="F1680" t="s">
        <v>10</v>
      </c>
      <c r="G1680" t="s">
        <v>27</v>
      </c>
      <c r="H1680">
        <v>1</v>
      </c>
      <c r="I1680">
        <v>54618.05</v>
      </c>
      <c r="J1680" t="s">
        <v>21</v>
      </c>
      <c r="K1680" t="s">
        <v>17</v>
      </c>
      <c r="L1680">
        <f>SalesData[[#This Row],[quantity]]*SalesData[[#This Row],[price]]</f>
        <v>54618.05</v>
      </c>
      <c r="M1680" s="8">
        <f>IF(SalesData[[#This Row],[quantity]]&lt;=1,2%,IF(SalesData[[#This Row],[quantity]]&lt;=2,4%,IF(SalesData[[#This Row],[quantity]]&lt;=3,6%,IF(SalesData[[#This Row],[quantity]]&gt;=4,8%,0%))))</f>
        <v>0.02</v>
      </c>
      <c r="N1680" s="6">
        <f>SalesData[[#This Row],[Total Sales]]*SalesData[[#This Row],[Discount %]]</f>
        <v>1092.3610000000001</v>
      </c>
      <c r="O1680" s="2">
        <f>SalesData[[#This Row],[Total Sales]]-SalesData[[#This Row],[Discount Amount]]</f>
        <v>53525.689000000006</v>
      </c>
      <c r="P1680" s="2">
        <f>SalesData[[#This Row],[price]]*60%</f>
        <v>32770.83</v>
      </c>
      <c r="Q1680" s="2">
        <f>SalesData[[#This Row],[Cost Price (Assumed)60%]]*SalesData[[#This Row],[quantity]]</f>
        <v>32770.83</v>
      </c>
      <c r="R1680" s="2">
        <f>SalesData[[#This Row],[Net Sales]]-SalesData[[#This Row],[Total Cost]]</f>
        <v>20754.859000000004</v>
      </c>
      <c r="S1680" s="8">
        <f>SalesData[[#This Row],[Profit]]/SalesData[[#This Row],[Net Sales]]</f>
        <v>0.38775510204081637</v>
      </c>
    </row>
    <row r="1681" spans="1:19" x14ac:dyDescent="0.25">
      <c r="A1681">
        <v>101679</v>
      </c>
      <c r="B1681" s="1">
        <v>45515</v>
      </c>
      <c r="C1681" s="2">
        <f>MONTH(SalesData[[#This Row],[order_date]])</f>
        <v>8</v>
      </c>
      <c r="D1681" s="2">
        <f>YEAR(SalesData[[#This Row],[order_date]])</f>
        <v>2024</v>
      </c>
      <c r="E1681" t="s">
        <v>1591</v>
      </c>
      <c r="F1681" t="s">
        <v>41</v>
      </c>
      <c r="G1681" t="s">
        <v>42</v>
      </c>
      <c r="H1681">
        <v>1</v>
      </c>
      <c r="I1681">
        <v>10633.9</v>
      </c>
      <c r="J1681" t="s">
        <v>12</v>
      </c>
      <c r="K1681" t="s">
        <v>12</v>
      </c>
      <c r="L1681">
        <f>SalesData[[#This Row],[quantity]]*SalesData[[#This Row],[price]]</f>
        <v>10633.9</v>
      </c>
      <c r="M1681" s="8">
        <f>IF(SalesData[[#This Row],[quantity]]&lt;=1,2%,IF(SalesData[[#This Row],[quantity]]&lt;=2,4%,IF(SalesData[[#This Row],[quantity]]&lt;=3,6%,IF(SalesData[[#This Row],[quantity]]&gt;=4,8%,0%))))</f>
        <v>0.02</v>
      </c>
      <c r="N1681" s="6">
        <f>SalesData[[#This Row],[Total Sales]]*SalesData[[#This Row],[Discount %]]</f>
        <v>212.678</v>
      </c>
      <c r="O1681" s="2">
        <f>SalesData[[#This Row],[Total Sales]]-SalesData[[#This Row],[Discount Amount]]</f>
        <v>10421.222</v>
      </c>
      <c r="P1681" s="2">
        <f>SalesData[[#This Row],[price]]*60%</f>
        <v>6380.3399999999992</v>
      </c>
      <c r="Q1681" s="2">
        <f>SalesData[[#This Row],[Cost Price (Assumed)60%]]*SalesData[[#This Row],[quantity]]</f>
        <v>6380.3399999999992</v>
      </c>
      <c r="R1681" s="2">
        <f>SalesData[[#This Row],[Net Sales]]-SalesData[[#This Row],[Total Cost]]</f>
        <v>4040.8820000000005</v>
      </c>
      <c r="S1681" s="8">
        <f>SalesData[[#This Row],[Profit]]/SalesData[[#This Row],[Net Sales]]</f>
        <v>0.38775510204081637</v>
      </c>
    </row>
    <row r="1682" spans="1:19" x14ac:dyDescent="0.25">
      <c r="A1682">
        <v>101680</v>
      </c>
      <c r="B1682" s="1">
        <v>44953</v>
      </c>
      <c r="C1682" s="2">
        <f>MONTH(SalesData[[#This Row],[order_date]])</f>
        <v>1</v>
      </c>
      <c r="D1682" s="2">
        <f>YEAR(SalesData[[#This Row],[order_date]])</f>
        <v>2023</v>
      </c>
      <c r="E1682" t="s">
        <v>1592</v>
      </c>
      <c r="F1682" t="s">
        <v>14</v>
      </c>
      <c r="G1682" t="s">
        <v>15</v>
      </c>
      <c r="H1682">
        <v>2</v>
      </c>
      <c r="I1682">
        <v>3172.11</v>
      </c>
      <c r="J1682" t="s">
        <v>47</v>
      </c>
      <c r="K1682" t="s">
        <v>48</v>
      </c>
      <c r="L1682">
        <f>SalesData[[#This Row],[quantity]]*SalesData[[#This Row],[price]]</f>
        <v>6344.22</v>
      </c>
      <c r="M1682" s="8">
        <f>IF(SalesData[[#This Row],[quantity]]&lt;=1,2%,IF(SalesData[[#This Row],[quantity]]&lt;=2,4%,IF(SalesData[[#This Row],[quantity]]&lt;=3,6%,IF(SalesData[[#This Row],[quantity]]&gt;=4,8%,0%))))</f>
        <v>0.04</v>
      </c>
      <c r="N1682" s="6">
        <f>SalesData[[#This Row],[Total Sales]]*SalesData[[#This Row],[Discount %]]</f>
        <v>253.76880000000003</v>
      </c>
      <c r="O1682" s="2">
        <f>SalesData[[#This Row],[Total Sales]]-SalesData[[#This Row],[Discount Amount]]</f>
        <v>6090.4512000000004</v>
      </c>
      <c r="P1682" s="2">
        <f>SalesData[[#This Row],[price]]*60%</f>
        <v>1903.2660000000001</v>
      </c>
      <c r="Q1682" s="2">
        <f>SalesData[[#This Row],[Cost Price (Assumed)60%]]*SalesData[[#This Row],[quantity]]</f>
        <v>3806.5320000000002</v>
      </c>
      <c r="R1682" s="2">
        <f>SalesData[[#This Row],[Net Sales]]-SalesData[[#This Row],[Total Cost]]</f>
        <v>2283.9192000000003</v>
      </c>
      <c r="S1682" s="8">
        <f>SalesData[[#This Row],[Profit]]/SalesData[[#This Row],[Net Sales]]</f>
        <v>0.375</v>
      </c>
    </row>
    <row r="1683" spans="1:19" x14ac:dyDescent="0.25">
      <c r="A1683">
        <v>101681</v>
      </c>
      <c r="B1683" s="1">
        <v>45249</v>
      </c>
      <c r="C1683" s="2">
        <f>MONTH(SalesData[[#This Row],[order_date]])</f>
        <v>11</v>
      </c>
      <c r="D1683" s="2">
        <f>YEAR(SalesData[[#This Row],[order_date]])</f>
        <v>2023</v>
      </c>
      <c r="E1683" t="s">
        <v>1593</v>
      </c>
      <c r="F1683" t="s">
        <v>41</v>
      </c>
      <c r="G1683" t="s">
        <v>102</v>
      </c>
      <c r="H1683">
        <v>1</v>
      </c>
      <c r="I1683">
        <v>3096.97</v>
      </c>
      <c r="J1683" t="s">
        <v>43</v>
      </c>
      <c r="K1683" t="s">
        <v>29</v>
      </c>
      <c r="L1683">
        <f>SalesData[[#This Row],[quantity]]*SalesData[[#This Row],[price]]</f>
        <v>3096.97</v>
      </c>
      <c r="M1683" s="8">
        <f>IF(SalesData[[#This Row],[quantity]]&lt;=1,2%,IF(SalesData[[#This Row],[quantity]]&lt;=2,4%,IF(SalesData[[#This Row],[quantity]]&lt;=3,6%,IF(SalesData[[#This Row],[quantity]]&gt;=4,8%,0%))))</f>
        <v>0.02</v>
      </c>
      <c r="N1683" s="6">
        <f>SalesData[[#This Row],[Total Sales]]*SalesData[[#This Row],[Discount %]]</f>
        <v>61.939399999999999</v>
      </c>
      <c r="O1683" s="2">
        <f>SalesData[[#This Row],[Total Sales]]-SalesData[[#This Row],[Discount Amount]]</f>
        <v>3035.0305999999996</v>
      </c>
      <c r="P1683" s="2">
        <f>SalesData[[#This Row],[price]]*60%</f>
        <v>1858.1819999999998</v>
      </c>
      <c r="Q1683" s="2">
        <f>SalesData[[#This Row],[Cost Price (Assumed)60%]]*SalesData[[#This Row],[quantity]]</f>
        <v>1858.1819999999998</v>
      </c>
      <c r="R1683" s="2">
        <f>SalesData[[#This Row],[Net Sales]]-SalesData[[#This Row],[Total Cost]]</f>
        <v>1176.8485999999998</v>
      </c>
      <c r="S1683" s="8">
        <f>SalesData[[#This Row],[Profit]]/SalesData[[#This Row],[Net Sales]]</f>
        <v>0.38775510204081631</v>
      </c>
    </row>
    <row r="1684" spans="1:19" x14ac:dyDescent="0.25">
      <c r="A1684">
        <v>101682</v>
      </c>
      <c r="B1684" s="1">
        <v>45149</v>
      </c>
      <c r="C1684" s="2">
        <f>MONTH(SalesData[[#This Row],[order_date]])</f>
        <v>8</v>
      </c>
      <c r="D1684" s="2">
        <f>YEAR(SalesData[[#This Row],[order_date]])</f>
        <v>2023</v>
      </c>
      <c r="E1684" t="s">
        <v>1594</v>
      </c>
      <c r="F1684" t="s">
        <v>38</v>
      </c>
      <c r="G1684" t="s">
        <v>39</v>
      </c>
      <c r="H1684">
        <v>1</v>
      </c>
      <c r="I1684">
        <v>3539.36</v>
      </c>
      <c r="J1684" t="s">
        <v>85</v>
      </c>
      <c r="K1684" t="s">
        <v>29</v>
      </c>
      <c r="L1684">
        <f>SalesData[[#This Row],[quantity]]*SalesData[[#This Row],[price]]</f>
        <v>3539.36</v>
      </c>
      <c r="M1684" s="8">
        <f>IF(SalesData[[#This Row],[quantity]]&lt;=1,2%,IF(SalesData[[#This Row],[quantity]]&lt;=2,4%,IF(SalesData[[#This Row],[quantity]]&lt;=3,6%,IF(SalesData[[#This Row],[quantity]]&gt;=4,8%,0%))))</f>
        <v>0.02</v>
      </c>
      <c r="N1684" s="6">
        <f>SalesData[[#This Row],[Total Sales]]*SalesData[[#This Row],[Discount %]]</f>
        <v>70.787199999999999</v>
      </c>
      <c r="O1684" s="2">
        <f>SalesData[[#This Row],[Total Sales]]-SalesData[[#This Row],[Discount Amount]]</f>
        <v>3468.5727999999999</v>
      </c>
      <c r="P1684" s="2">
        <f>SalesData[[#This Row],[price]]*60%</f>
        <v>2123.616</v>
      </c>
      <c r="Q1684" s="2">
        <f>SalesData[[#This Row],[Cost Price (Assumed)60%]]*SalesData[[#This Row],[quantity]]</f>
        <v>2123.616</v>
      </c>
      <c r="R1684" s="2">
        <f>SalesData[[#This Row],[Net Sales]]-SalesData[[#This Row],[Total Cost]]</f>
        <v>1344.9567999999999</v>
      </c>
      <c r="S1684" s="8">
        <f>SalesData[[#This Row],[Profit]]/SalesData[[#This Row],[Net Sales]]</f>
        <v>0.38775510204081631</v>
      </c>
    </row>
    <row r="1685" spans="1:19" x14ac:dyDescent="0.25">
      <c r="A1685">
        <v>101683</v>
      </c>
      <c r="B1685" s="1">
        <v>45381</v>
      </c>
      <c r="C1685" s="2">
        <f>MONTH(SalesData[[#This Row],[order_date]])</f>
        <v>3</v>
      </c>
      <c r="D1685" s="2">
        <f>YEAR(SalesData[[#This Row],[order_date]])</f>
        <v>2024</v>
      </c>
      <c r="E1685" t="s">
        <v>1595</v>
      </c>
      <c r="F1685" t="s">
        <v>41</v>
      </c>
      <c r="G1685" t="s">
        <v>102</v>
      </c>
      <c r="H1685">
        <v>1</v>
      </c>
      <c r="I1685">
        <v>6659.43</v>
      </c>
      <c r="J1685" t="s">
        <v>21</v>
      </c>
      <c r="K1685" t="s">
        <v>17</v>
      </c>
      <c r="L1685">
        <f>SalesData[[#This Row],[quantity]]*SalesData[[#This Row],[price]]</f>
        <v>6659.43</v>
      </c>
      <c r="M1685" s="8">
        <f>IF(SalesData[[#This Row],[quantity]]&lt;=1,2%,IF(SalesData[[#This Row],[quantity]]&lt;=2,4%,IF(SalesData[[#This Row],[quantity]]&lt;=3,6%,IF(SalesData[[#This Row],[quantity]]&gt;=4,8%,0%))))</f>
        <v>0.02</v>
      </c>
      <c r="N1685" s="6">
        <f>SalesData[[#This Row],[Total Sales]]*SalesData[[#This Row],[Discount %]]</f>
        <v>133.18860000000001</v>
      </c>
      <c r="O1685" s="2">
        <f>SalesData[[#This Row],[Total Sales]]-SalesData[[#This Row],[Discount Amount]]</f>
        <v>6526.2413999999999</v>
      </c>
      <c r="P1685" s="2">
        <f>SalesData[[#This Row],[price]]*60%</f>
        <v>3995.6579999999999</v>
      </c>
      <c r="Q1685" s="2">
        <f>SalesData[[#This Row],[Cost Price (Assumed)60%]]*SalesData[[#This Row],[quantity]]</f>
        <v>3995.6579999999999</v>
      </c>
      <c r="R1685" s="2">
        <f>SalesData[[#This Row],[Net Sales]]-SalesData[[#This Row],[Total Cost]]</f>
        <v>2530.5834</v>
      </c>
      <c r="S1685" s="8">
        <f>SalesData[[#This Row],[Profit]]/SalesData[[#This Row],[Net Sales]]</f>
        <v>0.38775510204081631</v>
      </c>
    </row>
    <row r="1686" spans="1:19" x14ac:dyDescent="0.25">
      <c r="A1686">
        <v>101684</v>
      </c>
      <c r="B1686" s="1">
        <v>45316</v>
      </c>
      <c r="C1686" s="2">
        <f>MONTH(SalesData[[#This Row],[order_date]])</f>
        <v>1</v>
      </c>
      <c r="D1686" s="2">
        <f>YEAR(SalesData[[#This Row],[order_date]])</f>
        <v>2024</v>
      </c>
      <c r="E1686" t="s">
        <v>1596</v>
      </c>
      <c r="F1686" t="s">
        <v>19</v>
      </c>
      <c r="G1686" t="s">
        <v>77</v>
      </c>
      <c r="H1686">
        <v>1</v>
      </c>
      <c r="I1686">
        <v>3229.12</v>
      </c>
      <c r="J1686" t="s">
        <v>12</v>
      </c>
      <c r="K1686" t="s">
        <v>12</v>
      </c>
      <c r="L1686">
        <f>SalesData[[#This Row],[quantity]]*SalesData[[#This Row],[price]]</f>
        <v>3229.12</v>
      </c>
      <c r="M1686" s="8">
        <f>IF(SalesData[[#This Row],[quantity]]&lt;=1,2%,IF(SalesData[[#This Row],[quantity]]&lt;=2,4%,IF(SalesData[[#This Row],[quantity]]&lt;=3,6%,IF(SalesData[[#This Row],[quantity]]&gt;=4,8%,0%))))</f>
        <v>0.02</v>
      </c>
      <c r="N1686" s="6">
        <f>SalesData[[#This Row],[Total Sales]]*SalesData[[#This Row],[Discount %]]</f>
        <v>64.582399999999993</v>
      </c>
      <c r="O1686" s="2">
        <f>SalesData[[#This Row],[Total Sales]]-SalesData[[#This Row],[Discount Amount]]</f>
        <v>3164.5376000000001</v>
      </c>
      <c r="P1686" s="2">
        <f>SalesData[[#This Row],[price]]*60%</f>
        <v>1937.4719999999998</v>
      </c>
      <c r="Q1686" s="2">
        <f>SalesData[[#This Row],[Cost Price (Assumed)60%]]*SalesData[[#This Row],[quantity]]</f>
        <v>1937.4719999999998</v>
      </c>
      <c r="R1686" s="2">
        <f>SalesData[[#This Row],[Net Sales]]-SalesData[[#This Row],[Total Cost]]</f>
        <v>1227.0656000000004</v>
      </c>
      <c r="S1686" s="8">
        <f>SalesData[[#This Row],[Profit]]/SalesData[[#This Row],[Net Sales]]</f>
        <v>0.38775510204081642</v>
      </c>
    </row>
    <row r="1687" spans="1:19" x14ac:dyDescent="0.25">
      <c r="A1687">
        <v>101685</v>
      </c>
      <c r="B1687" s="1">
        <v>45093</v>
      </c>
      <c r="C1687" s="2">
        <f>MONTH(SalesData[[#This Row],[order_date]])</f>
        <v>6</v>
      </c>
      <c r="D1687" s="2">
        <f>YEAR(SalesData[[#This Row],[order_date]])</f>
        <v>2023</v>
      </c>
      <c r="E1687" t="s">
        <v>1597</v>
      </c>
      <c r="F1687" t="s">
        <v>38</v>
      </c>
      <c r="G1687" t="s">
        <v>39</v>
      </c>
      <c r="H1687">
        <v>4</v>
      </c>
      <c r="I1687">
        <v>2860.58</v>
      </c>
      <c r="J1687" t="s">
        <v>28</v>
      </c>
      <c r="K1687" t="s">
        <v>29</v>
      </c>
      <c r="L1687">
        <f>SalesData[[#This Row],[quantity]]*SalesData[[#This Row],[price]]</f>
        <v>11442.32</v>
      </c>
      <c r="M1687" s="8">
        <f>IF(SalesData[[#This Row],[quantity]]&lt;=1,2%,IF(SalesData[[#This Row],[quantity]]&lt;=2,4%,IF(SalesData[[#This Row],[quantity]]&lt;=3,6%,IF(SalesData[[#This Row],[quantity]]&gt;=4,8%,0%))))</f>
        <v>0.08</v>
      </c>
      <c r="N1687" s="6">
        <f>SalesData[[#This Row],[Total Sales]]*SalesData[[#This Row],[Discount %]]</f>
        <v>915.38559999999995</v>
      </c>
      <c r="O1687" s="2">
        <f>SalesData[[#This Row],[Total Sales]]-SalesData[[#This Row],[Discount Amount]]</f>
        <v>10526.9344</v>
      </c>
      <c r="P1687" s="2">
        <f>SalesData[[#This Row],[price]]*60%</f>
        <v>1716.348</v>
      </c>
      <c r="Q1687" s="2">
        <f>SalesData[[#This Row],[Cost Price (Assumed)60%]]*SalesData[[#This Row],[quantity]]</f>
        <v>6865.3919999999998</v>
      </c>
      <c r="R1687" s="2">
        <f>SalesData[[#This Row],[Net Sales]]-SalesData[[#This Row],[Total Cost]]</f>
        <v>3661.5424000000003</v>
      </c>
      <c r="S1687" s="8">
        <f>SalesData[[#This Row],[Profit]]/SalesData[[#This Row],[Net Sales]]</f>
        <v>0.34782608695652178</v>
      </c>
    </row>
    <row r="1688" spans="1:19" x14ac:dyDescent="0.25">
      <c r="A1688">
        <v>101686</v>
      </c>
      <c r="B1688" s="1">
        <v>45122</v>
      </c>
      <c r="C1688" s="2">
        <f>MONTH(SalesData[[#This Row],[order_date]])</f>
        <v>7</v>
      </c>
      <c r="D1688" s="2">
        <f>YEAR(SalesData[[#This Row],[order_date]])</f>
        <v>2023</v>
      </c>
      <c r="E1688" t="s">
        <v>1598</v>
      </c>
      <c r="F1688" t="s">
        <v>10</v>
      </c>
      <c r="G1688" t="s">
        <v>73</v>
      </c>
      <c r="H1688">
        <v>2</v>
      </c>
      <c r="I1688">
        <v>24230.49</v>
      </c>
      <c r="J1688" t="s">
        <v>61</v>
      </c>
      <c r="K1688" t="s">
        <v>36</v>
      </c>
      <c r="L1688">
        <f>SalesData[[#This Row],[quantity]]*SalesData[[#This Row],[price]]</f>
        <v>48460.98</v>
      </c>
      <c r="M1688" s="8">
        <f>IF(SalesData[[#This Row],[quantity]]&lt;=1,2%,IF(SalesData[[#This Row],[quantity]]&lt;=2,4%,IF(SalesData[[#This Row],[quantity]]&lt;=3,6%,IF(SalesData[[#This Row],[quantity]]&gt;=4,8%,0%))))</f>
        <v>0.04</v>
      </c>
      <c r="N1688" s="6">
        <f>SalesData[[#This Row],[Total Sales]]*SalesData[[#This Row],[Discount %]]</f>
        <v>1938.4392000000003</v>
      </c>
      <c r="O1688" s="2">
        <f>SalesData[[#This Row],[Total Sales]]-SalesData[[#This Row],[Discount Amount]]</f>
        <v>46522.540800000002</v>
      </c>
      <c r="P1688" s="2">
        <f>SalesData[[#This Row],[price]]*60%</f>
        <v>14538.294</v>
      </c>
      <c r="Q1688" s="2">
        <f>SalesData[[#This Row],[Cost Price (Assumed)60%]]*SalesData[[#This Row],[quantity]]</f>
        <v>29076.588</v>
      </c>
      <c r="R1688" s="2">
        <f>SalesData[[#This Row],[Net Sales]]-SalesData[[#This Row],[Total Cost]]</f>
        <v>17445.952800000003</v>
      </c>
      <c r="S1688" s="8">
        <f>SalesData[[#This Row],[Profit]]/SalesData[[#This Row],[Net Sales]]</f>
        <v>0.37500000000000006</v>
      </c>
    </row>
    <row r="1689" spans="1:19" x14ac:dyDescent="0.25">
      <c r="A1689">
        <v>101687</v>
      </c>
      <c r="B1689" s="1">
        <v>44943</v>
      </c>
      <c r="C1689" s="2">
        <f>MONTH(SalesData[[#This Row],[order_date]])</f>
        <v>1</v>
      </c>
      <c r="D1689" s="2">
        <f>YEAR(SalesData[[#This Row],[order_date]])</f>
        <v>2023</v>
      </c>
      <c r="E1689" t="s">
        <v>1599</v>
      </c>
      <c r="F1689" t="s">
        <v>10</v>
      </c>
      <c r="G1689" t="s">
        <v>68</v>
      </c>
      <c r="H1689">
        <v>1</v>
      </c>
      <c r="I1689">
        <v>57612.15</v>
      </c>
      <c r="J1689" t="s">
        <v>47</v>
      </c>
      <c r="K1689" t="s">
        <v>48</v>
      </c>
      <c r="L1689">
        <f>SalesData[[#This Row],[quantity]]*SalesData[[#This Row],[price]]</f>
        <v>57612.15</v>
      </c>
      <c r="M1689" s="8">
        <f>IF(SalesData[[#This Row],[quantity]]&lt;=1,2%,IF(SalesData[[#This Row],[quantity]]&lt;=2,4%,IF(SalesData[[#This Row],[quantity]]&lt;=3,6%,IF(SalesData[[#This Row],[quantity]]&gt;=4,8%,0%))))</f>
        <v>0.02</v>
      </c>
      <c r="N1689" s="6">
        <f>SalesData[[#This Row],[Total Sales]]*SalesData[[#This Row],[Discount %]]</f>
        <v>1152.2430000000002</v>
      </c>
      <c r="O1689" s="2">
        <f>SalesData[[#This Row],[Total Sales]]-SalesData[[#This Row],[Discount Amount]]</f>
        <v>56459.906999999999</v>
      </c>
      <c r="P1689" s="2">
        <f>SalesData[[#This Row],[price]]*60%</f>
        <v>34567.29</v>
      </c>
      <c r="Q1689" s="2">
        <f>SalesData[[#This Row],[Cost Price (Assumed)60%]]*SalesData[[#This Row],[quantity]]</f>
        <v>34567.29</v>
      </c>
      <c r="R1689" s="2">
        <f>SalesData[[#This Row],[Net Sales]]-SalesData[[#This Row],[Total Cost]]</f>
        <v>21892.616999999998</v>
      </c>
      <c r="S1689" s="8">
        <f>SalesData[[#This Row],[Profit]]/SalesData[[#This Row],[Net Sales]]</f>
        <v>0.38775510204081631</v>
      </c>
    </row>
    <row r="1690" spans="1:19" x14ac:dyDescent="0.25">
      <c r="A1690">
        <v>101688</v>
      </c>
      <c r="B1690" s="1">
        <v>44993</v>
      </c>
      <c r="C1690" s="2">
        <f>MONTH(SalesData[[#This Row],[order_date]])</f>
        <v>3</v>
      </c>
      <c r="D1690" s="2">
        <f>YEAR(SalesData[[#This Row],[order_date]])</f>
        <v>2023</v>
      </c>
      <c r="E1690" t="s">
        <v>1600</v>
      </c>
      <c r="F1690" t="s">
        <v>14</v>
      </c>
      <c r="G1690" t="s">
        <v>31</v>
      </c>
      <c r="H1690">
        <v>1</v>
      </c>
      <c r="I1690">
        <v>3725.71</v>
      </c>
      <c r="J1690" t="s">
        <v>43</v>
      </c>
      <c r="K1690" t="s">
        <v>29</v>
      </c>
      <c r="L1690">
        <f>SalesData[[#This Row],[quantity]]*SalesData[[#This Row],[price]]</f>
        <v>3725.71</v>
      </c>
      <c r="M1690" s="8">
        <f>IF(SalesData[[#This Row],[quantity]]&lt;=1,2%,IF(SalesData[[#This Row],[quantity]]&lt;=2,4%,IF(SalesData[[#This Row],[quantity]]&lt;=3,6%,IF(SalesData[[#This Row],[quantity]]&gt;=4,8%,0%))))</f>
        <v>0.02</v>
      </c>
      <c r="N1690" s="6">
        <f>SalesData[[#This Row],[Total Sales]]*SalesData[[#This Row],[Discount %]]</f>
        <v>74.514200000000002</v>
      </c>
      <c r="O1690" s="2">
        <f>SalesData[[#This Row],[Total Sales]]-SalesData[[#This Row],[Discount Amount]]</f>
        <v>3651.1958</v>
      </c>
      <c r="P1690" s="2">
        <f>SalesData[[#This Row],[price]]*60%</f>
        <v>2235.4259999999999</v>
      </c>
      <c r="Q1690" s="2">
        <f>SalesData[[#This Row],[Cost Price (Assumed)60%]]*SalesData[[#This Row],[quantity]]</f>
        <v>2235.4259999999999</v>
      </c>
      <c r="R1690" s="2">
        <f>SalesData[[#This Row],[Net Sales]]-SalesData[[#This Row],[Total Cost]]</f>
        <v>1415.7698</v>
      </c>
      <c r="S1690" s="8">
        <f>SalesData[[#This Row],[Profit]]/SalesData[[#This Row],[Net Sales]]</f>
        <v>0.38775510204081631</v>
      </c>
    </row>
    <row r="1691" spans="1:19" x14ac:dyDescent="0.25">
      <c r="A1691">
        <v>101689</v>
      </c>
      <c r="B1691" s="1">
        <v>45409</v>
      </c>
      <c r="C1691" s="2">
        <f>MONTH(SalesData[[#This Row],[order_date]])</f>
        <v>4</v>
      </c>
      <c r="D1691" s="2">
        <f>YEAR(SalesData[[#This Row],[order_date]])</f>
        <v>2024</v>
      </c>
      <c r="E1691" t="s">
        <v>1601</v>
      </c>
      <c r="F1691" t="s">
        <v>10</v>
      </c>
      <c r="G1691" t="s">
        <v>11</v>
      </c>
      <c r="H1691">
        <v>2</v>
      </c>
      <c r="I1691">
        <v>54379.15</v>
      </c>
      <c r="J1691" t="s">
        <v>57</v>
      </c>
      <c r="K1691" t="s">
        <v>58</v>
      </c>
      <c r="L1691">
        <f>SalesData[[#This Row],[quantity]]*SalesData[[#This Row],[price]]</f>
        <v>108758.3</v>
      </c>
      <c r="M1691" s="8">
        <f>IF(SalesData[[#This Row],[quantity]]&lt;=1,2%,IF(SalesData[[#This Row],[quantity]]&lt;=2,4%,IF(SalesData[[#This Row],[quantity]]&lt;=3,6%,IF(SalesData[[#This Row],[quantity]]&gt;=4,8%,0%))))</f>
        <v>0.04</v>
      </c>
      <c r="N1691" s="6">
        <f>SalesData[[#This Row],[Total Sales]]*SalesData[[#This Row],[Discount %]]</f>
        <v>4350.3320000000003</v>
      </c>
      <c r="O1691" s="2">
        <f>SalesData[[#This Row],[Total Sales]]-SalesData[[#This Row],[Discount Amount]]</f>
        <v>104407.96800000001</v>
      </c>
      <c r="P1691" s="2">
        <f>SalesData[[#This Row],[price]]*60%</f>
        <v>32627.489999999998</v>
      </c>
      <c r="Q1691" s="2">
        <f>SalesData[[#This Row],[Cost Price (Assumed)60%]]*SalesData[[#This Row],[quantity]]</f>
        <v>65254.979999999996</v>
      </c>
      <c r="R1691" s="2">
        <f>SalesData[[#This Row],[Net Sales]]-SalesData[[#This Row],[Total Cost]]</f>
        <v>39152.988000000012</v>
      </c>
      <c r="S1691" s="8">
        <f>SalesData[[#This Row],[Profit]]/SalesData[[#This Row],[Net Sales]]</f>
        <v>0.37500000000000011</v>
      </c>
    </row>
    <row r="1692" spans="1:19" x14ac:dyDescent="0.25">
      <c r="A1692">
        <v>101690</v>
      </c>
      <c r="B1692" s="1">
        <v>45505</v>
      </c>
      <c r="C1692" s="2">
        <f>MONTH(SalesData[[#This Row],[order_date]])</f>
        <v>8</v>
      </c>
      <c r="D1692" s="2">
        <f>YEAR(SalesData[[#This Row],[order_date]])</f>
        <v>2024</v>
      </c>
      <c r="E1692" t="s">
        <v>1602</v>
      </c>
      <c r="F1692" t="s">
        <v>10</v>
      </c>
      <c r="G1692" t="s">
        <v>80</v>
      </c>
      <c r="H1692">
        <v>1</v>
      </c>
      <c r="I1692">
        <v>52976.78</v>
      </c>
      <c r="J1692" t="s">
        <v>32</v>
      </c>
      <c r="K1692" t="s">
        <v>33</v>
      </c>
      <c r="L1692">
        <f>SalesData[[#This Row],[quantity]]*SalesData[[#This Row],[price]]</f>
        <v>52976.78</v>
      </c>
      <c r="M1692" s="8">
        <f>IF(SalesData[[#This Row],[quantity]]&lt;=1,2%,IF(SalesData[[#This Row],[quantity]]&lt;=2,4%,IF(SalesData[[#This Row],[quantity]]&lt;=3,6%,IF(SalesData[[#This Row],[quantity]]&gt;=4,8%,0%))))</f>
        <v>0.02</v>
      </c>
      <c r="N1692" s="6">
        <f>SalesData[[#This Row],[Total Sales]]*SalesData[[#This Row],[Discount %]]</f>
        <v>1059.5355999999999</v>
      </c>
      <c r="O1692" s="2">
        <f>SalesData[[#This Row],[Total Sales]]-SalesData[[#This Row],[Discount Amount]]</f>
        <v>51917.244399999996</v>
      </c>
      <c r="P1692" s="2">
        <f>SalesData[[#This Row],[price]]*60%</f>
        <v>31786.067999999999</v>
      </c>
      <c r="Q1692" s="2">
        <f>SalesData[[#This Row],[Cost Price (Assumed)60%]]*SalesData[[#This Row],[quantity]]</f>
        <v>31786.067999999999</v>
      </c>
      <c r="R1692" s="2">
        <f>SalesData[[#This Row],[Net Sales]]-SalesData[[#This Row],[Total Cost]]</f>
        <v>20131.176399999997</v>
      </c>
      <c r="S1692" s="8">
        <f>SalesData[[#This Row],[Profit]]/SalesData[[#This Row],[Net Sales]]</f>
        <v>0.38775510204081631</v>
      </c>
    </row>
    <row r="1693" spans="1:19" x14ac:dyDescent="0.25">
      <c r="A1693">
        <v>101691</v>
      </c>
      <c r="B1693" s="1">
        <v>45141</v>
      </c>
      <c r="C1693" s="2">
        <f>MONTH(SalesData[[#This Row],[order_date]])</f>
        <v>8</v>
      </c>
      <c r="D1693" s="2">
        <f>YEAR(SalesData[[#This Row],[order_date]])</f>
        <v>2023</v>
      </c>
      <c r="E1693" t="s">
        <v>1603</v>
      </c>
      <c r="F1693" t="s">
        <v>41</v>
      </c>
      <c r="G1693" t="s">
        <v>92</v>
      </c>
      <c r="H1693">
        <v>1</v>
      </c>
      <c r="I1693">
        <v>5740.29</v>
      </c>
      <c r="J1693" t="s">
        <v>57</v>
      </c>
      <c r="K1693" t="s">
        <v>58</v>
      </c>
      <c r="L1693">
        <f>SalesData[[#This Row],[quantity]]*SalesData[[#This Row],[price]]</f>
        <v>5740.29</v>
      </c>
      <c r="M1693" s="8">
        <f>IF(SalesData[[#This Row],[quantity]]&lt;=1,2%,IF(SalesData[[#This Row],[quantity]]&lt;=2,4%,IF(SalesData[[#This Row],[quantity]]&lt;=3,6%,IF(SalesData[[#This Row],[quantity]]&gt;=4,8%,0%))))</f>
        <v>0.02</v>
      </c>
      <c r="N1693" s="6">
        <f>SalesData[[#This Row],[Total Sales]]*SalesData[[#This Row],[Discount %]]</f>
        <v>114.8058</v>
      </c>
      <c r="O1693" s="2">
        <f>SalesData[[#This Row],[Total Sales]]-SalesData[[#This Row],[Discount Amount]]</f>
        <v>5625.4841999999999</v>
      </c>
      <c r="P1693" s="2">
        <f>SalesData[[#This Row],[price]]*60%</f>
        <v>3444.174</v>
      </c>
      <c r="Q1693" s="2">
        <f>SalesData[[#This Row],[Cost Price (Assumed)60%]]*SalesData[[#This Row],[quantity]]</f>
        <v>3444.174</v>
      </c>
      <c r="R1693" s="2">
        <f>SalesData[[#This Row],[Net Sales]]-SalesData[[#This Row],[Total Cost]]</f>
        <v>2181.3101999999999</v>
      </c>
      <c r="S1693" s="8">
        <f>SalesData[[#This Row],[Profit]]/SalesData[[#This Row],[Net Sales]]</f>
        <v>0.38775510204081631</v>
      </c>
    </row>
    <row r="1694" spans="1:19" x14ac:dyDescent="0.25">
      <c r="A1694">
        <v>101692</v>
      </c>
      <c r="B1694" s="1">
        <v>45458</v>
      </c>
      <c r="C1694" s="2">
        <f>MONTH(SalesData[[#This Row],[order_date]])</f>
        <v>6</v>
      </c>
      <c r="D1694" s="2">
        <f>YEAR(SalesData[[#This Row],[order_date]])</f>
        <v>2024</v>
      </c>
      <c r="E1694" t="s">
        <v>1382</v>
      </c>
      <c r="F1694" t="s">
        <v>41</v>
      </c>
      <c r="G1694" t="s">
        <v>102</v>
      </c>
      <c r="H1694">
        <v>1</v>
      </c>
      <c r="I1694">
        <v>15090.41</v>
      </c>
      <c r="J1694" t="s">
        <v>61</v>
      </c>
      <c r="K1694" t="s">
        <v>36</v>
      </c>
      <c r="L1694">
        <f>SalesData[[#This Row],[quantity]]*SalesData[[#This Row],[price]]</f>
        <v>15090.41</v>
      </c>
      <c r="M1694" s="8">
        <f>IF(SalesData[[#This Row],[quantity]]&lt;=1,2%,IF(SalesData[[#This Row],[quantity]]&lt;=2,4%,IF(SalesData[[#This Row],[quantity]]&lt;=3,6%,IF(SalesData[[#This Row],[quantity]]&gt;=4,8%,0%))))</f>
        <v>0.02</v>
      </c>
      <c r="N1694" s="6">
        <f>SalesData[[#This Row],[Total Sales]]*SalesData[[#This Row],[Discount %]]</f>
        <v>301.8082</v>
      </c>
      <c r="O1694" s="2">
        <f>SalesData[[#This Row],[Total Sales]]-SalesData[[#This Row],[Discount Amount]]</f>
        <v>14788.6018</v>
      </c>
      <c r="P1694" s="2">
        <f>SalesData[[#This Row],[price]]*60%</f>
        <v>9054.2459999999992</v>
      </c>
      <c r="Q1694" s="2">
        <f>SalesData[[#This Row],[Cost Price (Assumed)60%]]*SalesData[[#This Row],[quantity]]</f>
        <v>9054.2459999999992</v>
      </c>
      <c r="R1694" s="2">
        <f>SalesData[[#This Row],[Net Sales]]-SalesData[[#This Row],[Total Cost]]</f>
        <v>5734.3558000000012</v>
      </c>
      <c r="S1694" s="8">
        <f>SalesData[[#This Row],[Profit]]/SalesData[[#This Row],[Net Sales]]</f>
        <v>0.38775510204081642</v>
      </c>
    </row>
    <row r="1695" spans="1:19" x14ac:dyDescent="0.25">
      <c r="A1695">
        <v>101693</v>
      </c>
      <c r="B1695" s="1">
        <v>45135</v>
      </c>
      <c r="C1695" s="2">
        <f>MONTH(SalesData[[#This Row],[order_date]])</f>
        <v>7</v>
      </c>
      <c r="D1695" s="2">
        <f>YEAR(SalesData[[#This Row],[order_date]])</f>
        <v>2023</v>
      </c>
      <c r="E1695" t="s">
        <v>1604</v>
      </c>
      <c r="F1695" t="s">
        <v>14</v>
      </c>
      <c r="G1695" t="s">
        <v>31</v>
      </c>
      <c r="H1695">
        <v>4</v>
      </c>
      <c r="I1695">
        <v>1392.86</v>
      </c>
      <c r="J1695" t="s">
        <v>107</v>
      </c>
      <c r="K1695" t="s">
        <v>108</v>
      </c>
      <c r="L1695">
        <f>SalesData[[#This Row],[quantity]]*SalesData[[#This Row],[price]]</f>
        <v>5571.44</v>
      </c>
      <c r="M1695" s="8">
        <f>IF(SalesData[[#This Row],[quantity]]&lt;=1,2%,IF(SalesData[[#This Row],[quantity]]&lt;=2,4%,IF(SalesData[[#This Row],[quantity]]&lt;=3,6%,IF(SalesData[[#This Row],[quantity]]&gt;=4,8%,0%))))</f>
        <v>0.08</v>
      </c>
      <c r="N1695" s="6">
        <f>SalesData[[#This Row],[Total Sales]]*SalesData[[#This Row],[Discount %]]</f>
        <v>445.71519999999998</v>
      </c>
      <c r="O1695" s="2">
        <f>SalesData[[#This Row],[Total Sales]]-SalesData[[#This Row],[Discount Amount]]</f>
        <v>5125.7248</v>
      </c>
      <c r="P1695" s="2">
        <f>SalesData[[#This Row],[price]]*60%</f>
        <v>835.71599999999989</v>
      </c>
      <c r="Q1695" s="2">
        <f>SalesData[[#This Row],[Cost Price (Assumed)60%]]*SalesData[[#This Row],[quantity]]</f>
        <v>3342.8639999999996</v>
      </c>
      <c r="R1695" s="2">
        <f>SalesData[[#This Row],[Net Sales]]-SalesData[[#This Row],[Total Cost]]</f>
        <v>1782.8608000000004</v>
      </c>
      <c r="S1695" s="8">
        <f>SalesData[[#This Row],[Profit]]/SalesData[[#This Row],[Net Sales]]</f>
        <v>0.34782608695652184</v>
      </c>
    </row>
    <row r="1696" spans="1:19" x14ac:dyDescent="0.25">
      <c r="A1696">
        <v>101694</v>
      </c>
      <c r="B1696" s="1">
        <v>44956</v>
      </c>
      <c r="C1696" s="2">
        <f>MONTH(SalesData[[#This Row],[order_date]])</f>
        <v>1</v>
      </c>
      <c r="D1696" s="2">
        <f>YEAR(SalesData[[#This Row],[order_date]])</f>
        <v>2023</v>
      </c>
      <c r="E1696" t="s">
        <v>1605</v>
      </c>
      <c r="F1696" t="s">
        <v>41</v>
      </c>
      <c r="G1696" t="s">
        <v>66</v>
      </c>
      <c r="H1696">
        <v>2</v>
      </c>
      <c r="I1696">
        <v>2353.7399999999998</v>
      </c>
      <c r="J1696" t="s">
        <v>28</v>
      </c>
      <c r="K1696" t="s">
        <v>29</v>
      </c>
      <c r="L1696">
        <f>SalesData[[#This Row],[quantity]]*SalesData[[#This Row],[price]]</f>
        <v>4707.4799999999996</v>
      </c>
      <c r="M1696" s="8">
        <f>IF(SalesData[[#This Row],[quantity]]&lt;=1,2%,IF(SalesData[[#This Row],[quantity]]&lt;=2,4%,IF(SalesData[[#This Row],[quantity]]&lt;=3,6%,IF(SalesData[[#This Row],[quantity]]&gt;=4,8%,0%))))</f>
        <v>0.04</v>
      </c>
      <c r="N1696" s="6">
        <f>SalesData[[#This Row],[Total Sales]]*SalesData[[#This Row],[Discount %]]</f>
        <v>188.29919999999998</v>
      </c>
      <c r="O1696" s="2">
        <f>SalesData[[#This Row],[Total Sales]]-SalesData[[#This Row],[Discount Amount]]</f>
        <v>4519.1807999999992</v>
      </c>
      <c r="P1696" s="2">
        <f>SalesData[[#This Row],[price]]*60%</f>
        <v>1412.2439999999999</v>
      </c>
      <c r="Q1696" s="2">
        <f>SalesData[[#This Row],[Cost Price (Assumed)60%]]*SalesData[[#This Row],[quantity]]</f>
        <v>2824.4879999999998</v>
      </c>
      <c r="R1696" s="2">
        <f>SalesData[[#This Row],[Net Sales]]-SalesData[[#This Row],[Total Cost]]</f>
        <v>1694.6927999999994</v>
      </c>
      <c r="S1696" s="8">
        <f>SalesData[[#This Row],[Profit]]/SalesData[[#This Row],[Net Sales]]</f>
        <v>0.37499999999999994</v>
      </c>
    </row>
    <row r="1697" spans="1:19" x14ac:dyDescent="0.25">
      <c r="A1697">
        <v>101695</v>
      </c>
      <c r="B1697" s="1">
        <v>45539</v>
      </c>
      <c r="C1697" s="2">
        <f>MONTH(SalesData[[#This Row],[order_date]])</f>
        <v>9</v>
      </c>
      <c r="D1697" s="2">
        <f>YEAR(SalesData[[#This Row],[order_date]])</f>
        <v>2024</v>
      </c>
      <c r="E1697" t="s">
        <v>1606</v>
      </c>
      <c r="F1697" t="s">
        <v>19</v>
      </c>
      <c r="G1697" t="s">
        <v>115</v>
      </c>
      <c r="H1697">
        <v>1</v>
      </c>
      <c r="I1697">
        <v>580.39</v>
      </c>
      <c r="J1697" t="s">
        <v>28</v>
      </c>
      <c r="K1697" t="s">
        <v>29</v>
      </c>
      <c r="L1697">
        <f>SalesData[[#This Row],[quantity]]*SalesData[[#This Row],[price]]</f>
        <v>580.39</v>
      </c>
      <c r="M1697" s="8">
        <f>IF(SalesData[[#This Row],[quantity]]&lt;=1,2%,IF(SalesData[[#This Row],[quantity]]&lt;=2,4%,IF(SalesData[[#This Row],[quantity]]&lt;=3,6%,IF(SalesData[[#This Row],[quantity]]&gt;=4,8%,0%))))</f>
        <v>0.02</v>
      </c>
      <c r="N1697" s="6">
        <f>SalesData[[#This Row],[Total Sales]]*SalesData[[#This Row],[Discount %]]</f>
        <v>11.607799999999999</v>
      </c>
      <c r="O1697" s="2">
        <f>SalesData[[#This Row],[Total Sales]]-SalesData[[#This Row],[Discount Amount]]</f>
        <v>568.78219999999999</v>
      </c>
      <c r="P1697" s="2">
        <f>SalesData[[#This Row],[price]]*60%</f>
        <v>348.23399999999998</v>
      </c>
      <c r="Q1697" s="2">
        <f>SalesData[[#This Row],[Cost Price (Assumed)60%]]*SalesData[[#This Row],[quantity]]</f>
        <v>348.23399999999998</v>
      </c>
      <c r="R1697" s="2">
        <f>SalesData[[#This Row],[Net Sales]]-SalesData[[#This Row],[Total Cost]]</f>
        <v>220.54820000000001</v>
      </c>
      <c r="S1697" s="8">
        <f>SalesData[[#This Row],[Profit]]/SalesData[[#This Row],[Net Sales]]</f>
        <v>0.38775510204081637</v>
      </c>
    </row>
    <row r="1698" spans="1:19" x14ac:dyDescent="0.25">
      <c r="A1698">
        <v>101696</v>
      </c>
      <c r="B1698" s="1">
        <v>44994</v>
      </c>
      <c r="C1698" s="2">
        <f>MONTH(SalesData[[#This Row],[order_date]])</f>
        <v>3</v>
      </c>
      <c r="D1698" s="2">
        <f>YEAR(SalesData[[#This Row],[order_date]])</f>
        <v>2023</v>
      </c>
      <c r="E1698" t="s">
        <v>1607</v>
      </c>
      <c r="F1698" t="s">
        <v>10</v>
      </c>
      <c r="G1698" t="s">
        <v>68</v>
      </c>
      <c r="H1698">
        <v>1</v>
      </c>
      <c r="I1698">
        <v>33508.019999999997</v>
      </c>
      <c r="J1698" t="s">
        <v>57</v>
      </c>
      <c r="K1698" t="s">
        <v>58</v>
      </c>
      <c r="L1698">
        <f>SalesData[[#This Row],[quantity]]*SalesData[[#This Row],[price]]</f>
        <v>33508.019999999997</v>
      </c>
      <c r="M1698" s="8">
        <f>IF(SalesData[[#This Row],[quantity]]&lt;=1,2%,IF(SalesData[[#This Row],[quantity]]&lt;=2,4%,IF(SalesData[[#This Row],[quantity]]&lt;=3,6%,IF(SalesData[[#This Row],[quantity]]&gt;=4,8%,0%))))</f>
        <v>0.02</v>
      </c>
      <c r="N1698" s="6">
        <f>SalesData[[#This Row],[Total Sales]]*SalesData[[#This Row],[Discount %]]</f>
        <v>670.16039999999998</v>
      </c>
      <c r="O1698" s="2">
        <f>SalesData[[#This Row],[Total Sales]]-SalesData[[#This Row],[Discount Amount]]</f>
        <v>32837.859599999996</v>
      </c>
      <c r="P1698" s="2">
        <f>SalesData[[#This Row],[price]]*60%</f>
        <v>20104.811999999998</v>
      </c>
      <c r="Q1698" s="2">
        <f>SalesData[[#This Row],[Cost Price (Assumed)60%]]*SalesData[[#This Row],[quantity]]</f>
        <v>20104.811999999998</v>
      </c>
      <c r="R1698" s="2">
        <f>SalesData[[#This Row],[Net Sales]]-SalesData[[#This Row],[Total Cost]]</f>
        <v>12733.047599999998</v>
      </c>
      <c r="S1698" s="8">
        <f>SalesData[[#This Row],[Profit]]/SalesData[[#This Row],[Net Sales]]</f>
        <v>0.38775510204081631</v>
      </c>
    </row>
    <row r="1699" spans="1:19" x14ac:dyDescent="0.25">
      <c r="A1699">
        <v>101697</v>
      </c>
      <c r="B1699" s="1">
        <v>45544</v>
      </c>
      <c r="C1699" s="2">
        <f>MONTH(SalesData[[#This Row],[order_date]])</f>
        <v>9</v>
      </c>
      <c r="D1699" s="2">
        <f>YEAR(SalesData[[#This Row],[order_date]])</f>
        <v>2024</v>
      </c>
      <c r="E1699" t="s">
        <v>1608</v>
      </c>
      <c r="F1699" t="s">
        <v>38</v>
      </c>
      <c r="G1699" t="s">
        <v>39</v>
      </c>
      <c r="H1699">
        <v>1</v>
      </c>
      <c r="I1699">
        <v>2163.27</v>
      </c>
      <c r="J1699" t="s">
        <v>107</v>
      </c>
      <c r="K1699" t="s">
        <v>108</v>
      </c>
      <c r="L1699">
        <f>SalesData[[#This Row],[quantity]]*SalesData[[#This Row],[price]]</f>
        <v>2163.27</v>
      </c>
      <c r="M1699" s="8">
        <f>IF(SalesData[[#This Row],[quantity]]&lt;=1,2%,IF(SalesData[[#This Row],[quantity]]&lt;=2,4%,IF(SalesData[[#This Row],[quantity]]&lt;=3,6%,IF(SalesData[[#This Row],[quantity]]&gt;=4,8%,0%))))</f>
        <v>0.02</v>
      </c>
      <c r="N1699" s="6">
        <f>SalesData[[#This Row],[Total Sales]]*SalesData[[#This Row],[Discount %]]</f>
        <v>43.2654</v>
      </c>
      <c r="O1699" s="2">
        <f>SalesData[[#This Row],[Total Sales]]-SalesData[[#This Row],[Discount Amount]]</f>
        <v>2120.0046000000002</v>
      </c>
      <c r="P1699" s="2">
        <f>SalesData[[#This Row],[price]]*60%</f>
        <v>1297.962</v>
      </c>
      <c r="Q1699" s="2">
        <f>SalesData[[#This Row],[Cost Price (Assumed)60%]]*SalesData[[#This Row],[quantity]]</f>
        <v>1297.962</v>
      </c>
      <c r="R1699" s="2">
        <f>SalesData[[#This Row],[Net Sales]]-SalesData[[#This Row],[Total Cost]]</f>
        <v>822.04260000000022</v>
      </c>
      <c r="S1699" s="8">
        <f>SalesData[[#This Row],[Profit]]/SalesData[[#This Row],[Net Sales]]</f>
        <v>0.38775510204081637</v>
      </c>
    </row>
    <row r="1700" spans="1:19" x14ac:dyDescent="0.25">
      <c r="A1700">
        <v>101698</v>
      </c>
      <c r="B1700" s="1">
        <v>45599</v>
      </c>
      <c r="C1700" s="2">
        <f>MONTH(SalesData[[#This Row],[order_date]])</f>
        <v>11</v>
      </c>
      <c r="D1700" s="2">
        <f>YEAR(SalesData[[#This Row],[order_date]])</f>
        <v>2024</v>
      </c>
      <c r="E1700" t="s">
        <v>1609</v>
      </c>
      <c r="F1700" t="s">
        <v>14</v>
      </c>
      <c r="G1700" t="s">
        <v>51</v>
      </c>
      <c r="H1700">
        <v>2</v>
      </c>
      <c r="I1700">
        <v>660.28</v>
      </c>
      <c r="J1700" t="s">
        <v>57</v>
      </c>
      <c r="K1700" t="s">
        <v>58</v>
      </c>
      <c r="L1700">
        <f>SalesData[[#This Row],[quantity]]*SalesData[[#This Row],[price]]</f>
        <v>1320.56</v>
      </c>
      <c r="M1700" s="8">
        <f>IF(SalesData[[#This Row],[quantity]]&lt;=1,2%,IF(SalesData[[#This Row],[quantity]]&lt;=2,4%,IF(SalesData[[#This Row],[quantity]]&lt;=3,6%,IF(SalesData[[#This Row],[quantity]]&gt;=4,8%,0%))))</f>
        <v>0.04</v>
      </c>
      <c r="N1700" s="6">
        <f>SalesData[[#This Row],[Total Sales]]*SalesData[[#This Row],[Discount %]]</f>
        <v>52.822400000000002</v>
      </c>
      <c r="O1700" s="2">
        <f>SalesData[[#This Row],[Total Sales]]-SalesData[[#This Row],[Discount Amount]]</f>
        <v>1267.7375999999999</v>
      </c>
      <c r="P1700" s="2">
        <f>SalesData[[#This Row],[price]]*60%</f>
        <v>396.16799999999995</v>
      </c>
      <c r="Q1700" s="2">
        <f>SalesData[[#This Row],[Cost Price (Assumed)60%]]*SalesData[[#This Row],[quantity]]</f>
        <v>792.3359999999999</v>
      </c>
      <c r="R1700" s="2">
        <f>SalesData[[#This Row],[Net Sales]]-SalesData[[#This Row],[Total Cost]]</f>
        <v>475.40160000000003</v>
      </c>
      <c r="S1700" s="8">
        <f>SalesData[[#This Row],[Profit]]/SalesData[[#This Row],[Net Sales]]</f>
        <v>0.37500000000000006</v>
      </c>
    </row>
    <row r="1701" spans="1:19" x14ac:dyDescent="0.25">
      <c r="A1701">
        <v>101699</v>
      </c>
      <c r="B1701" s="1">
        <v>45151</v>
      </c>
      <c r="C1701" s="2">
        <f>MONTH(SalesData[[#This Row],[order_date]])</f>
        <v>8</v>
      </c>
      <c r="D1701" s="2">
        <f>YEAR(SalesData[[#This Row],[order_date]])</f>
        <v>2023</v>
      </c>
      <c r="E1701" t="s">
        <v>1610</v>
      </c>
      <c r="F1701" t="s">
        <v>14</v>
      </c>
      <c r="G1701" t="s">
        <v>46</v>
      </c>
      <c r="H1701">
        <v>1</v>
      </c>
      <c r="I1701">
        <v>521.36</v>
      </c>
      <c r="J1701" t="s">
        <v>94</v>
      </c>
      <c r="K1701" t="s">
        <v>95</v>
      </c>
      <c r="L1701">
        <f>SalesData[[#This Row],[quantity]]*SalesData[[#This Row],[price]]</f>
        <v>521.36</v>
      </c>
      <c r="M1701" s="8">
        <f>IF(SalesData[[#This Row],[quantity]]&lt;=1,2%,IF(SalesData[[#This Row],[quantity]]&lt;=2,4%,IF(SalesData[[#This Row],[quantity]]&lt;=3,6%,IF(SalesData[[#This Row],[quantity]]&gt;=4,8%,0%))))</f>
        <v>0.02</v>
      </c>
      <c r="N1701" s="6">
        <f>SalesData[[#This Row],[Total Sales]]*SalesData[[#This Row],[Discount %]]</f>
        <v>10.427200000000001</v>
      </c>
      <c r="O1701" s="2">
        <f>SalesData[[#This Row],[Total Sales]]-SalesData[[#This Row],[Discount Amount]]</f>
        <v>510.93279999999999</v>
      </c>
      <c r="P1701" s="2">
        <f>SalesData[[#This Row],[price]]*60%</f>
        <v>312.81599999999997</v>
      </c>
      <c r="Q1701" s="2">
        <f>SalesData[[#This Row],[Cost Price (Assumed)60%]]*SalesData[[#This Row],[quantity]]</f>
        <v>312.81599999999997</v>
      </c>
      <c r="R1701" s="2">
        <f>SalesData[[#This Row],[Net Sales]]-SalesData[[#This Row],[Total Cost]]</f>
        <v>198.11680000000001</v>
      </c>
      <c r="S1701" s="8">
        <f>SalesData[[#This Row],[Profit]]/SalesData[[#This Row],[Net Sales]]</f>
        <v>0.38775510204081637</v>
      </c>
    </row>
    <row r="1702" spans="1:19" x14ac:dyDescent="0.25">
      <c r="A1702">
        <v>101700</v>
      </c>
      <c r="B1702" s="1">
        <v>45556</v>
      </c>
      <c r="C1702" s="2">
        <f>MONTH(SalesData[[#This Row],[order_date]])</f>
        <v>9</v>
      </c>
      <c r="D1702" s="2">
        <f>YEAR(SalesData[[#This Row],[order_date]])</f>
        <v>2024</v>
      </c>
      <c r="E1702" t="s">
        <v>1611</v>
      </c>
      <c r="F1702" t="s">
        <v>10</v>
      </c>
      <c r="G1702" t="s">
        <v>27</v>
      </c>
      <c r="H1702">
        <v>1</v>
      </c>
      <c r="I1702">
        <v>48433.77</v>
      </c>
      <c r="J1702" t="s">
        <v>35</v>
      </c>
      <c r="K1702" t="s">
        <v>36</v>
      </c>
      <c r="L1702">
        <f>SalesData[[#This Row],[quantity]]*SalesData[[#This Row],[price]]</f>
        <v>48433.77</v>
      </c>
      <c r="M1702" s="8">
        <f>IF(SalesData[[#This Row],[quantity]]&lt;=1,2%,IF(SalesData[[#This Row],[quantity]]&lt;=2,4%,IF(SalesData[[#This Row],[quantity]]&lt;=3,6%,IF(SalesData[[#This Row],[quantity]]&gt;=4,8%,0%))))</f>
        <v>0.02</v>
      </c>
      <c r="N1702" s="6">
        <f>SalesData[[#This Row],[Total Sales]]*SalesData[[#This Row],[Discount %]]</f>
        <v>968.67539999999997</v>
      </c>
      <c r="O1702" s="2">
        <f>SalesData[[#This Row],[Total Sales]]-SalesData[[#This Row],[Discount Amount]]</f>
        <v>47465.094599999997</v>
      </c>
      <c r="P1702" s="2">
        <f>SalesData[[#This Row],[price]]*60%</f>
        <v>29060.261999999999</v>
      </c>
      <c r="Q1702" s="2">
        <f>SalesData[[#This Row],[Cost Price (Assumed)60%]]*SalesData[[#This Row],[quantity]]</f>
        <v>29060.261999999999</v>
      </c>
      <c r="R1702" s="2">
        <f>SalesData[[#This Row],[Net Sales]]-SalesData[[#This Row],[Total Cost]]</f>
        <v>18404.832599999998</v>
      </c>
      <c r="S1702" s="8">
        <f>SalesData[[#This Row],[Profit]]/SalesData[[#This Row],[Net Sales]]</f>
        <v>0.38775510204081631</v>
      </c>
    </row>
    <row r="1703" spans="1:19" x14ac:dyDescent="0.25">
      <c r="A1703">
        <v>101701</v>
      </c>
      <c r="B1703" s="1">
        <v>45531</v>
      </c>
      <c r="C1703" s="2">
        <f>MONTH(SalesData[[#This Row],[order_date]])</f>
        <v>8</v>
      </c>
      <c r="D1703" s="2">
        <f>YEAR(SalesData[[#This Row],[order_date]])</f>
        <v>2024</v>
      </c>
      <c r="E1703" t="s">
        <v>1612</v>
      </c>
      <c r="F1703" t="s">
        <v>14</v>
      </c>
      <c r="G1703" t="s">
        <v>51</v>
      </c>
      <c r="H1703">
        <v>5</v>
      </c>
      <c r="I1703">
        <v>1656.59</v>
      </c>
      <c r="J1703" t="s">
        <v>28</v>
      </c>
      <c r="K1703" t="s">
        <v>29</v>
      </c>
      <c r="L1703">
        <f>SalesData[[#This Row],[quantity]]*SalesData[[#This Row],[price]]</f>
        <v>8282.9499999999989</v>
      </c>
      <c r="M1703" s="8">
        <f>IF(SalesData[[#This Row],[quantity]]&lt;=1,2%,IF(SalesData[[#This Row],[quantity]]&lt;=2,4%,IF(SalesData[[#This Row],[quantity]]&lt;=3,6%,IF(SalesData[[#This Row],[quantity]]&gt;=4,8%,0%))))</f>
        <v>0.08</v>
      </c>
      <c r="N1703" s="6">
        <f>SalesData[[#This Row],[Total Sales]]*SalesData[[#This Row],[Discount %]]</f>
        <v>662.63599999999997</v>
      </c>
      <c r="O1703" s="2">
        <f>SalesData[[#This Row],[Total Sales]]-SalesData[[#This Row],[Discount Amount]]</f>
        <v>7620.3139999999985</v>
      </c>
      <c r="P1703" s="2">
        <f>SalesData[[#This Row],[price]]*60%</f>
        <v>993.95399999999995</v>
      </c>
      <c r="Q1703" s="2">
        <f>SalesData[[#This Row],[Cost Price (Assumed)60%]]*SalesData[[#This Row],[quantity]]</f>
        <v>4969.7699999999995</v>
      </c>
      <c r="R1703" s="2">
        <f>SalesData[[#This Row],[Net Sales]]-SalesData[[#This Row],[Total Cost]]</f>
        <v>2650.543999999999</v>
      </c>
      <c r="S1703" s="8">
        <f>SalesData[[#This Row],[Profit]]/SalesData[[#This Row],[Net Sales]]</f>
        <v>0.34782608695652167</v>
      </c>
    </row>
    <row r="1704" spans="1:19" x14ac:dyDescent="0.25">
      <c r="A1704">
        <v>101702</v>
      </c>
      <c r="B1704" s="1">
        <v>45310</v>
      </c>
      <c r="C1704" s="2">
        <f>MONTH(SalesData[[#This Row],[order_date]])</f>
        <v>1</v>
      </c>
      <c r="D1704" s="2">
        <f>YEAR(SalesData[[#This Row],[order_date]])</f>
        <v>2024</v>
      </c>
      <c r="E1704" t="s">
        <v>1329</v>
      </c>
      <c r="F1704" t="s">
        <v>19</v>
      </c>
      <c r="G1704" t="s">
        <v>123</v>
      </c>
      <c r="H1704">
        <v>2</v>
      </c>
      <c r="I1704">
        <v>13757.45</v>
      </c>
      <c r="J1704" t="s">
        <v>35</v>
      </c>
      <c r="K1704" t="s">
        <v>36</v>
      </c>
      <c r="L1704">
        <f>SalesData[[#This Row],[quantity]]*SalesData[[#This Row],[price]]</f>
        <v>27514.9</v>
      </c>
      <c r="M1704" s="8">
        <f>IF(SalesData[[#This Row],[quantity]]&lt;=1,2%,IF(SalesData[[#This Row],[quantity]]&lt;=2,4%,IF(SalesData[[#This Row],[quantity]]&lt;=3,6%,IF(SalesData[[#This Row],[quantity]]&gt;=4,8%,0%))))</f>
        <v>0.04</v>
      </c>
      <c r="N1704" s="6">
        <f>SalesData[[#This Row],[Total Sales]]*SalesData[[#This Row],[Discount %]]</f>
        <v>1100.596</v>
      </c>
      <c r="O1704" s="2">
        <f>SalesData[[#This Row],[Total Sales]]-SalesData[[#This Row],[Discount Amount]]</f>
        <v>26414.304</v>
      </c>
      <c r="P1704" s="2">
        <f>SalesData[[#This Row],[price]]*60%</f>
        <v>8254.4699999999993</v>
      </c>
      <c r="Q1704" s="2">
        <f>SalesData[[#This Row],[Cost Price (Assumed)60%]]*SalesData[[#This Row],[quantity]]</f>
        <v>16508.939999999999</v>
      </c>
      <c r="R1704" s="2">
        <f>SalesData[[#This Row],[Net Sales]]-SalesData[[#This Row],[Total Cost]]</f>
        <v>9905.3640000000014</v>
      </c>
      <c r="S1704" s="8">
        <f>SalesData[[#This Row],[Profit]]/SalesData[[#This Row],[Net Sales]]</f>
        <v>0.37500000000000006</v>
      </c>
    </row>
    <row r="1705" spans="1:19" x14ac:dyDescent="0.25">
      <c r="A1705">
        <v>101703</v>
      </c>
      <c r="B1705" s="1">
        <v>44976</v>
      </c>
      <c r="C1705" s="2">
        <f>MONTH(SalesData[[#This Row],[order_date]])</f>
        <v>2</v>
      </c>
      <c r="D1705" s="2">
        <f>YEAR(SalesData[[#This Row],[order_date]])</f>
        <v>2023</v>
      </c>
      <c r="E1705" t="s">
        <v>1613</v>
      </c>
      <c r="F1705" t="s">
        <v>38</v>
      </c>
      <c r="G1705" t="s">
        <v>70</v>
      </c>
      <c r="H1705">
        <v>1</v>
      </c>
      <c r="I1705">
        <v>2833.05</v>
      </c>
      <c r="J1705" t="s">
        <v>57</v>
      </c>
      <c r="K1705" t="s">
        <v>58</v>
      </c>
      <c r="L1705">
        <f>SalesData[[#This Row],[quantity]]*SalesData[[#This Row],[price]]</f>
        <v>2833.05</v>
      </c>
      <c r="M1705" s="8">
        <f>IF(SalesData[[#This Row],[quantity]]&lt;=1,2%,IF(SalesData[[#This Row],[quantity]]&lt;=2,4%,IF(SalesData[[#This Row],[quantity]]&lt;=3,6%,IF(SalesData[[#This Row],[quantity]]&gt;=4,8%,0%))))</f>
        <v>0.02</v>
      </c>
      <c r="N1705" s="6">
        <f>SalesData[[#This Row],[Total Sales]]*SalesData[[#This Row],[Discount %]]</f>
        <v>56.661000000000001</v>
      </c>
      <c r="O1705" s="2">
        <f>SalesData[[#This Row],[Total Sales]]-SalesData[[#This Row],[Discount Amount]]</f>
        <v>2776.3890000000001</v>
      </c>
      <c r="P1705" s="2">
        <f>SalesData[[#This Row],[price]]*60%</f>
        <v>1699.8300000000002</v>
      </c>
      <c r="Q1705" s="2">
        <f>SalesData[[#This Row],[Cost Price (Assumed)60%]]*SalesData[[#This Row],[quantity]]</f>
        <v>1699.8300000000002</v>
      </c>
      <c r="R1705" s="2">
        <f>SalesData[[#This Row],[Net Sales]]-SalesData[[#This Row],[Total Cost]]</f>
        <v>1076.559</v>
      </c>
      <c r="S1705" s="8">
        <f>SalesData[[#This Row],[Profit]]/SalesData[[#This Row],[Net Sales]]</f>
        <v>0.38775510204081631</v>
      </c>
    </row>
    <row r="1706" spans="1:19" x14ac:dyDescent="0.25">
      <c r="A1706">
        <v>101704</v>
      </c>
      <c r="B1706" s="1">
        <v>45333</v>
      </c>
      <c r="C1706" s="2">
        <f>MONTH(SalesData[[#This Row],[order_date]])</f>
        <v>2</v>
      </c>
      <c r="D1706" s="2">
        <f>YEAR(SalesData[[#This Row],[order_date]])</f>
        <v>2024</v>
      </c>
      <c r="E1706" t="s">
        <v>1614</v>
      </c>
      <c r="F1706" t="s">
        <v>14</v>
      </c>
      <c r="G1706" t="s">
        <v>51</v>
      </c>
      <c r="H1706">
        <v>1</v>
      </c>
      <c r="I1706">
        <v>3911.58</v>
      </c>
      <c r="J1706" t="s">
        <v>61</v>
      </c>
      <c r="K1706" t="s">
        <v>36</v>
      </c>
      <c r="L1706">
        <f>SalesData[[#This Row],[quantity]]*SalesData[[#This Row],[price]]</f>
        <v>3911.58</v>
      </c>
      <c r="M1706" s="8">
        <f>IF(SalesData[[#This Row],[quantity]]&lt;=1,2%,IF(SalesData[[#This Row],[quantity]]&lt;=2,4%,IF(SalesData[[#This Row],[quantity]]&lt;=3,6%,IF(SalesData[[#This Row],[quantity]]&gt;=4,8%,0%))))</f>
        <v>0.02</v>
      </c>
      <c r="N1706" s="6">
        <f>SalesData[[#This Row],[Total Sales]]*SalesData[[#This Row],[Discount %]]</f>
        <v>78.2316</v>
      </c>
      <c r="O1706" s="2">
        <f>SalesData[[#This Row],[Total Sales]]-SalesData[[#This Row],[Discount Amount]]</f>
        <v>3833.3483999999999</v>
      </c>
      <c r="P1706" s="2">
        <f>SalesData[[#This Row],[price]]*60%</f>
        <v>2346.9479999999999</v>
      </c>
      <c r="Q1706" s="2">
        <f>SalesData[[#This Row],[Cost Price (Assumed)60%]]*SalesData[[#This Row],[quantity]]</f>
        <v>2346.9479999999999</v>
      </c>
      <c r="R1706" s="2">
        <f>SalesData[[#This Row],[Net Sales]]-SalesData[[#This Row],[Total Cost]]</f>
        <v>1486.4004</v>
      </c>
      <c r="S1706" s="8">
        <f>SalesData[[#This Row],[Profit]]/SalesData[[#This Row],[Net Sales]]</f>
        <v>0.38775510204081631</v>
      </c>
    </row>
    <row r="1707" spans="1:19" x14ac:dyDescent="0.25">
      <c r="A1707">
        <v>101705</v>
      </c>
      <c r="B1707" s="1">
        <v>45146</v>
      </c>
      <c r="C1707" s="2">
        <f>MONTH(SalesData[[#This Row],[order_date]])</f>
        <v>8</v>
      </c>
      <c r="D1707" s="2">
        <f>YEAR(SalesData[[#This Row],[order_date]])</f>
        <v>2023</v>
      </c>
      <c r="E1707" t="s">
        <v>1615</v>
      </c>
      <c r="F1707" t="s">
        <v>14</v>
      </c>
      <c r="G1707" t="s">
        <v>31</v>
      </c>
      <c r="H1707">
        <v>1</v>
      </c>
      <c r="I1707">
        <v>713.91</v>
      </c>
      <c r="J1707" t="s">
        <v>43</v>
      </c>
      <c r="K1707" t="s">
        <v>29</v>
      </c>
      <c r="L1707">
        <f>SalesData[[#This Row],[quantity]]*SalesData[[#This Row],[price]]</f>
        <v>713.91</v>
      </c>
      <c r="M1707" s="8">
        <f>IF(SalesData[[#This Row],[quantity]]&lt;=1,2%,IF(SalesData[[#This Row],[quantity]]&lt;=2,4%,IF(SalesData[[#This Row],[quantity]]&lt;=3,6%,IF(SalesData[[#This Row],[quantity]]&gt;=4,8%,0%))))</f>
        <v>0.02</v>
      </c>
      <c r="N1707" s="6">
        <f>SalesData[[#This Row],[Total Sales]]*SalesData[[#This Row],[Discount %]]</f>
        <v>14.2782</v>
      </c>
      <c r="O1707" s="2">
        <f>SalesData[[#This Row],[Total Sales]]-SalesData[[#This Row],[Discount Amount]]</f>
        <v>699.6318</v>
      </c>
      <c r="P1707" s="2">
        <f>SalesData[[#This Row],[price]]*60%</f>
        <v>428.34599999999995</v>
      </c>
      <c r="Q1707" s="2">
        <f>SalesData[[#This Row],[Cost Price (Assumed)60%]]*SalesData[[#This Row],[quantity]]</f>
        <v>428.34599999999995</v>
      </c>
      <c r="R1707" s="2">
        <f>SalesData[[#This Row],[Net Sales]]-SalesData[[#This Row],[Total Cost]]</f>
        <v>271.28580000000005</v>
      </c>
      <c r="S1707" s="8">
        <f>SalesData[[#This Row],[Profit]]/SalesData[[#This Row],[Net Sales]]</f>
        <v>0.38775510204081642</v>
      </c>
    </row>
    <row r="1708" spans="1:19" x14ac:dyDescent="0.25">
      <c r="A1708">
        <v>101706</v>
      </c>
      <c r="B1708" s="1">
        <v>45272</v>
      </c>
      <c r="C1708" s="2">
        <f>MONTH(SalesData[[#This Row],[order_date]])</f>
        <v>12</v>
      </c>
      <c r="D1708" s="2">
        <f>YEAR(SalesData[[#This Row],[order_date]])</f>
        <v>2023</v>
      </c>
      <c r="E1708" t="s">
        <v>1616</v>
      </c>
      <c r="F1708" t="s">
        <v>14</v>
      </c>
      <c r="G1708" t="s">
        <v>46</v>
      </c>
      <c r="H1708">
        <v>1</v>
      </c>
      <c r="I1708">
        <v>4057.09</v>
      </c>
      <c r="J1708" t="s">
        <v>61</v>
      </c>
      <c r="K1708" t="s">
        <v>36</v>
      </c>
      <c r="L1708">
        <f>SalesData[[#This Row],[quantity]]*SalesData[[#This Row],[price]]</f>
        <v>4057.09</v>
      </c>
      <c r="M1708" s="8">
        <f>IF(SalesData[[#This Row],[quantity]]&lt;=1,2%,IF(SalesData[[#This Row],[quantity]]&lt;=2,4%,IF(SalesData[[#This Row],[quantity]]&lt;=3,6%,IF(SalesData[[#This Row],[quantity]]&gt;=4,8%,0%))))</f>
        <v>0.02</v>
      </c>
      <c r="N1708" s="6">
        <f>SalesData[[#This Row],[Total Sales]]*SalesData[[#This Row],[Discount %]]</f>
        <v>81.141800000000003</v>
      </c>
      <c r="O1708" s="2">
        <f>SalesData[[#This Row],[Total Sales]]-SalesData[[#This Row],[Discount Amount]]</f>
        <v>3975.9482000000003</v>
      </c>
      <c r="P1708" s="2">
        <f>SalesData[[#This Row],[price]]*60%</f>
        <v>2434.2539999999999</v>
      </c>
      <c r="Q1708" s="2">
        <f>SalesData[[#This Row],[Cost Price (Assumed)60%]]*SalesData[[#This Row],[quantity]]</f>
        <v>2434.2539999999999</v>
      </c>
      <c r="R1708" s="2">
        <f>SalesData[[#This Row],[Net Sales]]-SalesData[[#This Row],[Total Cost]]</f>
        <v>1541.6942000000004</v>
      </c>
      <c r="S1708" s="8">
        <f>SalesData[[#This Row],[Profit]]/SalesData[[#This Row],[Net Sales]]</f>
        <v>0.38775510204081637</v>
      </c>
    </row>
    <row r="1709" spans="1:19" x14ac:dyDescent="0.25">
      <c r="A1709">
        <v>101707</v>
      </c>
      <c r="B1709" s="1">
        <v>45606</v>
      </c>
      <c r="C1709" s="2">
        <f>MONTH(SalesData[[#This Row],[order_date]])</f>
        <v>11</v>
      </c>
      <c r="D1709" s="2">
        <f>YEAR(SalesData[[#This Row],[order_date]])</f>
        <v>2024</v>
      </c>
      <c r="E1709" t="s">
        <v>1617</v>
      </c>
      <c r="F1709" t="s">
        <v>10</v>
      </c>
      <c r="G1709" t="s">
        <v>11</v>
      </c>
      <c r="H1709">
        <v>2</v>
      </c>
      <c r="I1709">
        <v>21156.09</v>
      </c>
      <c r="J1709" t="s">
        <v>35</v>
      </c>
      <c r="K1709" t="s">
        <v>36</v>
      </c>
      <c r="L1709">
        <f>SalesData[[#This Row],[quantity]]*SalesData[[#This Row],[price]]</f>
        <v>42312.18</v>
      </c>
      <c r="M1709" s="8">
        <f>IF(SalesData[[#This Row],[quantity]]&lt;=1,2%,IF(SalesData[[#This Row],[quantity]]&lt;=2,4%,IF(SalesData[[#This Row],[quantity]]&lt;=3,6%,IF(SalesData[[#This Row],[quantity]]&gt;=4,8%,0%))))</f>
        <v>0.04</v>
      </c>
      <c r="N1709" s="6">
        <f>SalesData[[#This Row],[Total Sales]]*SalesData[[#This Row],[Discount %]]</f>
        <v>1692.4872</v>
      </c>
      <c r="O1709" s="2">
        <f>SalesData[[#This Row],[Total Sales]]-SalesData[[#This Row],[Discount Amount]]</f>
        <v>40619.692799999997</v>
      </c>
      <c r="P1709" s="2">
        <f>SalesData[[#This Row],[price]]*60%</f>
        <v>12693.654</v>
      </c>
      <c r="Q1709" s="2">
        <f>SalesData[[#This Row],[Cost Price (Assumed)60%]]*SalesData[[#This Row],[quantity]]</f>
        <v>25387.308000000001</v>
      </c>
      <c r="R1709" s="2">
        <f>SalesData[[#This Row],[Net Sales]]-SalesData[[#This Row],[Total Cost]]</f>
        <v>15232.384799999996</v>
      </c>
      <c r="S1709" s="8">
        <f>SalesData[[#This Row],[Profit]]/SalesData[[#This Row],[Net Sales]]</f>
        <v>0.37499999999999994</v>
      </c>
    </row>
    <row r="1710" spans="1:19" x14ac:dyDescent="0.25">
      <c r="A1710">
        <v>101708</v>
      </c>
      <c r="B1710" s="1">
        <v>44953</v>
      </c>
      <c r="C1710" s="2">
        <f>MONTH(SalesData[[#This Row],[order_date]])</f>
        <v>1</v>
      </c>
      <c r="D1710" s="2">
        <f>YEAR(SalesData[[#This Row],[order_date]])</f>
        <v>2023</v>
      </c>
      <c r="E1710" t="s">
        <v>1618</v>
      </c>
      <c r="F1710" t="s">
        <v>41</v>
      </c>
      <c r="G1710" t="s">
        <v>102</v>
      </c>
      <c r="H1710">
        <v>1</v>
      </c>
      <c r="I1710">
        <v>16081.78</v>
      </c>
      <c r="J1710" t="s">
        <v>54</v>
      </c>
      <c r="K1710" t="s">
        <v>55</v>
      </c>
      <c r="L1710">
        <f>SalesData[[#This Row],[quantity]]*SalesData[[#This Row],[price]]</f>
        <v>16081.78</v>
      </c>
      <c r="M1710" s="8">
        <f>IF(SalesData[[#This Row],[quantity]]&lt;=1,2%,IF(SalesData[[#This Row],[quantity]]&lt;=2,4%,IF(SalesData[[#This Row],[quantity]]&lt;=3,6%,IF(SalesData[[#This Row],[quantity]]&gt;=4,8%,0%))))</f>
        <v>0.02</v>
      </c>
      <c r="N1710" s="6">
        <f>SalesData[[#This Row],[Total Sales]]*SalesData[[#This Row],[Discount %]]</f>
        <v>321.63560000000001</v>
      </c>
      <c r="O1710" s="2">
        <f>SalesData[[#This Row],[Total Sales]]-SalesData[[#This Row],[Discount Amount]]</f>
        <v>15760.144400000001</v>
      </c>
      <c r="P1710" s="2">
        <f>SalesData[[#This Row],[price]]*60%</f>
        <v>9649.0679999999993</v>
      </c>
      <c r="Q1710" s="2">
        <f>SalesData[[#This Row],[Cost Price (Assumed)60%]]*SalesData[[#This Row],[quantity]]</f>
        <v>9649.0679999999993</v>
      </c>
      <c r="R1710" s="2">
        <f>SalesData[[#This Row],[Net Sales]]-SalesData[[#This Row],[Total Cost]]</f>
        <v>6111.0764000000017</v>
      </c>
      <c r="S1710" s="8">
        <f>SalesData[[#This Row],[Profit]]/SalesData[[#This Row],[Net Sales]]</f>
        <v>0.38775510204081642</v>
      </c>
    </row>
    <row r="1711" spans="1:19" x14ac:dyDescent="0.25">
      <c r="A1711">
        <v>101709</v>
      </c>
      <c r="B1711" s="1">
        <v>45656</v>
      </c>
      <c r="C1711" s="2">
        <f>MONTH(SalesData[[#This Row],[order_date]])</f>
        <v>12</v>
      </c>
      <c r="D1711" s="2">
        <f>YEAR(SalesData[[#This Row],[order_date]])</f>
        <v>2024</v>
      </c>
      <c r="E1711" t="s">
        <v>1619</v>
      </c>
      <c r="F1711" t="s">
        <v>10</v>
      </c>
      <c r="G1711" t="s">
        <v>11</v>
      </c>
      <c r="H1711">
        <v>1</v>
      </c>
      <c r="I1711">
        <v>35936.15</v>
      </c>
      <c r="J1711" t="s">
        <v>47</v>
      </c>
      <c r="K1711" t="s">
        <v>48</v>
      </c>
      <c r="L1711">
        <f>SalesData[[#This Row],[quantity]]*SalesData[[#This Row],[price]]</f>
        <v>35936.15</v>
      </c>
      <c r="M1711" s="8">
        <f>IF(SalesData[[#This Row],[quantity]]&lt;=1,2%,IF(SalesData[[#This Row],[quantity]]&lt;=2,4%,IF(SalesData[[#This Row],[quantity]]&lt;=3,6%,IF(SalesData[[#This Row],[quantity]]&gt;=4,8%,0%))))</f>
        <v>0.02</v>
      </c>
      <c r="N1711" s="6">
        <f>SalesData[[#This Row],[Total Sales]]*SalesData[[#This Row],[Discount %]]</f>
        <v>718.72300000000007</v>
      </c>
      <c r="O1711" s="2">
        <f>SalesData[[#This Row],[Total Sales]]-SalesData[[#This Row],[Discount Amount]]</f>
        <v>35217.427000000003</v>
      </c>
      <c r="P1711" s="2">
        <f>SalesData[[#This Row],[price]]*60%</f>
        <v>21561.69</v>
      </c>
      <c r="Q1711" s="2">
        <f>SalesData[[#This Row],[Cost Price (Assumed)60%]]*SalesData[[#This Row],[quantity]]</f>
        <v>21561.69</v>
      </c>
      <c r="R1711" s="2">
        <f>SalesData[[#This Row],[Net Sales]]-SalesData[[#This Row],[Total Cost]]</f>
        <v>13655.737000000005</v>
      </c>
      <c r="S1711" s="8">
        <f>SalesData[[#This Row],[Profit]]/SalesData[[#This Row],[Net Sales]]</f>
        <v>0.38775510204081642</v>
      </c>
    </row>
    <row r="1712" spans="1:19" x14ac:dyDescent="0.25">
      <c r="A1712">
        <v>101710</v>
      </c>
      <c r="B1712" s="1">
        <v>45443</v>
      </c>
      <c r="C1712" s="2">
        <f>MONTH(SalesData[[#This Row],[order_date]])</f>
        <v>5</v>
      </c>
      <c r="D1712" s="2">
        <f>YEAR(SalesData[[#This Row],[order_date]])</f>
        <v>2024</v>
      </c>
      <c r="E1712" t="s">
        <v>1620</v>
      </c>
      <c r="F1712" t="s">
        <v>10</v>
      </c>
      <c r="G1712" t="s">
        <v>80</v>
      </c>
      <c r="H1712">
        <v>1</v>
      </c>
      <c r="I1712">
        <v>54114.34</v>
      </c>
      <c r="J1712" t="s">
        <v>63</v>
      </c>
      <c r="K1712" t="s">
        <v>64</v>
      </c>
      <c r="L1712">
        <f>SalesData[[#This Row],[quantity]]*SalesData[[#This Row],[price]]</f>
        <v>54114.34</v>
      </c>
      <c r="M1712" s="8">
        <f>IF(SalesData[[#This Row],[quantity]]&lt;=1,2%,IF(SalesData[[#This Row],[quantity]]&lt;=2,4%,IF(SalesData[[#This Row],[quantity]]&lt;=3,6%,IF(SalesData[[#This Row],[quantity]]&gt;=4,8%,0%))))</f>
        <v>0.02</v>
      </c>
      <c r="N1712" s="6">
        <f>SalesData[[#This Row],[Total Sales]]*SalesData[[#This Row],[Discount %]]</f>
        <v>1082.2867999999999</v>
      </c>
      <c r="O1712" s="2">
        <f>SalesData[[#This Row],[Total Sales]]-SalesData[[#This Row],[Discount Amount]]</f>
        <v>53032.053199999995</v>
      </c>
      <c r="P1712" s="2">
        <f>SalesData[[#This Row],[price]]*60%</f>
        <v>32468.603999999996</v>
      </c>
      <c r="Q1712" s="2">
        <f>SalesData[[#This Row],[Cost Price (Assumed)60%]]*SalesData[[#This Row],[quantity]]</f>
        <v>32468.603999999996</v>
      </c>
      <c r="R1712" s="2">
        <f>SalesData[[#This Row],[Net Sales]]-SalesData[[#This Row],[Total Cost]]</f>
        <v>20563.449199999999</v>
      </c>
      <c r="S1712" s="8">
        <f>SalesData[[#This Row],[Profit]]/SalesData[[#This Row],[Net Sales]]</f>
        <v>0.38775510204081637</v>
      </c>
    </row>
    <row r="1713" spans="1:19" x14ac:dyDescent="0.25">
      <c r="A1713">
        <v>101711</v>
      </c>
      <c r="B1713" s="1">
        <v>45289</v>
      </c>
      <c r="C1713" s="2">
        <f>MONTH(SalesData[[#This Row],[order_date]])</f>
        <v>12</v>
      </c>
      <c r="D1713" s="2">
        <f>YEAR(SalesData[[#This Row],[order_date]])</f>
        <v>2023</v>
      </c>
      <c r="E1713" t="s">
        <v>1130</v>
      </c>
      <c r="F1713" t="s">
        <v>14</v>
      </c>
      <c r="G1713" t="s">
        <v>46</v>
      </c>
      <c r="H1713">
        <v>1</v>
      </c>
      <c r="I1713">
        <v>2372.56</v>
      </c>
      <c r="J1713" t="s">
        <v>107</v>
      </c>
      <c r="K1713" t="s">
        <v>108</v>
      </c>
      <c r="L1713">
        <f>SalesData[[#This Row],[quantity]]*SalesData[[#This Row],[price]]</f>
        <v>2372.56</v>
      </c>
      <c r="M1713" s="8">
        <f>IF(SalesData[[#This Row],[quantity]]&lt;=1,2%,IF(SalesData[[#This Row],[quantity]]&lt;=2,4%,IF(SalesData[[#This Row],[quantity]]&lt;=3,6%,IF(SalesData[[#This Row],[quantity]]&gt;=4,8%,0%))))</f>
        <v>0.02</v>
      </c>
      <c r="N1713" s="6">
        <f>SalesData[[#This Row],[Total Sales]]*SalesData[[#This Row],[Discount %]]</f>
        <v>47.4512</v>
      </c>
      <c r="O1713" s="2">
        <f>SalesData[[#This Row],[Total Sales]]-SalesData[[#This Row],[Discount Amount]]</f>
        <v>2325.1088</v>
      </c>
      <c r="P1713" s="2">
        <f>SalesData[[#This Row],[price]]*60%</f>
        <v>1423.5359999999998</v>
      </c>
      <c r="Q1713" s="2">
        <f>SalesData[[#This Row],[Cost Price (Assumed)60%]]*SalesData[[#This Row],[quantity]]</f>
        <v>1423.5359999999998</v>
      </c>
      <c r="R1713" s="2">
        <f>SalesData[[#This Row],[Net Sales]]-SalesData[[#This Row],[Total Cost]]</f>
        <v>901.57280000000014</v>
      </c>
      <c r="S1713" s="8">
        <f>SalesData[[#This Row],[Profit]]/SalesData[[#This Row],[Net Sales]]</f>
        <v>0.38775510204081637</v>
      </c>
    </row>
    <row r="1714" spans="1:19" x14ac:dyDescent="0.25">
      <c r="A1714">
        <v>101712</v>
      </c>
      <c r="B1714" s="1">
        <v>45479</v>
      </c>
      <c r="C1714" s="2">
        <f>MONTH(SalesData[[#This Row],[order_date]])</f>
        <v>7</v>
      </c>
      <c r="D1714" s="2">
        <f>YEAR(SalesData[[#This Row],[order_date]])</f>
        <v>2024</v>
      </c>
      <c r="E1714" t="s">
        <v>1621</v>
      </c>
      <c r="F1714" t="s">
        <v>10</v>
      </c>
      <c r="G1714" t="s">
        <v>80</v>
      </c>
      <c r="H1714">
        <v>1</v>
      </c>
      <c r="I1714">
        <v>13044.05</v>
      </c>
      <c r="J1714" t="s">
        <v>47</v>
      </c>
      <c r="K1714" t="s">
        <v>48</v>
      </c>
      <c r="L1714">
        <f>SalesData[[#This Row],[quantity]]*SalesData[[#This Row],[price]]</f>
        <v>13044.05</v>
      </c>
      <c r="M1714" s="8">
        <f>IF(SalesData[[#This Row],[quantity]]&lt;=1,2%,IF(SalesData[[#This Row],[quantity]]&lt;=2,4%,IF(SalesData[[#This Row],[quantity]]&lt;=3,6%,IF(SalesData[[#This Row],[quantity]]&gt;=4,8%,0%))))</f>
        <v>0.02</v>
      </c>
      <c r="N1714" s="6">
        <f>SalesData[[#This Row],[Total Sales]]*SalesData[[#This Row],[Discount %]]</f>
        <v>260.88099999999997</v>
      </c>
      <c r="O1714" s="2">
        <f>SalesData[[#This Row],[Total Sales]]-SalesData[[#This Row],[Discount Amount]]</f>
        <v>12783.169</v>
      </c>
      <c r="P1714" s="2">
        <f>SalesData[[#This Row],[price]]*60%</f>
        <v>7826.4299999999994</v>
      </c>
      <c r="Q1714" s="2">
        <f>SalesData[[#This Row],[Cost Price (Assumed)60%]]*SalesData[[#This Row],[quantity]]</f>
        <v>7826.4299999999994</v>
      </c>
      <c r="R1714" s="2">
        <f>SalesData[[#This Row],[Net Sales]]-SalesData[[#This Row],[Total Cost]]</f>
        <v>4956.7390000000005</v>
      </c>
      <c r="S1714" s="8">
        <f>SalesData[[#This Row],[Profit]]/SalesData[[#This Row],[Net Sales]]</f>
        <v>0.38775510204081637</v>
      </c>
    </row>
    <row r="1715" spans="1:19" x14ac:dyDescent="0.25">
      <c r="A1715">
        <v>101713</v>
      </c>
      <c r="B1715" s="1">
        <v>45082</v>
      </c>
      <c r="C1715" s="2">
        <f>MONTH(SalesData[[#This Row],[order_date]])</f>
        <v>6</v>
      </c>
      <c r="D1715" s="2">
        <f>YEAR(SalesData[[#This Row],[order_date]])</f>
        <v>2023</v>
      </c>
      <c r="E1715" t="s">
        <v>1622</v>
      </c>
      <c r="F1715" t="s">
        <v>14</v>
      </c>
      <c r="G1715" t="s">
        <v>51</v>
      </c>
      <c r="H1715">
        <v>1</v>
      </c>
      <c r="I1715">
        <v>1011.27</v>
      </c>
      <c r="J1715" t="s">
        <v>94</v>
      </c>
      <c r="K1715" t="s">
        <v>95</v>
      </c>
      <c r="L1715">
        <f>SalesData[[#This Row],[quantity]]*SalesData[[#This Row],[price]]</f>
        <v>1011.27</v>
      </c>
      <c r="M1715" s="8">
        <f>IF(SalesData[[#This Row],[quantity]]&lt;=1,2%,IF(SalesData[[#This Row],[quantity]]&lt;=2,4%,IF(SalesData[[#This Row],[quantity]]&lt;=3,6%,IF(SalesData[[#This Row],[quantity]]&gt;=4,8%,0%))))</f>
        <v>0.02</v>
      </c>
      <c r="N1715" s="6">
        <f>SalesData[[#This Row],[Total Sales]]*SalesData[[#This Row],[Discount %]]</f>
        <v>20.2254</v>
      </c>
      <c r="O1715" s="2">
        <f>SalesData[[#This Row],[Total Sales]]-SalesData[[#This Row],[Discount Amount]]</f>
        <v>991.04459999999995</v>
      </c>
      <c r="P1715" s="2">
        <f>SalesData[[#This Row],[price]]*60%</f>
        <v>606.76199999999994</v>
      </c>
      <c r="Q1715" s="2">
        <f>SalesData[[#This Row],[Cost Price (Assumed)60%]]*SalesData[[#This Row],[quantity]]</f>
        <v>606.76199999999994</v>
      </c>
      <c r="R1715" s="2">
        <f>SalesData[[#This Row],[Net Sales]]-SalesData[[#This Row],[Total Cost]]</f>
        <v>384.2826</v>
      </c>
      <c r="S1715" s="8">
        <f>SalesData[[#This Row],[Profit]]/SalesData[[#This Row],[Net Sales]]</f>
        <v>0.38775510204081637</v>
      </c>
    </row>
    <row r="1716" spans="1:19" x14ac:dyDescent="0.25">
      <c r="A1716">
        <v>101714</v>
      </c>
      <c r="B1716" s="1">
        <v>45326</v>
      </c>
      <c r="C1716" s="2">
        <f>MONTH(SalesData[[#This Row],[order_date]])</f>
        <v>2</v>
      </c>
      <c r="D1716" s="2">
        <f>YEAR(SalesData[[#This Row],[order_date]])</f>
        <v>2024</v>
      </c>
      <c r="E1716" t="s">
        <v>1623</v>
      </c>
      <c r="F1716" t="s">
        <v>41</v>
      </c>
      <c r="G1716" t="s">
        <v>83</v>
      </c>
      <c r="H1716">
        <v>3</v>
      </c>
      <c r="I1716">
        <v>6395.01</v>
      </c>
      <c r="J1716" t="s">
        <v>85</v>
      </c>
      <c r="K1716" t="s">
        <v>29</v>
      </c>
      <c r="L1716">
        <f>SalesData[[#This Row],[quantity]]*SalesData[[#This Row],[price]]</f>
        <v>19185.03</v>
      </c>
      <c r="M1716" s="8">
        <f>IF(SalesData[[#This Row],[quantity]]&lt;=1,2%,IF(SalesData[[#This Row],[quantity]]&lt;=2,4%,IF(SalesData[[#This Row],[quantity]]&lt;=3,6%,IF(SalesData[[#This Row],[quantity]]&gt;=4,8%,0%))))</f>
        <v>0.06</v>
      </c>
      <c r="N1716" s="6">
        <f>SalesData[[#This Row],[Total Sales]]*SalesData[[#This Row],[Discount %]]</f>
        <v>1151.1017999999999</v>
      </c>
      <c r="O1716" s="2">
        <f>SalesData[[#This Row],[Total Sales]]-SalesData[[#This Row],[Discount Amount]]</f>
        <v>18033.928199999998</v>
      </c>
      <c r="P1716" s="2">
        <f>SalesData[[#This Row],[price]]*60%</f>
        <v>3837.0059999999999</v>
      </c>
      <c r="Q1716" s="2">
        <f>SalesData[[#This Row],[Cost Price (Assumed)60%]]*SalesData[[#This Row],[quantity]]</f>
        <v>11511.018</v>
      </c>
      <c r="R1716" s="2">
        <f>SalesData[[#This Row],[Net Sales]]-SalesData[[#This Row],[Total Cost]]</f>
        <v>6522.9101999999984</v>
      </c>
      <c r="S1716" s="8">
        <f>SalesData[[#This Row],[Profit]]/SalesData[[#This Row],[Net Sales]]</f>
        <v>0.36170212765957444</v>
      </c>
    </row>
    <row r="1717" spans="1:19" x14ac:dyDescent="0.25">
      <c r="A1717">
        <v>101715</v>
      </c>
      <c r="B1717" s="1">
        <v>45003</v>
      </c>
      <c r="C1717" s="2">
        <f>MONTH(SalesData[[#This Row],[order_date]])</f>
        <v>3</v>
      </c>
      <c r="D1717" s="2">
        <f>YEAR(SalesData[[#This Row],[order_date]])</f>
        <v>2023</v>
      </c>
      <c r="E1717" t="s">
        <v>1624</v>
      </c>
      <c r="F1717" t="s">
        <v>10</v>
      </c>
      <c r="G1717" t="s">
        <v>80</v>
      </c>
      <c r="H1717">
        <v>2</v>
      </c>
      <c r="I1717">
        <v>16906.28</v>
      </c>
      <c r="J1717" t="s">
        <v>85</v>
      </c>
      <c r="K1717" t="s">
        <v>29</v>
      </c>
      <c r="L1717">
        <f>SalesData[[#This Row],[quantity]]*SalesData[[#This Row],[price]]</f>
        <v>33812.559999999998</v>
      </c>
      <c r="M1717" s="8">
        <f>IF(SalesData[[#This Row],[quantity]]&lt;=1,2%,IF(SalesData[[#This Row],[quantity]]&lt;=2,4%,IF(SalesData[[#This Row],[quantity]]&lt;=3,6%,IF(SalesData[[#This Row],[quantity]]&gt;=4,8%,0%))))</f>
        <v>0.04</v>
      </c>
      <c r="N1717" s="6">
        <f>SalesData[[#This Row],[Total Sales]]*SalesData[[#This Row],[Discount %]]</f>
        <v>1352.5023999999999</v>
      </c>
      <c r="O1717" s="2">
        <f>SalesData[[#This Row],[Total Sales]]-SalesData[[#This Row],[Discount Amount]]</f>
        <v>32460.057599999996</v>
      </c>
      <c r="P1717" s="2">
        <f>SalesData[[#This Row],[price]]*60%</f>
        <v>10143.767999999998</v>
      </c>
      <c r="Q1717" s="2">
        <f>SalesData[[#This Row],[Cost Price (Assumed)60%]]*SalesData[[#This Row],[quantity]]</f>
        <v>20287.535999999996</v>
      </c>
      <c r="R1717" s="2">
        <f>SalesData[[#This Row],[Net Sales]]-SalesData[[#This Row],[Total Cost]]</f>
        <v>12172.5216</v>
      </c>
      <c r="S1717" s="8">
        <f>SalesData[[#This Row],[Profit]]/SalesData[[#This Row],[Net Sales]]</f>
        <v>0.37500000000000006</v>
      </c>
    </row>
    <row r="1718" spans="1:19" x14ac:dyDescent="0.25">
      <c r="A1718">
        <v>101716</v>
      </c>
      <c r="B1718" s="1">
        <v>45347</v>
      </c>
      <c r="C1718" s="2">
        <f>MONTH(SalesData[[#This Row],[order_date]])</f>
        <v>2</v>
      </c>
      <c r="D1718" s="2">
        <f>YEAR(SalesData[[#This Row],[order_date]])</f>
        <v>2024</v>
      </c>
      <c r="E1718" t="s">
        <v>1625</v>
      </c>
      <c r="F1718" t="s">
        <v>10</v>
      </c>
      <c r="G1718" t="s">
        <v>68</v>
      </c>
      <c r="H1718">
        <v>3</v>
      </c>
      <c r="I1718">
        <v>58836.28</v>
      </c>
      <c r="J1718" t="s">
        <v>28</v>
      </c>
      <c r="K1718" t="s">
        <v>29</v>
      </c>
      <c r="L1718">
        <f>SalesData[[#This Row],[quantity]]*SalesData[[#This Row],[price]]</f>
        <v>176508.84</v>
      </c>
      <c r="M1718" s="8">
        <f>IF(SalesData[[#This Row],[quantity]]&lt;=1,2%,IF(SalesData[[#This Row],[quantity]]&lt;=2,4%,IF(SalesData[[#This Row],[quantity]]&lt;=3,6%,IF(SalesData[[#This Row],[quantity]]&gt;=4,8%,0%))))</f>
        <v>0.06</v>
      </c>
      <c r="N1718" s="6">
        <f>SalesData[[#This Row],[Total Sales]]*SalesData[[#This Row],[Discount %]]</f>
        <v>10590.5304</v>
      </c>
      <c r="O1718" s="2">
        <f>SalesData[[#This Row],[Total Sales]]-SalesData[[#This Row],[Discount Amount]]</f>
        <v>165918.30960000001</v>
      </c>
      <c r="P1718" s="2">
        <f>SalesData[[#This Row],[price]]*60%</f>
        <v>35301.767999999996</v>
      </c>
      <c r="Q1718" s="2">
        <f>SalesData[[#This Row],[Cost Price (Assumed)60%]]*SalesData[[#This Row],[quantity]]</f>
        <v>105905.30399999999</v>
      </c>
      <c r="R1718" s="2">
        <f>SalesData[[#This Row],[Net Sales]]-SalesData[[#This Row],[Total Cost]]</f>
        <v>60013.005600000019</v>
      </c>
      <c r="S1718" s="8">
        <f>SalesData[[#This Row],[Profit]]/SalesData[[#This Row],[Net Sales]]</f>
        <v>0.36170212765957455</v>
      </c>
    </row>
    <row r="1719" spans="1:19" x14ac:dyDescent="0.25">
      <c r="A1719">
        <v>101717</v>
      </c>
      <c r="B1719" s="1">
        <v>45090</v>
      </c>
      <c r="C1719" s="2">
        <f>MONTH(SalesData[[#This Row],[order_date]])</f>
        <v>6</v>
      </c>
      <c r="D1719" s="2">
        <f>YEAR(SalesData[[#This Row],[order_date]])</f>
        <v>2023</v>
      </c>
      <c r="E1719" t="s">
        <v>1621</v>
      </c>
      <c r="F1719" t="s">
        <v>19</v>
      </c>
      <c r="G1719" t="s">
        <v>20</v>
      </c>
      <c r="H1719">
        <v>1</v>
      </c>
      <c r="I1719">
        <v>3775.63</v>
      </c>
      <c r="J1719" t="s">
        <v>94</v>
      </c>
      <c r="K1719" t="s">
        <v>95</v>
      </c>
      <c r="L1719">
        <f>SalesData[[#This Row],[quantity]]*SalesData[[#This Row],[price]]</f>
        <v>3775.63</v>
      </c>
      <c r="M1719" s="8">
        <f>IF(SalesData[[#This Row],[quantity]]&lt;=1,2%,IF(SalesData[[#This Row],[quantity]]&lt;=2,4%,IF(SalesData[[#This Row],[quantity]]&lt;=3,6%,IF(SalesData[[#This Row],[quantity]]&gt;=4,8%,0%))))</f>
        <v>0.02</v>
      </c>
      <c r="N1719" s="6">
        <f>SalesData[[#This Row],[Total Sales]]*SalesData[[#This Row],[Discount %]]</f>
        <v>75.512600000000006</v>
      </c>
      <c r="O1719" s="2">
        <f>SalesData[[#This Row],[Total Sales]]-SalesData[[#This Row],[Discount Amount]]</f>
        <v>3700.1174000000001</v>
      </c>
      <c r="P1719" s="2">
        <f>SalesData[[#This Row],[price]]*60%</f>
        <v>2265.3780000000002</v>
      </c>
      <c r="Q1719" s="2">
        <f>SalesData[[#This Row],[Cost Price (Assumed)60%]]*SalesData[[#This Row],[quantity]]</f>
        <v>2265.3780000000002</v>
      </c>
      <c r="R1719" s="2">
        <f>SalesData[[#This Row],[Net Sales]]-SalesData[[#This Row],[Total Cost]]</f>
        <v>1434.7393999999999</v>
      </c>
      <c r="S1719" s="8">
        <f>SalesData[[#This Row],[Profit]]/SalesData[[#This Row],[Net Sales]]</f>
        <v>0.38775510204081631</v>
      </c>
    </row>
    <row r="1720" spans="1:19" x14ac:dyDescent="0.25">
      <c r="A1720">
        <v>101718</v>
      </c>
      <c r="B1720" s="1">
        <v>45070</v>
      </c>
      <c r="C1720" s="2">
        <f>MONTH(SalesData[[#This Row],[order_date]])</f>
        <v>5</v>
      </c>
      <c r="D1720" s="2">
        <f>YEAR(SalesData[[#This Row],[order_date]])</f>
        <v>2023</v>
      </c>
      <c r="E1720" t="s">
        <v>1392</v>
      </c>
      <c r="F1720" t="s">
        <v>41</v>
      </c>
      <c r="G1720" t="s">
        <v>66</v>
      </c>
      <c r="H1720">
        <v>2</v>
      </c>
      <c r="I1720">
        <v>9372.89</v>
      </c>
      <c r="J1720" t="s">
        <v>61</v>
      </c>
      <c r="K1720" t="s">
        <v>36</v>
      </c>
      <c r="L1720">
        <f>SalesData[[#This Row],[quantity]]*SalesData[[#This Row],[price]]</f>
        <v>18745.78</v>
      </c>
      <c r="M1720" s="8">
        <f>IF(SalesData[[#This Row],[quantity]]&lt;=1,2%,IF(SalesData[[#This Row],[quantity]]&lt;=2,4%,IF(SalesData[[#This Row],[quantity]]&lt;=3,6%,IF(SalesData[[#This Row],[quantity]]&gt;=4,8%,0%))))</f>
        <v>0.04</v>
      </c>
      <c r="N1720" s="6">
        <f>SalesData[[#This Row],[Total Sales]]*SalesData[[#This Row],[Discount %]]</f>
        <v>749.83119999999997</v>
      </c>
      <c r="O1720" s="2">
        <f>SalesData[[#This Row],[Total Sales]]-SalesData[[#This Row],[Discount Amount]]</f>
        <v>17995.948799999998</v>
      </c>
      <c r="P1720" s="2">
        <f>SalesData[[#This Row],[price]]*60%</f>
        <v>5623.7339999999995</v>
      </c>
      <c r="Q1720" s="2">
        <f>SalesData[[#This Row],[Cost Price (Assumed)60%]]*SalesData[[#This Row],[quantity]]</f>
        <v>11247.467999999999</v>
      </c>
      <c r="R1720" s="2">
        <f>SalesData[[#This Row],[Net Sales]]-SalesData[[#This Row],[Total Cost]]</f>
        <v>6748.4807999999994</v>
      </c>
      <c r="S1720" s="8">
        <f>SalesData[[#This Row],[Profit]]/SalesData[[#This Row],[Net Sales]]</f>
        <v>0.375</v>
      </c>
    </row>
    <row r="1721" spans="1:19" x14ac:dyDescent="0.25">
      <c r="A1721">
        <v>101719</v>
      </c>
      <c r="B1721" s="1">
        <v>45072</v>
      </c>
      <c r="C1721" s="2">
        <f>MONTH(SalesData[[#This Row],[order_date]])</f>
        <v>5</v>
      </c>
      <c r="D1721" s="2">
        <f>YEAR(SalesData[[#This Row],[order_date]])</f>
        <v>2023</v>
      </c>
      <c r="E1721" t="s">
        <v>1626</v>
      </c>
      <c r="F1721" t="s">
        <v>19</v>
      </c>
      <c r="G1721" t="s">
        <v>23</v>
      </c>
      <c r="H1721">
        <v>1</v>
      </c>
      <c r="I1721">
        <v>1908.57</v>
      </c>
      <c r="J1721" t="s">
        <v>21</v>
      </c>
      <c r="K1721" t="s">
        <v>17</v>
      </c>
      <c r="L1721">
        <f>SalesData[[#This Row],[quantity]]*SalesData[[#This Row],[price]]</f>
        <v>1908.57</v>
      </c>
      <c r="M1721" s="8">
        <f>IF(SalesData[[#This Row],[quantity]]&lt;=1,2%,IF(SalesData[[#This Row],[quantity]]&lt;=2,4%,IF(SalesData[[#This Row],[quantity]]&lt;=3,6%,IF(SalesData[[#This Row],[quantity]]&gt;=4,8%,0%))))</f>
        <v>0.02</v>
      </c>
      <c r="N1721" s="6">
        <f>SalesData[[#This Row],[Total Sales]]*SalesData[[#This Row],[Discount %]]</f>
        <v>38.171399999999998</v>
      </c>
      <c r="O1721" s="2">
        <f>SalesData[[#This Row],[Total Sales]]-SalesData[[#This Row],[Discount Amount]]</f>
        <v>1870.3986</v>
      </c>
      <c r="P1721" s="2">
        <f>SalesData[[#This Row],[price]]*60%</f>
        <v>1145.1419999999998</v>
      </c>
      <c r="Q1721" s="2">
        <f>SalesData[[#This Row],[Cost Price (Assumed)60%]]*SalesData[[#This Row],[quantity]]</f>
        <v>1145.1419999999998</v>
      </c>
      <c r="R1721" s="2">
        <f>SalesData[[#This Row],[Net Sales]]-SalesData[[#This Row],[Total Cost]]</f>
        <v>725.25660000000016</v>
      </c>
      <c r="S1721" s="8">
        <f>SalesData[[#This Row],[Profit]]/SalesData[[#This Row],[Net Sales]]</f>
        <v>0.38775510204081642</v>
      </c>
    </row>
    <row r="1722" spans="1:19" x14ac:dyDescent="0.25">
      <c r="A1722">
        <v>101720</v>
      </c>
      <c r="B1722" s="1">
        <v>45570</v>
      </c>
      <c r="C1722" s="2">
        <f>MONTH(SalesData[[#This Row],[order_date]])</f>
        <v>10</v>
      </c>
      <c r="D1722" s="2">
        <f>YEAR(SalesData[[#This Row],[order_date]])</f>
        <v>2024</v>
      </c>
      <c r="E1722" t="s">
        <v>319</v>
      </c>
      <c r="F1722" t="s">
        <v>19</v>
      </c>
      <c r="G1722" t="s">
        <v>115</v>
      </c>
      <c r="H1722">
        <v>2</v>
      </c>
      <c r="I1722">
        <v>4163.68</v>
      </c>
      <c r="J1722" t="s">
        <v>57</v>
      </c>
      <c r="K1722" t="s">
        <v>58</v>
      </c>
      <c r="L1722">
        <f>SalesData[[#This Row],[quantity]]*SalesData[[#This Row],[price]]</f>
        <v>8327.36</v>
      </c>
      <c r="M1722" s="8">
        <f>IF(SalesData[[#This Row],[quantity]]&lt;=1,2%,IF(SalesData[[#This Row],[quantity]]&lt;=2,4%,IF(SalesData[[#This Row],[quantity]]&lt;=3,6%,IF(SalesData[[#This Row],[quantity]]&gt;=4,8%,0%))))</f>
        <v>0.04</v>
      </c>
      <c r="N1722" s="6">
        <f>SalesData[[#This Row],[Total Sales]]*SalesData[[#This Row],[Discount %]]</f>
        <v>333.09440000000001</v>
      </c>
      <c r="O1722" s="2">
        <f>SalesData[[#This Row],[Total Sales]]-SalesData[[#This Row],[Discount Amount]]</f>
        <v>7994.2656000000006</v>
      </c>
      <c r="P1722" s="2">
        <f>SalesData[[#This Row],[price]]*60%</f>
        <v>2498.2080000000001</v>
      </c>
      <c r="Q1722" s="2">
        <f>SalesData[[#This Row],[Cost Price (Assumed)60%]]*SalesData[[#This Row],[quantity]]</f>
        <v>4996.4160000000002</v>
      </c>
      <c r="R1722" s="2">
        <f>SalesData[[#This Row],[Net Sales]]-SalesData[[#This Row],[Total Cost]]</f>
        <v>2997.8496000000005</v>
      </c>
      <c r="S1722" s="8">
        <f>SalesData[[#This Row],[Profit]]/SalesData[[#This Row],[Net Sales]]</f>
        <v>0.37500000000000006</v>
      </c>
    </row>
    <row r="1723" spans="1:19" x14ac:dyDescent="0.25">
      <c r="A1723">
        <v>101721</v>
      </c>
      <c r="B1723" s="1">
        <v>44999</v>
      </c>
      <c r="C1723" s="2">
        <f>MONTH(SalesData[[#This Row],[order_date]])</f>
        <v>3</v>
      </c>
      <c r="D1723" s="2">
        <f>YEAR(SalesData[[#This Row],[order_date]])</f>
        <v>2023</v>
      </c>
      <c r="E1723" t="s">
        <v>1627</v>
      </c>
      <c r="F1723" t="s">
        <v>41</v>
      </c>
      <c r="G1723" t="s">
        <v>92</v>
      </c>
      <c r="H1723">
        <v>3</v>
      </c>
      <c r="I1723">
        <v>12293.23</v>
      </c>
      <c r="J1723" t="s">
        <v>12</v>
      </c>
      <c r="K1723" t="s">
        <v>12</v>
      </c>
      <c r="L1723">
        <f>SalesData[[#This Row],[quantity]]*SalesData[[#This Row],[price]]</f>
        <v>36879.69</v>
      </c>
      <c r="M1723" s="8">
        <f>IF(SalesData[[#This Row],[quantity]]&lt;=1,2%,IF(SalesData[[#This Row],[quantity]]&lt;=2,4%,IF(SalesData[[#This Row],[quantity]]&lt;=3,6%,IF(SalesData[[#This Row],[quantity]]&gt;=4,8%,0%))))</f>
        <v>0.06</v>
      </c>
      <c r="N1723" s="6">
        <f>SalesData[[#This Row],[Total Sales]]*SalesData[[#This Row],[Discount %]]</f>
        <v>2212.7813999999998</v>
      </c>
      <c r="O1723" s="2">
        <f>SalesData[[#This Row],[Total Sales]]-SalesData[[#This Row],[Discount Amount]]</f>
        <v>34666.908600000002</v>
      </c>
      <c r="P1723" s="2">
        <f>SalesData[[#This Row],[price]]*60%</f>
        <v>7375.9379999999992</v>
      </c>
      <c r="Q1723" s="2">
        <f>SalesData[[#This Row],[Cost Price (Assumed)60%]]*SalesData[[#This Row],[quantity]]</f>
        <v>22127.813999999998</v>
      </c>
      <c r="R1723" s="2">
        <f>SalesData[[#This Row],[Net Sales]]-SalesData[[#This Row],[Total Cost]]</f>
        <v>12539.094600000004</v>
      </c>
      <c r="S1723" s="8">
        <f>SalesData[[#This Row],[Profit]]/SalesData[[#This Row],[Net Sales]]</f>
        <v>0.36170212765957455</v>
      </c>
    </row>
    <row r="1724" spans="1:19" x14ac:dyDescent="0.25">
      <c r="A1724">
        <v>101722</v>
      </c>
      <c r="B1724" s="1">
        <v>45568</v>
      </c>
      <c r="C1724" s="2">
        <f>MONTH(SalesData[[#This Row],[order_date]])</f>
        <v>10</v>
      </c>
      <c r="D1724" s="2">
        <f>YEAR(SalesData[[#This Row],[order_date]])</f>
        <v>2024</v>
      </c>
      <c r="E1724" t="s">
        <v>1628</v>
      </c>
      <c r="F1724" t="s">
        <v>14</v>
      </c>
      <c r="G1724" t="s">
        <v>51</v>
      </c>
      <c r="H1724">
        <v>1</v>
      </c>
      <c r="I1724">
        <v>4001.24</v>
      </c>
      <c r="J1724" t="s">
        <v>21</v>
      </c>
      <c r="K1724" t="s">
        <v>17</v>
      </c>
      <c r="L1724">
        <f>SalesData[[#This Row],[quantity]]*SalesData[[#This Row],[price]]</f>
        <v>4001.24</v>
      </c>
      <c r="M1724" s="8">
        <f>IF(SalesData[[#This Row],[quantity]]&lt;=1,2%,IF(SalesData[[#This Row],[quantity]]&lt;=2,4%,IF(SalesData[[#This Row],[quantity]]&lt;=3,6%,IF(SalesData[[#This Row],[quantity]]&gt;=4,8%,0%))))</f>
        <v>0.02</v>
      </c>
      <c r="N1724" s="6">
        <f>SalesData[[#This Row],[Total Sales]]*SalesData[[#This Row],[Discount %]]</f>
        <v>80.024799999999999</v>
      </c>
      <c r="O1724" s="2">
        <f>SalesData[[#This Row],[Total Sales]]-SalesData[[#This Row],[Discount Amount]]</f>
        <v>3921.2151999999996</v>
      </c>
      <c r="P1724" s="2">
        <f>SalesData[[#This Row],[price]]*60%</f>
        <v>2400.7439999999997</v>
      </c>
      <c r="Q1724" s="2">
        <f>SalesData[[#This Row],[Cost Price (Assumed)60%]]*SalesData[[#This Row],[quantity]]</f>
        <v>2400.7439999999997</v>
      </c>
      <c r="R1724" s="2">
        <f>SalesData[[#This Row],[Net Sales]]-SalesData[[#This Row],[Total Cost]]</f>
        <v>1520.4712</v>
      </c>
      <c r="S1724" s="8">
        <f>SalesData[[#This Row],[Profit]]/SalesData[[#This Row],[Net Sales]]</f>
        <v>0.38775510204081637</v>
      </c>
    </row>
    <row r="1725" spans="1:19" x14ac:dyDescent="0.25">
      <c r="A1725">
        <v>101723</v>
      </c>
      <c r="B1725" s="1">
        <v>45225</v>
      </c>
      <c r="C1725" s="2">
        <f>MONTH(SalesData[[#This Row],[order_date]])</f>
        <v>10</v>
      </c>
      <c r="D1725" s="2">
        <f>YEAR(SalesData[[#This Row],[order_date]])</f>
        <v>2023</v>
      </c>
      <c r="E1725" t="s">
        <v>1629</v>
      </c>
      <c r="F1725" t="s">
        <v>10</v>
      </c>
      <c r="G1725" t="s">
        <v>73</v>
      </c>
      <c r="H1725">
        <v>1</v>
      </c>
      <c r="I1725">
        <v>58745.72</v>
      </c>
      <c r="J1725" t="s">
        <v>63</v>
      </c>
      <c r="K1725" t="s">
        <v>64</v>
      </c>
      <c r="L1725">
        <f>SalesData[[#This Row],[quantity]]*SalesData[[#This Row],[price]]</f>
        <v>58745.72</v>
      </c>
      <c r="M1725" s="8">
        <f>IF(SalesData[[#This Row],[quantity]]&lt;=1,2%,IF(SalesData[[#This Row],[quantity]]&lt;=2,4%,IF(SalesData[[#This Row],[quantity]]&lt;=3,6%,IF(SalesData[[#This Row],[quantity]]&gt;=4,8%,0%))))</f>
        <v>0.02</v>
      </c>
      <c r="N1725" s="6">
        <f>SalesData[[#This Row],[Total Sales]]*SalesData[[#This Row],[Discount %]]</f>
        <v>1174.9144000000001</v>
      </c>
      <c r="O1725" s="2">
        <f>SalesData[[#This Row],[Total Sales]]-SalesData[[#This Row],[Discount Amount]]</f>
        <v>57570.8056</v>
      </c>
      <c r="P1725" s="2">
        <f>SalesData[[#This Row],[price]]*60%</f>
        <v>35247.432000000001</v>
      </c>
      <c r="Q1725" s="2">
        <f>SalesData[[#This Row],[Cost Price (Assumed)60%]]*SalesData[[#This Row],[quantity]]</f>
        <v>35247.432000000001</v>
      </c>
      <c r="R1725" s="2">
        <f>SalesData[[#This Row],[Net Sales]]-SalesData[[#This Row],[Total Cost]]</f>
        <v>22323.373599999999</v>
      </c>
      <c r="S1725" s="8">
        <f>SalesData[[#This Row],[Profit]]/SalesData[[#This Row],[Net Sales]]</f>
        <v>0.38775510204081631</v>
      </c>
    </row>
    <row r="1726" spans="1:19" x14ac:dyDescent="0.25">
      <c r="A1726">
        <v>101724</v>
      </c>
      <c r="B1726" s="1">
        <v>45607</v>
      </c>
      <c r="C1726" s="2">
        <f>MONTH(SalesData[[#This Row],[order_date]])</f>
        <v>11</v>
      </c>
      <c r="D1726" s="2">
        <f>YEAR(SalesData[[#This Row],[order_date]])</f>
        <v>2024</v>
      </c>
      <c r="E1726" t="s">
        <v>721</v>
      </c>
      <c r="F1726" t="s">
        <v>14</v>
      </c>
      <c r="G1726" t="s">
        <v>170</v>
      </c>
      <c r="H1726">
        <v>1</v>
      </c>
      <c r="I1726">
        <v>3619.01</v>
      </c>
      <c r="J1726" t="s">
        <v>47</v>
      </c>
      <c r="K1726" t="s">
        <v>48</v>
      </c>
      <c r="L1726">
        <f>SalesData[[#This Row],[quantity]]*SalesData[[#This Row],[price]]</f>
        <v>3619.01</v>
      </c>
      <c r="M1726" s="8">
        <f>IF(SalesData[[#This Row],[quantity]]&lt;=1,2%,IF(SalesData[[#This Row],[quantity]]&lt;=2,4%,IF(SalesData[[#This Row],[quantity]]&lt;=3,6%,IF(SalesData[[#This Row],[quantity]]&gt;=4,8%,0%))))</f>
        <v>0.02</v>
      </c>
      <c r="N1726" s="6">
        <f>SalesData[[#This Row],[Total Sales]]*SalesData[[#This Row],[Discount %]]</f>
        <v>72.380200000000002</v>
      </c>
      <c r="O1726" s="2">
        <f>SalesData[[#This Row],[Total Sales]]-SalesData[[#This Row],[Discount Amount]]</f>
        <v>3546.6298000000002</v>
      </c>
      <c r="P1726" s="2">
        <f>SalesData[[#This Row],[price]]*60%</f>
        <v>2171.4059999999999</v>
      </c>
      <c r="Q1726" s="2">
        <f>SalesData[[#This Row],[Cost Price (Assumed)60%]]*SalesData[[#This Row],[quantity]]</f>
        <v>2171.4059999999999</v>
      </c>
      <c r="R1726" s="2">
        <f>SalesData[[#This Row],[Net Sales]]-SalesData[[#This Row],[Total Cost]]</f>
        <v>1375.2238000000002</v>
      </c>
      <c r="S1726" s="8">
        <f>SalesData[[#This Row],[Profit]]/SalesData[[#This Row],[Net Sales]]</f>
        <v>0.38775510204081637</v>
      </c>
    </row>
    <row r="1727" spans="1:19" x14ac:dyDescent="0.25">
      <c r="A1727">
        <v>101725</v>
      </c>
      <c r="B1727" s="1">
        <v>45209</v>
      </c>
      <c r="C1727" s="2">
        <f>MONTH(SalesData[[#This Row],[order_date]])</f>
        <v>10</v>
      </c>
      <c r="D1727" s="2">
        <f>YEAR(SalesData[[#This Row],[order_date]])</f>
        <v>2023</v>
      </c>
      <c r="E1727" t="s">
        <v>1630</v>
      </c>
      <c r="F1727" t="s">
        <v>41</v>
      </c>
      <c r="G1727" t="s">
        <v>42</v>
      </c>
      <c r="H1727">
        <v>1</v>
      </c>
      <c r="I1727">
        <v>9349.6</v>
      </c>
      <c r="J1727" t="s">
        <v>12</v>
      </c>
      <c r="K1727" t="s">
        <v>12</v>
      </c>
      <c r="L1727">
        <f>SalesData[[#This Row],[quantity]]*SalesData[[#This Row],[price]]</f>
        <v>9349.6</v>
      </c>
      <c r="M1727" s="8">
        <f>IF(SalesData[[#This Row],[quantity]]&lt;=1,2%,IF(SalesData[[#This Row],[quantity]]&lt;=2,4%,IF(SalesData[[#This Row],[quantity]]&lt;=3,6%,IF(SalesData[[#This Row],[quantity]]&gt;=4,8%,0%))))</f>
        <v>0.02</v>
      </c>
      <c r="N1727" s="6">
        <f>SalesData[[#This Row],[Total Sales]]*SalesData[[#This Row],[Discount %]]</f>
        <v>186.99200000000002</v>
      </c>
      <c r="O1727" s="2">
        <f>SalesData[[#This Row],[Total Sales]]-SalesData[[#This Row],[Discount Amount]]</f>
        <v>9162.6080000000002</v>
      </c>
      <c r="P1727" s="2">
        <f>SalesData[[#This Row],[price]]*60%</f>
        <v>5609.76</v>
      </c>
      <c r="Q1727" s="2">
        <f>SalesData[[#This Row],[Cost Price (Assumed)60%]]*SalesData[[#This Row],[quantity]]</f>
        <v>5609.76</v>
      </c>
      <c r="R1727" s="2">
        <f>SalesData[[#This Row],[Net Sales]]-SalesData[[#This Row],[Total Cost]]</f>
        <v>3552.848</v>
      </c>
      <c r="S1727" s="8">
        <f>SalesData[[#This Row],[Profit]]/SalesData[[#This Row],[Net Sales]]</f>
        <v>0.38775510204081631</v>
      </c>
    </row>
    <row r="1728" spans="1:19" x14ac:dyDescent="0.25">
      <c r="A1728">
        <v>101726</v>
      </c>
      <c r="B1728" s="1">
        <v>44940</v>
      </c>
      <c r="C1728" s="2">
        <f>MONTH(SalesData[[#This Row],[order_date]])</f>
        <v>1</v>
      </c>
      <c r="D1728" s="2">
        <f>YEAR(SalesData[[#This Row],[order_date]])</f>
        <v>2023</v>
      </c>
      <c r="E1728" t="s">
        <v>1631</v>
      </c>
      <c r="F1728" t="s">
        <v>10</v>
      </c>
      <c r="G1728" t="s">
        <v>68</v>
      </c>
      <c r="H1728">
        <v>1</v>
      </c>
      <c r="I1728">
        <v>36373.339999999997</v>
      </c>
      <c r="J1728" t="s">
        <v>12</v>
      </c>
      <c r="K1728" t="s">
        <v>12</v>
      </c>
      <c r="L1728">
        <f>SalesData[[#This Row],[quantity]]*SalesData[[#This Row],[price]]</f>
        <v>36373.339999999997</v>
      </c>
      <c r="M1728" s="8">
        <f>IF(SalesData[[#This Row],[quantity]]&lt;=1,2%,IF(SalesData[[#This Row],[quantity]]&lt;=2,4%,IF(SalesData[[#This Row],[quantity]]&lt;=3,6%,IF(SalesData[[#This Row],[quantity]]&gt;=4,8%,0%))))</f>
        <v>0.02</v>
      </c>
      <c r="N1728" s="6">
        <f>SalesData[[#This Row],[Total Sales]]*SalesData[[#This Row],[Discount %]]</f>
        <v>727.46679999999992</v>
      </c>
      <c r="O1728" s="2">
        <f>SalesData[[#This Row],[Total Sales]]-SalesData[[#This Row],[Discount Amount]]</f>
        <v>35645.873199999995</v>
      </c>
      <c r="P1728" s="2">
        <f>SalesData[[#This Row],[price]]*60%</f>
        <v>21824.003999999997</v>
      </c>
      <c r="Q1728" s="2">
        <f>SalesData[[#This Row],[Cost Price (Assumed)60%]]*SalesData[[#This Row],[quantity]]</f>
        <v>21824.003999999997</v>
      </c>
      <c r="R1728" s="2">
        <f>SalesData[[#This Row],[Net Sales]]-SalesData[[#This Row],[Total Cost]]</f>
        <v>13821.869199999997</v>
      </c>
      <c r="S1728" s="8">
        <f>SalesData[[#This Row],[Profit]]/SalesData[[#This Row],[Net Sales]]</f>
        <v>0.38775510204081631</v>
      </c>
    </row>
    <row r="1729" spans="1:19" x14ac:dyDescent="0.25">
      <c r="A1729">
        <v>101727</v>
      </c>
      <c r="B1729" s="1">
        <v>45652</v>
      </c>
      <c r="C1729" s="2">
        <f>MONTH(SalesData[[#This Row],[order_date]])</f>
        <v>12</v>
      </c>
      <c r="D1729" s="2">
        <f>YEAR(SalesData[[#This Row],[order_date]])</f>
        <v>2024</v>
      </c>
      <c r="E1729" t="s">
        <v>1632</v>
      </c>
      <c r="F1729" t="s">
        <v>14</v>
      </c>
      <c r="G1729" t="s">
        <v>51</v>
      </c>
      <c r="H1729">
        <v>3</v>
      </c>
      <c r="I1729">
        <v>2014.35</v>
      </c>
      <c r="J1729" t="s">
        <v>85</v>
      </c>
      <c r="K1729" t="s">
        <v>29</v>
      </c>
      <c r="L1729">
        <f>SalesData[[#This Row],[quantity]]*SalesData[[#This Row],[price]]</f>
        <v>6043.0499999999993</v>
      </c>
      <c r="M1729" s="8">
        <f>IF(SalesData[[#This Row],[quantity]]&lt;=1,2%,IF(SalesData[[#This Row],[quantity]]&lt;=2,4%,IF(SalesData[[#This Row],[quantity]]&lt;=3,6%,IF(SalesData[[#This Row],[quantity]]&gt;=4,8%,0%))))</f>
        <v>0.06</v>
      </c>
      <c r="N1729" s="6">
        <f>SalesData[[#This Row],[Total Sales]]*SalesData[[#This Row],[Discount %]]</f>
        <v>362.58299999999997</v>
      </c>
      <c r="O1729" s="2">
        <f>SalesData[[#This Row],[Total Sales]]-SalesData[[#This Row],[Discount Amount]]</f>
        <v>5680.4669999999996</v>
      </c>
      <c r="P1729" s="2">
        <f>SalesData[[#This Row],[price]]*60%</f>
        <v>1208.6099999999999</v>
      </c>
      <c r="Q1729" s="2">
        <f>SalesData[[#This Row],[Cost Price (Assumed)60%]]*SalesData[[#This Row],[quantity]]</f>
        <v>3625.83</v>
      </c>
      <c r="R1729" s="2">
        <f>SalesData[[#This Row],[Net Sales]]-SalesData[[#This Row],[Total Cost]]</f>
        <v>2054.6369999999997</v>
      </c>
      <c r="S1729" s="8">
        <f>SalesData[[#This Row],[Profit]]/SalesData[[#This Row],[Net Sales]]</f>
        <v>0.36170212765957444</v>
      </c>
    </row>
    <row r="1730" spans="1:19" x14ac:dyDescent="0.25">
      <c r="A1730">
        <v>101728</v>
      </c>
      <c r="B1730" s="1">
        <v>45543</v>
      </c>
      <c r="C1730" s="2">
        <f>MONTH(SalesData[[#This Row],[order_date]])</f>
        <v>9</v>
      </c>
      <c r="D1730" s="2">
        <f>YEAR(SalesData[[#This Row],[order_date]])</f>
        <v>2024</v>
      </c>
      <c r="E1730" t="s">
        <v>1633</v>
      </c>
      <c r="F1730" t="s">
        <v>10</v>
      </c>
      <c r="G1730" t="s">
        <v>73</v>
      </c>
      <c r="H1730">
        <v>1</v>
      </c>
      <c r="I1730">
        <v>10303.129999999999</v>
      </c>
      <c r="J1730" t="s">
        <v>32</v>
      </c>
      <c r="K1730" t="s">
        <v>33</v>
      </c>
      <c r="L1730">
        <f>SalesData[[#This Row],[quantity]]*SalesData[[#This Row],[price]]</f>
        <v>10303.129999999999</v>
      </c>
      <c r="M1730" s="8">
        <f>IF(SalesData[[#This Row],[quantity]]&lt;=1,2%,IF(SalesData[[#This Row],[quantity]]&lt;=2,4%,IF(SalesData[[#This Row],[quantity]]&lt;=3,6%,IF(SalesData[[#This Row],[quantity]]&gt;=4,8%,0%))))</f>
        <v>0.02</v>
      </c>
      <c r="N1730" s="6">
        <f>SalesData[[#This Row],[Total Sales]]*SalesData[[#This Row],[Discount %]]</f>
        <v>206.06259999999997</v>
      </c>
      <c r="O1730" s="2">
        <f>SalesData[[#This Row],[Total Sales]]-SalesData[[#This Row],[Discount Amount]]</f>
        <v>10097.0674</v>
      </c>
      <c r="P1730" s="2">
        <f>SalesData[[#This Row],[price]]*60%</f>
        <v>6181.8779999999997</v>
      </c>
      <c r="Q1730" s="2">
        <f>SalesData[[#This Row],[Cost Price (Assumed)60%]]*SalesData[[#This Row],[quantity]]</f>
        <v>6181.8779999999997</v>
      </c>
      <c r="R1730" s="2">
        <f>SalesData[[#This Row],[Net Sales]]-SalesData[[#This Row],[Total Cost]]</f>
        <v>3915.1894000000002</v>
      </c>
      <c r="S1730" s="8">
        <f>SalesData[[#This Row],[Profit]]/SalesData[[#This Row],[Net Sales]]</f>
        <v>0.38775510204081637</v>
      </c>
    </row>
    <row r="1731" spans="1:19" x14ac:dyDescent="0.25">
      <c r="A1731">
        <v>101729</v>
      </c>
      <c r="B1731" s="1">
        <v>45615</v>
      </c>
      <c r="C1731" s="2">
        <f>MONTH(SalesData[[#This Row],[order_date]])</f>
        <v>11</v>
      </c>
      <c r="D1731" s="2">
        <f>YEAR(SalesData[[#This Row],[order_date]])</f>
        <v>2024</v>
      </c>
      <c r="E1731" t="s">
        <v>1219</v>
      </c>
      <c r="F1731" t="s">
        <v>19</v>
      </c>
      <c r="G1731" t="s">
        <v>123</v>
      </c>
      <c r="H1731">
        <v>1</v>
      </c>
      <c r="I1731">
        <v>6533.19</v>
      </c>
      <c r="J1731" t="s">
        <v>35</v>
      </c>
      <c r="K1731" t="s">
        <v>36</v>
      </c>
      <c r="L1731">
        <f>SalesData[[#This Row],[quantity]]*SalesData[[#This Row],[price]]</f>
        <v>6533.19</v>
      </c>
      <c r="M1731" s="8">
        <f>IF(SalesData[[#This Row],[quantity]]&lt;=1,2%,IF(SalesData[[#This Row],[quantity]]&lt;=2,4%,IF(SalesData[[#This Row],[quantity]]&lt;=3,6%,IF(SalesData[[#This Row],[quantity]]&gt;=4,8%,0%))))</f>
        <v>0.02</v>
      </c>
      <c r="N1731" s="6">
        <f>SalesData[[#This Row],[Total Sales]]*SalesData[[#This Row],[Discount %]]</f>
        <v>130.66379999999998</v>
      </c>
      <c r="O1731" s="2">
        <f>SalesData[[#This Row],[Total Sales]]-SalesData[[#This Row],[Discount Amount]]</f>
        <v>6402.5261999999993</v>
      </c>
      <c r="P1731" s="2">
        <f>SalesData[[#This Row],[price]]*60%</f>
        <v>3919.9139999999998</v>
      </c>
      <c r="Q1731" s="2">
        <f>SalesData[[#This Row],[Cost Price (Assumed)60%]]*SalesData[[#This Row],[quantity]]</f>
        <v>3919.9139999999998</v>
      </c>
      <c r="R1731" s="2">
        <f>SalesData[[#This Row],[Net Sales]]-SalesData[[#This Row],[Total Cost]]</f>
        <v>2482.6121999999996</v>
      </c>
      <c r="S1731" s="8">
        <f>SalesData[[#This Row],[Profit]]/SalesData[[#This Row],[Net Sales]]</f>
        <v>0.38775510204081631</v>
      </c>
    </row>
    <row r="1732" spans="1:19" x14ac:dyDescent="0.25">
      <c r="A1732">
        <v>101730</v>
      </c>
      <c r="B1732" s="1">
        <v>45377</v>
      </c>
      <c r="C1732" s="2">
        <f>MONTH(SalesData[[#This Row],[order_date]])</f>
        <v>3</v>
      </c>
      <c r="D1732" s="2">
        <f>YEAR(SalesData[[#This Row],[order_date]])</f>
        <v>2024</v>
      </c>
      <c r="E1732" t="s">
        <v>982</v>
      </c>
      <c r="F1732" t="s">
        <v>41</v>
      </c>
      <c r="G1732" t="s">
        <v>42</v>
      </c>
      <c r="H1732">
        <v>3</v>
      </c>
      <c r="I1732">
        <v>821.22</v>
      </c>
      <c r="J1732" t="s">
        <v>35</v>
      </c>
      <c r="K1732" t="s">
        <v>36</v>
      </c>
      <c r="L1732">
        <f>SalesData[[#This Row],[quantity]]*SalesData[[#This Row],[price]]</f>
        <v>2463.66</v>
      </c>
      <c r="M1732" s="8">
        <f>IF(SalesData[[#This Row],[quantity]]&lt;=1,2%,IF(SalesData[[#This Row],[quantity]]&lt;=2,4%,IF(SalesData[[#This Row],[quantity]]&lt;=3,6%,IF(SalesData[[#This Row],[quantity]]&gt;=4,8%,0%))))</f>
        <v>0.06</v>
      </c>
      <c r="N1732" s="6">
        <f>SalesData[[#This Row],[Total Sales]]*SalesData[[#This Row],[Discount %]]</f>
        <v>147.81959999999998</v>
      </c>
      <c r="O1732" s="2">
        <f>SalesData[[#This Row],[Total Sales]]-SalesData[[#This Row],[Discount Amount]]</f>
        <v>2315.8404</v>
      </c>
      <c r="P1732" s="2">
        <f>SalesData[[#This Row],[price]]*60%</f>
        <v>492.73199999999997</v>
      </c>
      <c r="Q1732" s="2">
        <f>SalesData[[#This Row],[Cost Price (Assumed)60%]]*SalesData[[#This Row],[quantity]]</f>
        <v>1478.1959999999999</v>
      </c>
      <c r="R1732" s="2">
        <f>SalesData[[#This Row],[Net Sales]]-SalesData[[#This Row],[Total Cost]]</f>
        <v>837.64440000000013</v>
      </c>
      <c r="S1732" s="8">
        <f>SalesData[[#This Row],[Profit]]/SalesData[[#This Row],[Net Sales]]</f>
        <v>0.36170212765957449</v>
      </c>
    </row>
    <row r="1733" spans="1:19" x14ac:dyDescent="0.25">
      <c r="A1733">
        <v>101731</v>
      </c>
      <c r="B1733" s="1">
        <v>44953</v>
      </c>
      <c r="C1733" s="2">
        <f>MONTH(SalesData[[#This Row],[order_date]])</f>
        <v>1</v>
      </c>
      <c r="D1733" s="2">
        <f>YEAR(SalesData[[#This Row],[order_date]])</f>
        <v>2023</v>
      </c>
      <c r="E1733" t="s">
        <v>1634</v>
      </c>
      <c r="F1733" t="s">
        <v>10</v>
      </c>
      <c r="G1733" t="s">
        <v>27</v>
      </c>
      <c r="H1733">
        <v>1</v>
      </c>
      <c r="I1733">
        <v>58318.07</v>
      </c>
      <c r="J1733" t="s">
        <v>21</v>
      </c>
      <c r="K1733" t="s">
        <v>17</v>
      </c>
      <c r="L1733">
        <f>SalesData[[#This Row],[quantity]]*SalesData[[#This Row],[price]]</f>
        <v>58318.07</v>
      </c>
      <c r="M1733" s="8">
        <f>IF(SalesData[[#This Row],[quantity]]&lt;=1,2%,IF(SalesData[[#This Row],[quantity]]&lt;=2,4%,IF(SalesData[[#This Row],[quantity]]&lt;=3,6%,IF(SalesData[[#This Row],[quantity]]&gt;=4,8%,0%))))</f>
        <v>0.02</v>
      </c>
      <c r="N1733" s="6">
        <f>SalesData[[#This Row],[Total Sales]]*SalesData[[#This Row],[Discount %]]</f>
        <v>1166.3614</v>
      </c>
      <c r="O1733" s="2">
        <f>SalesData[[#This Row],[Total Sales]]-SalesData[[#This Row],[Discount Amount]]</f>
        <v>57151.708599999998</v>
      </c>
      <c r="P1733" s="2">
        <f>SalesData[[#This Row],[price]]*60%</f>
        <v>34990.841999999997</v>
      </c>
      <c r="Q1733" s="2">
        <f>SalesData[[#This Row],[Cost Price (Assumed)60%]]*SalesData[[#This Row],[quantity]]</f>
        <v>34990.841999999997</v>
      </c>
      <c r="R1733" s="2">
        <f>SalesData[[#This Row],[Net Sales]]-SalesData[[#This Row],[Total Cost]]</f>
        <v>22160.866600000001</v>
      </c>
      <c r="S1733" s="8">
        <f>SalesData[[#This Row],[Profit]]/SalesData[[#This Row],[Net Sales]]</f>
        <v>0.38775510204081637</v>
      </c>
    </row>
    <row r="1734" spans="1:19" x14ac:dyDescent="0.25">
      <c r="A1734">
        <v>101732</v>
      </c>
      <c r="B1734" s="1">
        <v>44956</v>
      </c>
      <c r="C1734" s="2">
        <f>MONTH(SalesData[[#This Row],[order_date]])</f>
        <v>1</v>
      </c>
      <c r="D1734" s="2">
        <f>YEAR(SalesData[[#This Row],[order_date]])</f>
        <v>2023</v>
      </c>
      <c r="E1734" t="s">
        <v>1635</v>
      </c>
      <c r="F1734" t="s">
        <v>19</v>
      </c>
      <c r="G1734" t="s">
        <v>23</v>
      </c>
      <c r="H1734">
        <v>1</v>
      </c>
      <c r="I1734">
        <v>9881.3799999999992</v>
      </c>
      <c r="J1734" t="s">
        <v>94</v>
      </c>
      <c r="K1734" t="s">
        <v>95</v>
      </c>
      <c r="L1734">
        <f>SalesData[[#This Row],[quantity]]*SalesData[[#This Row],[price]]</f>
        <v>9881.3799999999992</v>
      </c>
      <c r="M1734" s="8">
        <f>IF(SalesData[[#This Row],[quantity]]&lt;=1,2%,IF(SalesData[[#This Row],[quantity]]&lt;=2,4%,IF(SalesData[[#This Row],[quantity]]&lt;=3,6%,IF(SalesData[[#This Row],[quantity]]&gt;=4,8%,0%))))</f>
        <v>0.02</v>
      </c>
      <c r="N1734" s="6">
        <f>SalesData[[#This Row],[Total Sales]]*SalesData[[#This Row],[Discount %]]</f>
        <v>197.6276</v>
      </c>
      <c r="O1734" s="2">
        <f>SalesData[[#This Row],[Total Sales]]-SalesData[[#This Row],[Discount Amount]]</f>
        <v>9683.7523999999994</v>
      </c>
      <c r="P1734" s="2">
        <f>SalesData[[#This Row],[price]]*60%</f>
        <v>5928.8279999999995</v>
      </c>
      <c r="Q1734" s="2">
        <f>SalesData[[#This Row],[Cost Price (Assumed)60%]]*SalesData[[#This Row],[quantity]]</f>
        <v>5928.8279999999995</v>
      </c>
      <c r="R1734" s="2">
        <f>SalesData[[#This Row],[Net Sales]]-SalesData[[#This Row],[Total Cost]]</f>
        <v>3754.9243999999999</v>
      </c>
      <c r="S1734" s="8">
        <f>SalesData[[#This Row],[Profit]]/SalesData[[#This Row],[Net Sales]]</f>
        <v>0.38775510204081631</v>
      </c>
    </row>
    <row r="1735" spans="1:19" x14ac:dyDescent="0.25">
      <c r="A1735">
        <v>101733</v>
      </c>
      <c r="B1735" s="1">
        <v>45383</v>
      </c>
      <c r="C1735" s="2">
        <f>MONTH(SalesData[[#This Row],[order_date]])</f>
        <v>4</v>
      </c>
      <c r="D1735" s="2">
        <f>YEAR(SalesData[[#This Row],[order_date]])</f>
        <v>2024</v>
      </c>
      <c r="E1735" t="s">
        <v>1636</v>
      </c>
      <c r="F1735" t="s">
        <v>38</v>
      </c>
      <c r="G1735" t="s">
        <v>53</v>
      </c>
      <c r="H1735">
        <v>1</v>
      </c>
      <c r="I1735">
        <v>3682.19</v>
      </c>
      <c r="J1735" t="s">
        <v>63</v>
      </c>
      <c r="K1735" t="s">
        <v>64</v>
      </c>
      <c r="L1735">
        <f>SalesData[[#This Row],[quantity]]*SalesData[[#This Row],[price]]</f>
        <v>3682.19</v>
      </c>
      <c r="M1735" s="8">
        <f>IF(SalesData[[#This Row],[quantity]]&lt;=1,2%,IF(SalesData[[#This Row],[quantity]]&lt;=2,4%,IF(SalesData[[#This Row],[quantity]]&lt;=3,6%,IF(SalesData[[#This Row],[quantity]]&gt;=4,8%,0%))))</f>
        <v>0.02</v>
      </c>
      <c r="N1735" s="6">
        <f>SalesData[[#This Row],[Total Sales]]*SalesData[[#This Row],[Discount %]]</f>
        <v>73.643799999999999</v>
      </c>
      <c r="O1735" s="2">
        <f>SalesData[[#This Row],[Total Sales]]-SalesData[[#This Row],[Discount Amount]]</f>
        <v>3608.5462000000002</v>
      </c>
      <c r="P1735" s="2">
        <f>SalesData[[#This Row],[price]]*60%</f>
        <v>2209.3139999999999</v>
      </c>
      <c r="Q1735" s="2">
        <f>SalesData[[#This Row],[Cost Price (Assumed)60%]]*SalesData[[#This Row],[quantity]]</f>
        <v>2209.3139999999999</v>
      </c>
      <c r="R1735" s="2">
        <f>SalesData[[#This Row],[Net Sales]]-SalesData[[#This Row],[Total Cost]]</f>
        <v>1399.2322000000004</v>
      </c>
      <c r="S1735" s="8">
        <f>SalesData[[#This Row],[Profit]]/SalesData[[#This Row],[Net Sales]]</f>
        <v>0.38775510204081642</v>
      </c>
    </row>
    <row r="1736" spans="1:19" x14ac:dyDescent="0.25">
      <c r="A1736">
        <v>101734</v>
      </c>
      <c r="B1736" s="1">
        <v>45498</v>
      </c>
      <c r="C1736" s="2">
        <f>MONTH(SalesData[[#This Row],[order_date]])</f>
        <v>7</v>
      </c>
      <c r="D1736" s="2">
        <f>YEAR(SalesData[[#This Row],[order_date]])</f>
        <v>2024</v>
      </c>
      <c r="E1736" t="s">
        <v>1637</v>
      </c>
      <c r="F1736" t="s">
        <v>38</v>
      </c>
      <c r="G1736" t="s">
        <v>60</v>
      </c>
      <c r="H1736">
        <v>2</v>
      </c>
      <c r="I1736">
        <v>3214.81</v>
      </c>
      <c r="J1736" t="s">
        <v>47</v>
      </c>
      <c r="K1736" t="s">
        <v>48</v>
      </c>
      <c r="L1736">
        <f>SalesData[[#This Row],[quantity]]*SalesData[[#This Row],[price]]</f>
        <v>6429.62</v>
      </c>
      <c r="M1736" s="8">
        <f>IF(SalesData[[#This Row],[quantity]]&lt;=1,2%,IF(SalesData[[#This Row],[quantity]]&lt;=2,4%,IF(SalesData[[#This Row],[quantity]]&lt;=3,6%,IF(SalesData[[#This Row],[quantity]]&gt;=4,8%,0%))))</f>
        <v>0.04</v>
      </c>
      <c r="N1736" s="6">
        <f>SalesData[[#This Row],[Total Sales]]*SalesData[[#This Row],[Discount %]]</f>
        <v>257.1848</v>
      </c>
      <c r="O1736" s="2">
        <f>SalesData[[#This Row],[Total Sales]]-SalesData[[#This Row],[Discount Amount]]</f>
        <v>6172.4351999999999</v>
      </c>
      <c r="P1736" s="2">
        <f>SalesData[[#This Row],[price]]*60%</f>
        <v>1928.886</v>
      </c>
      <c r="Q1736" s="2">
        <f>SalesData[[#This Row],[Cost Price (Assumed)60%]]*SalesData[[#This Row],[quantity]]</f>
        <v>3857.7719999999999</v>
      </c>
      <c r="R1736" s="2">
        <f>SalesData[[#This Row],[Net Sales]]-SalesData[[#This Row],[Total Cost]]</f>
        <v>2314.6632</v>
      </c>
      <c r="S1736" s="8">
        <f>SalesData[[#This Row],[Profit]]/SalesData[[#This Row],[Net Sales]]</f>
        <v>0.375</v>
      </c>
    </row>
    <row r="1737" spans="1:19" x14ac:dyDescent="0.25">
      <c r="A1737">
        <v>101735</v>
      </c>
      <c r="B1737" s="1">
        <v>45438</v>
      </c>
      <c r="C1737" s="2">
        <f>MONTH(SalesData[[#This Row],[order_date]])</f>
        <v>5</v>
      </c>
      <c r="D1737" s="2">
        <f>YEAR(SalesData[[#This Row],[order_date]])</f>
        <v>2024</v>
      </c>
      <c r="E1737" t="s">
        <v>1638</v>
      </c>
      <c r="F1737" t="s">
        <v>41</v>
      </c>
      <c r="G1737" t="s">
        <v>92</v>
      </c>
      <c r="H1737">
        <v>1</v>
      </c>
      <c r="I1737">
        <v>8962.74</v>
      </c>
      <c r="J1737" t="s">
        <v>107</v>
      </c>
      <c r="K1737" t="s">
        <v>108</v>
      </c>
      <c r="L1737">
        <f>SalesData[[#This Row],[quantity]]*SalesData[[#This Row],[price]]</f>
        <v>8962.74</v>
      </c>
      <c r="M1737" s="8">
        <f>IF(SalesData[[#This Row],[quantity]]&lt;=1,2%,IF(SalesData[[#This Row],[quantity]]&lt;=2,4%,IF(SalesData[[#This Row],[quantity]]&lt;=3,6%,IF(SalesData[[#This Row],[quantity]]&gt;=4,8%,0%))))</f>
        <v>0.02</v>
      </c>
      <c r="N1737" s="6">
        <f>SalesData[[#This Row],[Total Sales]]*SalesData[[#This Row],[Discount %]]</f>
        <v>179.25479999999999</v>
      </c>
      <c r="O1737" s="2">
        <f>SalesData[[#This Row],[Total Sales]]-SalesData[[#This Row],[Discount Amount]]</f>
        <v>8783.4851999999992</v>
      </c>
      <c r="P1737" s="2">
        <f>SalesData[[#This Row],[price]]*60%</f>
        <v>5377.6439999999993</v>
      </c>
      <c r="Q1737" s="2">
        <f>SalesData[[#This Row],[Cost Price (Assumed)60%]]*SalesData[[#This Row],[quantity]]</f>
        <v>5377.6439999999993</v>
      </c>
      <c r="R1737" s="2">
        <f>SalesData[[#This Row],[Net Sales]]-SalesData[[#This Row],[Total Cost]]</f>
        <v>3405.8411999999998</v>
      </c>
      <c r="S1737" s="8">
        <f>SalesData[[#This Row],[Profit]]/SalesData[[#This Row],[Net Sales]]</f>
        <v>0.38775510204081637</v>
      </c>
    </row>
    <row r="1738" spans="1:19" x14ac:dyDescent="0.25">
      <c r="A1738">
        <v>101736</v>
      </c>
      <c r="B1738" s="1">
        <v>45240</v>
      </c>
      <c r="C1738" s="2">
        <f>MONTH(SalesData[[#This Row],[order_date]])</f>
        <v>11</v>
      </c>
      <c r="D1738" s="2">
        <f>YEAR(SalesData[[#This Row],[order_date]])</f>
        <v>2023</v>
      </c>
      <c r="E1738" t="s">
        <v>1199</v>
      </c>
      <c r="F1738" t="s">
        <v>10</v>
      </c>
      <c r="G1738" t="s">
        <v>73</v>
      </c>
      <c r="H1738">
        <v>2</v>
      </c>
      <c r="I1738">
        <v>22916</v>
      </c>
      <c r="J1738" t="s">
        <v>21</v>
      </c>
      <c r="K1738" t="s">
        <v>17</v>
      </c>
      <c r="L1738">
        <f>SalesData[[#This Row],[quantity]]*SalesData[[#This Row],[price]]</f>
        <v>45832</v>
      </c>
      <c r="M1738" s="8">
        <f>IF(SalesData[[#This Row],[quantity]]&lt;=1,2%,IF(SalesData[[#This Row],[quantity]]&lt;=2,4%,IF(SalesData[[#This Row],[quantity]]&lt;=3,6%,IF(SalesData[[#This Row],[quantity]]&gt;=4,8%,0%))))</f>
        <v>0.04</v>
      </c>
      <c r="N1738" s="6">
        <f>SalesData[[#This Row],[Total Sales]]*SalesData[[#This Row],[Discount %]]</f>
        <v>1833.28</v>
      </c>
      <c r="O1738" s="2">
        <f>SalesData[[#This Row],[Total Sales]]-SalesData[[#This Row],[Discount Amount]]</f>
        <v>43998.720000000001</v>
      </c>
      <c r="P1738" s="2">
        <f>SalesData[[#This Row],[price]]*60%</f>
        <v>13749.6</v>
      </c>
      <c r="Q1738" s="2">
        <f>SalesData[[#This Row],[Cost Price (Assumed)60%]]*SalesData[[#This Row],[quantity]]</f>
        <v>27499.200000000001</v>
      </c>
      <c r="R1738" s="2">
        <f>SalesData[[#This Row],[Net Sales]]-SalesData[[#This Row],[Total Cost]]</f>
        <v>16499.52</v>
      </c>
      <c r="S1738" s="8">
        <f>SalesData[[#This Row],[Profit]]/SalesData[[#This Row],[Net Sales]]</f>
        <v>0.375</v>
      </c>
    </row>
    <row r="1739" spans="1:19" x14ac:dyDescent="0.25">
      <c r="A1739">
        <v>101737</v>
      </c>
      <c r="B1739" s="1">
        <v>45318</v>
      </c>
      <c r="C1739" s="2">
        <f>MONTH(SalesData[[#This Row],[order_date]])</f>
        <v>1</v>
      </c>
      <c r="D1739" s="2">
        <f>YEAR(SalesData[[#This Row],[order_date]])</f>
        <v>2024</v>
      </c>
      <c r="E1739" t="s">
        <v>1639</v>
      </c>
      <c r="F1739" t="s">
        <v>10</v>
      </c>
      <c r="G1739" t="s">
        <v>68</v>
      </c>
      <c r="H1739">
        <v>1</v>
      </c>
      <c r="I1739">
        <v>63436.67</v>
      </c>
      <c r="J1739" t="s">
        <v>57</v>
      </c>
      <c r="K1739" t="s">
        <v>58</v>
      </c>
      <c r="L1739">
        <f>SalesData[[#This Row],[quantity]]*SalesData[[#This Row],[price]]</f>
        <v>63436.67</v>
      </c>
      <c r="M1739" s="8">
        <f>IF(SalesData[[#This Row],[quantity]]&lt;=1,2%,IF(SalesData[[#This Row],[quantity]]&lt;=2,4%,IF(SalesData[[#This Row],[quantity]]&lt;=3,6%,IF(SalesData[[#This Row],[quantity]]&gt;=4,8%,0%))))</f>
        <v>0.02</v>
      </c>
      <c r="N1739" s="6">
        <f>SalesData[[#This Row],[Total Sales]]*SalesData[[#This Row],[Discount %]]</f>
        <v>1268.7334000000001</v>
      </c>
      <c r="O1739" s="2">
        <f>SalesData[[#This Row],[Total Sales]]-SalesData[[#This Row],[Discount Amount]]</f>
        <v>62167.936600000001</v>
      </c>
      <c r="P1739" s="2">
        <f>SalesData[[#This Row],[price]]*60%</f>
        <v>38062.002</v>
      </c>
      <c r="Q1739" s="2">
        <f>SalesData[[#This Row],[Cost Price (Assumed)60%]]*SalesData[[#This Row],[quantity]]</f>
        <v>38062.002</v>
      </c>
      <c r="R1739" s="2">
        <f>SalesData[[#This Row],[Net Sales]]-SalesData[[#This Row],[Total Cost]]</f>
        <v>24105.934600000001</v>
      </c>
      <c r="S1739" s="8">
        <f>SalesData[[#This Row],[Profit]]/SalesData[[#This Row],[Net Sales]]</f>
        <v>0.38775510204081631</v>
      </c>
    </row>
    <row r="1740" spans="1:19" x14ac:dyDescent="0.25">
      <c r="A1740">
        <v>101738</v>
      </c>
      <c r="B1740" s="1">
        <v>45257</v>
      </c>
      <c r="C1740" s="2">
        <f>MONTH(SalesData[[#This Row],[order_date]])</f>
        <v>11</v>
      </c>
      <c r="D1740" s="2">
        <f>YEAR(SalesData[[#This Row],[order_date]])</f>
        <v>2023</v>
      </c>
      <c r="E1740" t="s">
        <v>1640</v>
      </c>
      <c r="F1740" t="s">
        <v>10</v>
      </c>
      <c r="G1740" t="s">
        <v>27</v>
      </c>
      <c r="H1740">
        <v>1</v>
      </c>
      <c r="I1740">
        <v>67584.539999999994</v>
      </c>
      <c r="J1740" t="s">
        <v>21</v>
      </c>
      <c r="K1740" t="s">
        <v>17</v>
      </c>
      <c r="L1740">
        <f>SalesData[[#This Row],[quantity]]*SalesData[[#This Row],[price]]</f>
        <v>67584.539999999994</v>
      </c>
      <c r="M1740" s="8">
        <f>IF(SalesData[[#This Row],[quantity]]&lt;=1,2%,IF(SalesData[[#This Row],[quantity]]&lt;=2,4%,IF(SalesData[[#This Row],[quantity]]&lt;=3,6%,IF(SalesData[[#This Row],[quantity]]&gt;=4,8%,0%))))</f>
        <v>0.02</v>
      </c>
      <c r="N1740" s="6">
        <f>SalesData[[#This Row],[Total Sales]]*SalesData[[#This Row],[Discount %]]</f>
        <v>1351.6907999999999</v>
      </c>
      <c r="O1740" s="2">
        <f>SalesData[[#This Row],[Total Sales]]-SalesData[[#This Row],[Discount Amount]]</f>
        <v>66232.849199999997</v>
      </c>
      <c r="P1740" s="2">
        <f>SalesData[[#This Row],[price]]*60%</f>
        <v>40550.723999999995</v>
      </c>
      <c r="Q1740" s="2">
        <f>SalesData[[#This Row],[Cost Price (Assumed)60%]]*SalesData[[#This Row],[quantity]]</f>
        <v>40550.723999999995</v>
      </c>
      <c r="R1740" s="2">
        <f>SalesData[[#This Row],[Net Sales]]-SalesData[[#This Row],[Total Cost]]</f>
        <v>25682.125200000002</v>
      </c>
      <c r="S1740" s="8">
        <f>SalesData[[#This Row],[Profit]]/SalesData[[#This Row],[Net Sales]]</f>
        <v>0.38775510204081637</v>
      </c>
    </row>
    <row r="1741" spans="1:19" x14ac:dyDescent="0.25">
      <c r="A1741">
        <v>101739</v>
      </c>
      <c r="B1741" s="1">
        <v>45500</v>
      </c>
      <c r="C1741" s="2">
        <f>MONTH(SalesData[[#This Row],[order_date]])</f>
        <v>7</v>
      </c>
      <c r="D1741" s="2">
        <f>YEAR(SalesData[[#This Row],[order_date]])</f>
        <v>2024</v>
      </c>
      <c r="E1741" t="s">
        <v>1641</v>
      </c>
      <c r="F1741" t="s">
        <v>14</v>
      </c>
      <c r="G1741" t="s">
        <v>170</v>
      </c>
      <c r="H1741">
        <v>2</v>
      </c>
      <c r="I1741">
        <v>494.75</v>
      </c>
      <c r="J1741" t="s">
        <v>47</v>
      </c>
      <c r="K1741" t="s">
        <v>48</v>
      </c>
      <c r="L1741">
        <f>SalesData[[#This Row],[quantity]]*SalesData[[#This Row],[price]]</f>
        <v>989.5</v>
      </c>
      <c r="M1741" s="8">
        <f>IF(SalesData[[#This Row],[quantity]]&lt;=1,2%,IF(SalesData[[#This Row],[quantity]]&lt;=2,4%,IF(SalesData[[#This Row],[quantity]]&lt;=3,6%,IF(SalesData[[#This Row],[quantity]]&gt;=4,8%,0%))))</f>
        <v>0.04</v>
      </c>
      <c r="N1741" s="6">
        <f>SalesData[[#This Row],[Total Sales]]*SalesData[[#This Row],[Discount %]]</f>
        <v>39.58</v>
      </c>
      <c r="O1741" s="2">
        <f>SalesData[[#This Row],[Total Sales]]-SalesData[[#This Row],[Discount Amount]]</f>
        <v>949.92</v>
      </c>
      <c r="P1741" s="2">
        <f>SalesData[[#This Row],[price]]*60%</f>
        <v>296.84999999999997</v>
      </c>
      <c r="Q1741" s="2">
        <f>SalesData[[#This Row],[Cost Price (Assumed)60%]]*SalesData[[#This Row],[quantity]]</f>
        <v>593.69999999999993</v>
      </c>
      <c r="R1741" s="2">
        <f>SalesData[[#This Row],[Net Sales]]-SalesData[[#This Row],[Total Cost]]</f>
        <v>356.22</v>
      </c>
      <c r="S1741" s="8">
        <f>SalesData[[#This Row],[Profit]]/SalesData[[#This Row],[Net Sales]]</f>
        <v>0.37500000000000006</v>
      </c>
    </row>
    <row r="1742" spans="1:19" x14ac:dyDescent="0.25">
      <c r="A1742">
        <v>101740</v>
      </c>
      <c r="B1742" s="1">
        <v>45196</v>
      </c>
      <c r="C1742" s="2">
        <f>MONTH(SalesData[[#This Row],[order_date]])</f>
        <v>9</v>
      </c>
      <c r="D1742" s="2">
        <f>YEAR(SalesData[[#This Row],[order_date]])</f>
        <v>2023</v>
      </c>
      <c r="E1742" t="s">
        <v>1547</v>
      </c>
      <c r="F1742" t="s">
        <v>10</v>
      </c>
      <c r="G1742" t="s">
        <v>11</v>
      </c>
      <c r="H1742">
        <v>1</v>
      </c>
      <c r="I1742">
        <v>32302.07</v>
      </c>
      <c r="J1742" t="s">
        <v>47</v>
      </c>
      <c r="K1742" t="s">
        <v>48</v>
      </c>
      <c r="L1742">
        <f>SalesData[[#This Row],[quantity]]*SalesData[[#This Row],[price]]</f>
        <v>32302.07</v>
      </c>
      <c r="M1742" s="8">
        <f>IF(SalesData[[#This Row],[quantity]]&lt;=1,2%,IF(SalesData[[#This Row],[quantity]]&lt;=2,4%,IF(SalesData[[#This Row],[quantity]]&lt;=3,6%,IF(SalesData[[#This Row],[quantity]]&gt;=4,8%,0%))))</f>
        <v>0.02</v>
      </c>
      <c r="N1742" s="6">
        <f>SalesData[[#This Row],[Total Sales]]*SalesData[[#This Row],[Discount %]]</f>
        <v>646.04139999999995</v>
      </c>
      <c r="O1742" s="2">
        <f>SalesData[[#This Row],[Total Sales]]-SalesData[[#This Row],[Discount Amount]]</f>
        <v>31656.028600000001</v>
      </c>
      <c r="P1742" s="2">
        <f>SalesData[[#This Row],[price]]*60%</f>
        <v>19381.241999999998</v>
      </c>
      <c r="Q1742" s="2">
        <f>SalesData[[#This Row],[Cost Price (Assumed)60%]]*SalesData[[#This Row],[quantity]]</f>
        <v>19381.241999999998</v>
      </c>
      <c r="R1742" s="2">
        <f>SalesData[[#This Row],[Net Sales]]-SalesData[[#This Row],[Total Cost]]</f>
        <v>12274.786600000003</v>
      </c>
      <c r="S1742" s="8">
        <f>SalesData[[#This Row],[Profit]]/SalesData[[#This Row],[Net Sales]]</f>
        <v>0.38775510204081642</v>
      </c>
    </row>
    <row r="1743" spans="1:19" x14ac:dyDescent="0.25">
      <c r="A1743">
        <v>101741</v>
      </c>
      <c r="B1743" s="1">
        <v>45227</v>
      </c>
      <c r="C1743" s="2">
        <f>MONTH(SalesData[[#This Row],[order_date]])</f>
        <v>10</v>
      </c>
      <c r="D1743" s="2">
        <f>YEAR(SalesData[[#This Row],[order_date]])</f>
        <v>2023</v>
      </c>
      <c r="E1743" t="s">
        <v>1642</v>
      </c>
      <c r="F1743" t="s">
        <v>19</v>
      </c>
      <c r="G1743" t="s">
        <v>77</v>
      </c>
      <c r="H1743">
        <v>1</v>
      </c>
      <c r="I1743">
        <v>3956.54</v>
      </c>
      <c r="J1743" t="s">
        <v>54</v>
      </c>
      <c r="K1743" t="s">
        <v>55</v>
      </c>
      <c r="L1743">
        <f>SalesData[[#This Row],[quantity]]*SalesData[[#This Row],[price]]</f>
        <v>3956.54</v>
      </c>
      <c r="M1743" s="8">
        <f>IF(SalesData[[#This Row],[quantity]]&lt;=1,2%,IF(SalesData[[#This Row],[quantity]]&lt;=2,4%,IF(SalesData[[#This Row],[quantity]]&lt;=3,6%,IF(SalesData[[#This Row],[quantity]]&gt;=4,8%,0%))))</f>
        <v>0.02</v>
      </c>
      <c r="N1743" s="6">
        <f>SalesData[[#This Row],[Total Sales]]*SalesData[[#This Row],[Discount %]]</f>
        <v>79.130800000000008</v>
      </c>
      <c r="O1743" s="2">
        <f>SalesData[[#This Row],[Total Sales]]-SalesData[[#This Row],[Discount Amount]]</f>
        <v>3877.4092000000001</v>
      </c>
      <c r="P1743" s="2">
        <f>SalesData[[#This Row],[price]]*60%</f>
        <v>2373.924</v>
      </c>
      <c r="Q1743" s="2">
        <f>SalesData[[#This Row],[Cost Price (Assumed)60%]]*SalesData[[#This Row],[quantity]]</f>
        <v>2373.924</v>
      </c>
      <c r="R1743" s="2">
        <f>SalesData[[#This Row],[Net Sales]]-SalesData[[#This Row],[Total Cost]]</f>
        <v>1503.4852000000001</v>
      </c>
      <c r="S1743" s="8">
        <f>SalesData[[#This Row],[Profit]]/SalesData[[#This Row],[Net Sales]]</f>
        <v>0.38775510204081637</v>
      </c>
    </row>
    <row r="1744" spans="1:19" x14ac:dyDescent="0.25">
      <c r="A1744">
        <v>101742</v>
      </c>
      <c r="B1744" s="1">
        <v>45085</v>
      </c>
      <c r="C1744" s="2">
        <f>MONTH(SalesData[[#This Row],[order_date]])</f>
        <v>6</v>
      </c>
      <c r="D1744" s="2">
        <f>YEAR(SalesData[[#This Row],[order_date]])</f>
        <v>2023</v>
      </c>
      <c r="E1744" t="s">
        <v>1643</v>
      </c>
      <c r="F1744" t="s">
        <v>19</v>
      </c>
      <c r="G1744" t="s">
        <v>23</v>
      </c>
      <c r="H1744">
        <v>1</v>
      </c>
      <c r="I1744">
        <v>3809.3</v>
      </c>
      <c r="J1744" t="s">
        <v>63</v>
      </c>
      <c r="K1744" t="s">
        <v>64</v>
      </c>
      <c r="L1744">
        <f>SalesData[[#This Row],[quantity]]*SalesData[[#This Row],[price]]</f>
        <v>3809.3</v>
      </c>
      <c r="M1744" s="8">
        <f>IF(SalesData[[#This Row],[quantity]]&lt;=1,2%,IF(SalesData[[#This Row],[quantity]]&lt;=2,4%,IF(SalesData[[#This Row],[quantity]]&lt;=3,6%,IF(SalesData[[#This Row],[quantity]]&gt;=4,8%,0%))))</f>
        <v>0.02</v>
      </c>
      <c r="N1744" s="6">
        <f>SalesData[[#This Row],[Total Sales]]*SalesData[[#This Row],[Discount %]]</f>
        <v>76.186000000000007</v>
      </c>
      <c r="O1744" s="2">
        <f>SalesData[[#This Row],[Total Sales]]-SalesData[[#This Row],[Discount Amount]]</f>
        <v>3733.114</v>
      </c>
      <c r="P1744" s="2">
        <f>SalesData[[#This Row],[price]]*60%</f>
        <v>2285.58</v>
      </c>
      <c r="Q1744" s="2">
        <f>SalesData[[#This Row],[Cost Price (Assumed)60%]]*SalesData[[#This Row],[quantity]]</f>
        <v>2285.58</v>
      </c>
      <c r="R1744" s="2">
        <f>SalesData[[#This Row],[Net Sales]]-SalesData[[#This Row],[Total Cost]]</f>
        <v>1447.5340000000001</v>
      </c>
      <c r="S1744" s="8">
        <f>SalesData[[#This Row],[Profit]]/SalesData[[#This Row],[Net Sales]]</f>
        <v>0.38775510204081637</v>
      </c>
    </row>
    <row r="1745" spans="1:19" x14ac:dyDescent="0.25">
      <c r="A1745">
        <v>101743</v>
      </c>
      <c r="B1745" s="1">
        <v>45158</v>
      </c>
      <c r="C1745" s="2">
        <f>MONTH(SalesData[[#This Row],[order_date]])</f>
        <v>8</v>
      </c>
      <c r="D1745" s="2">
        <f>YEAR(SalesData[[#This Row],[order_date]])</f>
        <v>2023</v>
      </c>
      <c r="E1745" t="s">
        <v>793</v>
      </c>
      <c r="F1745" t="s">
        <v>14</v>
      </c>
      <c r="G1745" t="s">
        <v>46</v>
      </c>
      <c r="H1745">
        <v>1</v>
      </c>
      <c r="I1745">
        <v>1849.9</v>
      </c>
      <c r="J1745" t="s">
        <v>47</v>
      </c>
      <c r="K1745" t="s">
        <v>48</v>
      </c>
      <c r="L1745">
        <f>SalesData[[#This Row],[quantity]]*SalesData[[#This Row],[price]]</f>
        <v>1849.9</v>
      </c>
      <c r="M1745" s="8">
        <f>IF(SalesData[[#This Row],[quantity]]&lt;=1,2%,IF(SalesData[[#This Row],[quantity]]&lt;=2,4%,IF(SalesData[[#This Row],[quantity]]&lt;=3,6%,IF(SalesData[[#This Row],[quantity]]&gt;=4,8%,0%))))</f>
        <v>0.02</v>
      </c>
      <c r="N1745" s="6">
        <f>SalesData[[#This Row],[Total Sales]]*SalesData[[#This Row],[Discount %]]</f>
        <v>36.998000000000005</v>
      </c>
      <c r="O1745" s="2">
        <f>SalesData[[#This Row],[Total Sales]]-SalesData[[#This Row],[Discount Amount]]</f>
        <v>1812.902</v>
      </c>
      <c r="P1745" s="2">
        <f>SalesData[[#This Row],[price]]*60%</f>
        <v>1109.94</v>
      </c>
      <c r="Q1745" s="2">
        <f>SalesData[[#This Row],[Cost Price (Assumed)60%]]*SalesData[[#This Row],[quantity]]</f>
        <v>1109.94</v>
      </c>
      <c r="R1745" s="2">
        <f>SalesData[[#This Row],[Net Sales]]-SalesData[[#This Row],[Total Cost]]</f>
        <v>702.96199999999999</v>
      </c>
      <c r="S1745" s="8">
        <f>SalesData[[#This Row],[Profit]]/SalesData[[#This Row],[Net Sales]]</f>
        <v>0.38775510204081631</v>
      </c>
    </row>
    <row r="1746" spans="1:19" x14ac:dyDescent="0.25">
      <c r="A1746">
        <v>101744</v>
      </c>
      <c r="B1746" s="1">
        <v>45376</v>
      </c>
      <c r="C1746" s="2">
        <f>MONTH(SalesData[[#This Row],[order_date]])</f>
        <v>3</v>
      </c>
      <c r="D1746" s="2">
        <f>YEAR(SalesData[[#This Row],[order_date]])</f>
        <v>2024</v>
      </c>
      <c r="E1746" t="s">
        <v>1644</v>
      </c>
      <c r="F1746" t="s">
        <v>14</v>
      </c>
      <c r="G1746" t="s">
        <v>51</v>
      </c>
      <c r="H1746">
        <v>5</v>
      </c>
      <c r="I1746">
        <v>1016.1</v>
      </c>
      <c r="J1746" t="s">
        <v>32</v>
      </c>
      <c r="K1746" t="s">
        <v>33</v>
      </c>
      <c r="L1746">
        <f>SalesData[[#This Row],[quantity]]*SalesData[[#This Row],[price]]</f>
        <v>5080.5</v>
      </c>
      <c r="M1746" s="8">
        <f>IF(SalesData[[#This Row],[quantity]]&lt;=1,2%,IF(SalesData[[#This Row],[quantity]]&lt;=2,4%,IF(SalesData[[#This Row],[quantity]]&lt;=3,6%,IF(SalesData[[#This Row],[quantity]]&gt;=4,8%,0%))))</f>
        <v>0.08</v>
      </c>
      <c r="N1746" s="6">
        <f>SalesData[[#This Row],[Total Sales]]*SalesData[[#This Row],[Discount %]]</f>
        <v>406.44</v>
      </c>
      <c r="O1746" s="2">
        <f>SalesData[[#This Row],[Total Sales]]-SalesData[[#This Row],[Discount Amount]]</f>
        <v>4674.0600000000004</v>
      </c>
      <c r="P1746" s="2">
        <f>SalesData[[#This Row],[price]]*60%</f>
        <v>609.66</v>
      </c>
      <c r="Q1746" s="2">
        <f>SalesData[[#This Row],[Cost Price (Assumed)60%]]*SalesData[[#This Row],[quantity]]</f>
        <v>3048.2999999999997</v>
      </c>
      <c r="R1746" s="2">
        <f>SalesData[[#This Row],[Net Sales]]-SalesData[[#This Row],[Total Cost]]</f>
        <v>1625.7600000000007</v>
      </c>
      <c r="S1746" s="8">
        <f>SalesData[[#This Row],[Profit]]/SalesData[[#This Row],[Net Sales]]</f>
        <v>0.34782608695652184</v>
      </c>
    </row>
    <row r="1747" spans="1:19" x14ac:dyDescent="0.25">
      <c r="A1747">
        <v>101745</v>
      </c>
      <c r="B1747" s="1">
        <v>45336</v>
      </c>
      <c r="C1747" s="2">
        <f>MONTH(SalesData[[#This Row],[order_date]])</f>
        <v>2</v>
      </c>
      <c r="D1747" s="2">
        <f>YEAR(SalesData[[#This Row],[order_date]])</f>
        <v>2024</v>
      </c>
      <c r="E1747" t="s">
        <v>1645</v>
      </c>
      <c r="F1747" t="s">
        <v>19</v>
      </c>
      <c r="G1747" t="s">
        <v>20</v>
      </c>
      <c r="H1747">
        <v>2</v>
      </c>
      <c r="I1747">
        <v>12233.41</v>
      </c>
      <c r="J1747" t="s">
        <v>28</v>
      </c>
      <c r="K1747" t="s">
        <v>29</v>
      </c>
      <c r="L1747">
        <f>SalesData[[#This Row],[quantity]]*SalesData[[#This Row],[price]]</f>
        <v>24466.82</v>
      </c>
      <c r="M1747" s="8">
        <f>IF(SalesData[[#This Row],[quantity]]&lt;=1,2%,IF(SalesData[[#This Row],[quantity]]&lt;=2,4%,IF(SalesData[[#This Row],[quantity]]&lt;=3,6%,IF(SalesData[[#This Row],[quantity]]&gt;=4,8%,0%))))</f>
        <v>0.04</v>
      </c>
      <c r="N1747" s="6">
        <f>SalesData[[#This Row],[Total Sales]]*SalesData[[#This Row],[Discount %]]</f>
        <v>978.67280000000005</v>
      </c>
      <c r="O1747" s="2">
        <f>SalesData[[#This Row],[Total Sales]]-SalesData[[#This Row],[Discount Amount]]</f>
        <v>23488.147199999999</v>
      </c>
      <c r="P1747" s="2">
        <f>SalesData[[#This Row],[price]]*60%</f>
        <v>7340.0459999999994</v>
      </c>
      <c r="Q1747" s="2">
        <f>SalesData[[#This Row],[Cost Price (Assumed)60%]]*SalesData[[#This Row],[quantity]]</f>
        <v>14680.091999999999</v>
      </c>
      <c r="R1747" s="2">
        <f>SalesData[[#This Row],[Net Sales]]-SalesData[[#This Row],[Total Cost]]</f>
        <v>8808.0552000000007</v>
      </c>
      <c r="S1747" s="8">
        <f>SalesData[[#This Row],[Profit]]/SalesData[[#This Row],[Net Sales]]</f>
        <v>0.37500000000000006</v>
      </c>
    </row>
    <row r="1748" spans="1:19" x14ac:dyDescent="0.25">
      <c r="A1748">
        <v>101746</v>
      </c>
      <c r="B1748" s="1">
        <v>45306</v>
      </c>
      <c r="C1748" s="2">
        <f>MONTH(SalesData[[#This Row],[order_date]])</f>
        <v>1</v>
      </c>
      <c r="D1748" s="2">
        <f>YEAR(SalesData[[#This Row],[order_date]])</f>
        <v>2024</v>
      </c>
      <c r="E1748" t="s">
        <v>1646</v>
      </c>
      <c r="F1748" t="s">
        <v>14</v>
      </c>
      <c r="G1748" t="s">
        <v>46</v>
      </c>
      <c r="H1748">
        <v>1</v>
      </c>
      <c r="I1748">
        <v>2175.85</v>
      </c>
      <c r="J1748" t="s">
        <v>107</v>
      </c>
      <c r="K1748" t="s">
        <v>108</v>
      </c>
      <c r="L1748">
        <f>SalesData[[#This Row],[quantity]]*SalesData[[#This Row],[price]]</f>
        <v>2175.85</v>
      </c>
      <c r="M1748" s="8">
        <f>IF(SalesData[[#This Row],[quantity]]&lt;=1,2%,IF(SalesData[[#This Row],[quantity]]&lt;=2,4%,IF(SalesData[[#This Row],[quantity]]&lt;=3,6%,IF(SalesData[[#This Row],[quantity]]&gt;=4,8%,0%))))</f>
        <v>0.02</v>
      </c>
      <c r="N1748" s="6">
        <f>SalesData[[#This Row],[Total Sales]]*SalesData[[#This Row],[Discount %]]</f>
        <v>43.516999999999996</v>
      </c>
      <c r="O1748" s="2">
        <f>SalesData[[#This Row],[Total Sales]]-SalesData[[#This Row],[Discount Amount]]</f>
        <v>2132.3330000000001</v>
      </c>
      <c r="P1748" s="2">
        <f>SalesData[[#This Row],[price]]*60%</f>
        <v>1305.51</v>
      </c>
      <c r="Q1748" s="2">
        <f>SalesData[[#This Row],[Cost Price (Assumed)60%]]*SalesData[[#This Row],[quantity]]</f>
        <v>1305.51</v>
      </c>
      <c r="R1748" s="2">
        <f>SalesData[[#This Row],[Net Sales]]-SalesData[[#This Row],[Total Cost]]</f>
        <v>826.82300000000009</v>
      </c>
      <c r="S1748" s="8">
        <f>SalesData[[#This Row],[Profit]]/SalesData[[#This Row],[Net Sales]]</f>
        <v>0.38775510204081637</v>
      </c>
    </row>
    <row r="1749" spans="1:19" x14ac:dyDescent="0.25">
      <c r="A1749">
        <v>101747</v>
      </c>
      <c r="B1749" s="1">
        <v>45646</v>
      </c>
      <c r="C1749" s="2">
        <f>MONTH(SalesData[[#This Row],[order_date]])</f>
        <v>12</v>
      </c>
      <c r="D1749" s="2">
        <f>YEAR(SalesData[[#This Row],[order_date]])</f>
        <v>2024</v>
      </c>
      <c r="E1749" t="s">
        <v>1007</v>
      </c>
      <c r="F1749" t="s">
        <v>10</v>
      </c>
      <c r="G1749" t="s">
        <v>80</v>
      </c>
      <c r="H1749">
        <v>1</v>
      </c>
      <c r="I1749">
        <v>9135.3700000000008</v>
      </c>
      <c r="J1749" t="s">
        <v>16</v>
      </c>
      <c r="K1749" t="s">
        <v>17</v>
      </c>
      <c r="L1749">
        <f>SalesData[[#This Row],[quantity]]*SalesData[[#This Row],[price]]</f>
        <v>9135.3700000000008</v>
      </c>
      <c r="M1749" s="8">
        <f>IF(SalesData[[#This Row],[quantity]]&lt;=1,2%,IF(SalesData[[#This Row],[quantity]]&lt;=2,4%,IF(SalesData[[#This Row],[quantity]]&lt;=3,6%,IF(SalesData[[#This Row],[quantity]]&gt;=4,8%,0%))))</f>
        <v>0.02</v>
      </c>
      <c r="N1749" s="6">
        <f>SalesData[[#This Row],[Total Sales]]*SalesData[[#This Row],[Discount %]]</f>
        <v>182.70740000000001</v>
      </c>
      <c r="O1749" s="2">
        <f>SalesData[[#This Row],[Total Sales]]-SalesData[[#This Row],[Discount Amount]]</f>
        <v>8952.6626000000015</v>
      </c>
      <c r="P1749" s="2">
        <f>SalesData[[#This Row],[price]]*60%</f>
        <v>5481.2220000000007</v>
      </c>
      <c r="Q1749" s="2">
        <f>SalesData[[#This Row],[Cost Price (Assumed)60%]]*SalesData[[#This Row],[quantity]]</f>
        <v>5481.2220000000007</v>
      </c>
      <c r="R1749" s="2">
        <f>SalesData[[#This Row],[Net Sales]]-SalesData[[#This Row],[Total Cost]]</f>
        <v>3471.4406000000008</v>
      </c>
      <c r="S1749" s="8">
        <f>SalesData[[#This Row],[Profit]]/SalesData[[#This Row],[Net Sales]]</f>
        <v>0.38775510204081637</v>
      </c>
    </row>
    <row r="1750" spans="1:19" x14ac:dyDescent="0.25">
      <c r="A1750">
        <v>101748</v>
      </c>
      <c r="B1750" s="1">
        <v>45414</v>
      </c>
      <c r="C1750" s="2">
        <f>MONTH(SalesData[[#This Row],[order_date]])</f>
        <v>5</v>
      </c>
      <c r="D1750" s="2">
        <f>YEAR(SalesData[[#This Row],[order_date]])</f>
        <v>2024</v>
      </c>
      <c r="E1750" t="s">
        <v>1647</v>
      </c>
      <c r="F1750" t="s">
        <v>14</v>
      </c>
      <c r="G1750" t="s">
        <v>15</v>
      </c>
      <c r="H1750">
        <v>3</v>
      </c>
      <c r="I1750">
        <v>3303.25</v>
      </c>
      <c r="J1750" t="s">
        <v>61</v>
      </c>
      <c r="K1750" t="s">
        <v>36</v>
      </c>
      <c r="L1750">
        <f>SalesData[[#This Row],[quantity]]*SalesData[[#This Row],[price]]</f>
        <v>9909.75</v>
      </c>
      <c r="M1750" s="8">
        <f>IF(SalesData[[#This Row],[quantity]]&lt;=1,2%,IF(SalesData[[#This Row],[quantity]]&lt;=2,4%,IF(SalesData[[#This Row],[quantity]]&lt;=3,6%,IF(SalesData[[#This Row],[quantity]]&gt;=4,8%,0%))))</f>
        <v>0.06</v>
      </c>
      <c r="N1750" s="6">
        <f>SalesData[[#This Row],[Total Sales]]*SalesData[[#This Row],[Discount %]]</f>
        <v>594.58499999999992</v>
      </c>
      <c r="O1750" s="2">
        <f>SalesData[[#This Row],[Total Sales]]-SalesData[[#This Row],[Discount Amount]]</f>
        <v>9315.1650000000009</v>
      </c>
      <c r="P1750" s="2">
        <f>SalesData[[#This Row],[price]]*60%</f>
        <v>1981.9499999999998</v>
      </c>
      <c r="Q1750" s="2">
        <f>SalesData[[#This Row],[Cost Price (Assumed)60%]]*SalesData[[#This Row],[quantity]]</f>
        <v>5945.8499999999995</v>
      </c>
      <c r="R1750" s="2">
        <f>SalesData[[#This Row],[Net Sales]]-SalesData[[#This Row],[Total Cost]]</f>
        <v>3369.3150000000014</v>
      </c>
      <c r="S1750" s="8">
        <f>SalesData[[#This Row],[Profit]]/SalesData[[#This Row],[Net Sales]]</f>
        <v>0.3617021276595746</v>
      </c>
    </row>
    <row r="1751" spans="1:19" x14ac:dyDescent="0.25">
      <c r="A1751">
        <v>101749</v>
      </c>
      <c r="B1751" s="1">
        <v>45202</v>
      </c>
      <c r="C1751" s="2">
        <f>MONTH(SalesData[[#This Row],[order_date]])</f>
        <v>10</v>
      </c>
      <c r="D1751" s="2">
        <f>YEAR(SalesData[[#This Row],[order_date]])</f>
        <v>2023</v>
      </c>
      <c r="E1751" t="s">
        <v>1648</v>
      </c>
      <c r="F1751" t="s">
        <v>19</v>
      </c>
      <c r="G1751" t="s">
        <v>77</v>
      </c>
      <c r="H1751">
        <v>1</v>
      </c>
      <c r="I1751">
        <v>6919.71</v>
      </c>
      <c r="J1751" t="s">
        <v>57</v>
      </c>
      <c r="K1751" t="s">
        <v>58</v>
      </c>
      <c r="L1751">
        <f>SalesData[[#This Row],[quantity]]*SalesData[[#This Row],[price]]</f>
        <v>6919.71</v>
      </c>
      <c r="M1751" s="8">
        <f>IF(SalesData[[#This Row],[quantity]]&lt;=1,2%,IF(SalesData[[#This Row],[quantity]]&lt;=2,4%,IF(SalesData[[#This Row],[quantity]]&lt;=3,6%,IF(SalesData[[#This Row],[quantity]]&gt;=4,8%,0%))))</f>
        <v>0.02</v>
      </c>
      <c r="N1751" s="6">
        <f>SalesData[[#This Row],[Total Sales]]*SalesData[[#This Row],[Discount %]]</f>
        <v>138.39420000000001</v>
      </c>
      <c r="O1751" s="2">
        <f>SalesData[[#This Row],[Total Sales]]-SalesData[[#This Row],[Discount Amount]]</f>
        <v>6781.3158000000003</v>
      </c>
      <c r="P1751" s="2">
        <f>SalesData[[#This Row],[price]]*60%</f>
        <v>4151.826</v>
      </c>
      <c r="Q1751" s="2">
        <f>SalesData[[#This Row],[Cost Price (Assumed)60%]]*SalesData[[#This Row],[quantity]]</f>
        <v>4151.826</v>
      </c>
      <c r="R1751" s="2">
        <f>SalesData[[#This Row],[Net Sales]]-SalesData[[#This Row],[Total Cost]]</f>
        <v>2629.4898000000003</v>
      </c>
      <c r="S1751" s="8">
        <f>SalesData[[#This Row],[Profit]]/SalesData[[#This Row],[Net Sales]]</f>
        <v>0.38775510204081637</v>
      </c>
    </row>
    <row r="1752" spans="1:19" x14ac:dyDescent="0.25">
      <c r="A1752">
        <v>101750</v>
      </c>
      <c r="B1752" s="1">
        <v>44949</v>
      </c>
      <c r="C1752" s="2">
        <f>MONTH(SalesData[[#This Row],[order_date]])</f>
        <v>1</v>
      </c>
      <c r="D1752" s="2">
        <f>YEAR(SalesData[[#This Row],[order_date]])</f>
        <v>2023</v>
      </c>
      <c r="E1752" t="s">
        <v>493</v>
      </c>
      <c r="F1752" t="s">
        <v>19</v>
      </c>
      <c r="G1752" t="s">
        <v>123</v>
      </c>
      <c r="H1752">
        <v>2</v>
      </c>
      <c r="I1752">
        <v>13373.43</v>
      </c>
      <c r="J1752" t="s">
        <v>12</v>
      </c>
      <c r="K1752" t="s">
        <v>12</v>
      </c>
      <c r="L1752">
        <f>SalesData[[#This Row],[quantity]]*SalesData[[#This Row],[price]]</f>
        <v>26746.86</v>
      </c>
      <c r="M1752" s="8">
        <f>IF(SalesData[[#This Row],[quantity]]&lt;=1,2%,IF(SalesData[[#This Row],[quantity]]&lt;=2,4%,IF(SalesData[[#This Row],[quantity]]&lt;=3,6%,IF(SalesData[[#This Row],[quantity]]&gt;=4,8%,0%))))</f>
        <v>0.04</v>
      </c>
      <c r="N1752" s="6">
        <f>SalesData[[#This Row],[Total Sales]]*SalesData[[#This Row],[Discount %]]</f>
        <v>1069.8744000000002</v>
      </c>
      <c r="O1752" s="2">
        <f>SalesData[[#This Row],[Total Sales]]-SalesData[[#This Row],[Discount Amount]]</f>
        <v>25676.9856</v>
      </c>
      <c r="P1752" s="2">
        <f>SalesData[[#This Row],[price]]*60%</f>
        <v>8024.058</v>
      </c>
      <c r="Q1752" s="2">
        <f>SalesData[[#This Row],[Cost Price (Assumed)60%]]*SalesData[[#This Row],[quantity]]</f>
        <v>16048.116</v>
      </c>
      <c r="R1752" s="2">
        <f>SalesData[[#This Row],[Net Sales]]-SalesData[[#This Row],[Total Cost]]</f>
        <v>9628.8696</v>
      </c>
      <c r="S1752" s="8">
        <f>SalesData[[#This Row],[Profit]]/SalesData[[#This Row],[Net Sales]]</f>
        <v>0.375</v>
      </c>
    </row>
    <row r="1753" spans="1:19" x14ac:dyDescent="0.25">
      <c r="A1753">
        <v>101751</v>
      </c>
      <c r="B1753" s="1">
        <v>45625</v>
      </c>
      <c r="C1753" s="2">
        <f>MONTH(SalesData[[#This Row],[order_date]])</f>
        <v>11</v>
      </c>
      <c r="D1753" s="2">
        <f>YEAR(SalesData[[#This Row],[order_date]])</f>
        <v>2024</v>
      </c>
      <c r="E1753" t="s">
        <v>1649</v>
      </c>
      <c r="F1753" t="s">
        <v>14</v>
      </c>
      <c r="G1753" t="s">
        <v>31</v>
      </c>
      <c r="H1753">
        <v>1</v>
      </c>
      <c r="I1753">
        <v>5070.6000000000004</v>
      </c>
      <c r="J1753" t="s">
        <v>28</v>
      </c>
      <c r="K1753" t="s">
        <v>29</v>
      </c>
      <c r="L1753">
        <f>SalesData[[#This Row],[quantity]]*SalesData[[#This Row],[price]]</f>
        <v>5070.6000000000004</v>
      </c>
      <c r="M1753" s="8">
        <f>IF(SalesData[[#This Row],[quantity]]&lt;=1,2%,IF(SalesData[[#This Row],[quantity]]&lt;=2,4%,IF(SalesData[[#This Row],[quantity]]&lt;=3,6%,IF(SalesData[[#This Row],[quantity]]&gt;=4,8%,0%))))</f>
        <v>0.02</v>
      </c>
      <c r="N1753" s="6">
        <f>SalesData[[#This Row],[Total Sales]]*SalesData[[#This Row],[Discount %]]</f>
        <v>101.41200000000001</v>
      </c>
      <c r="O1753" s="2">
        <f>SalesData[[#This Row],[Total Sales]]-SalesData[[#This Row],[Discount Amount]]</f>
        <v>4969.1880000000001</v>
      </c>
      <c r="P1753" s="2">
        <f>SalesData[[#This Row],[price]]*60%</f>
        <v>3042.36</v>
      </c>
      <c r="Q1753" s="2">
        <f>SalesData[[#This Row],[Cost Price (Assumed)60%]]*SalesData[[#This Row],[quantity]]</f>
        <v>3042.36</v>
      </c>
      <c r="R1753" s="2">
        <f>SalesData[[#This Row],[Net Sales]]-SalesData[[#This Row],[Total Cost]]</f>
        <v>1926.828</v>
      </c>
      <c r="S1753" s="8">
        <f>SalesData[[#This Row],[Profit]]/SalesData[[#This Row],[Net Sales]]</f>
        <v>0.38775510204081631</v>
      </c>
    </row>
    <row r="1754" spans="1:19" x14ac:dyDescent="0.25">
      <c r="A1754">
        <v>101752</v>
      </c>
      <c r="B1754" s="1">
        <v>45648</v>
      </c>
      <c r="C1754" s="2">
        <f>MONTH(SalesData[[#This Row],[order_date]])</f>
        <v>12</v>
      </c>
      <c r="D1754" s="2">
        <f>YEAR(SalesData[[#This Row],[order_date]])</f>
        <v>2024</v>
      </c>
      <c r="E1754" t="s">
        <v>1650</v>
      </c>
      <c r="F1754" t="s">
        <v>38</v>
      </c>
      <c r="G1754" t="s">
        <v>70</v>
      </c>
      <c r="H1754">
        <v>5</v>
      </c>
      <c r="I1754">
        <v>924.82</v>
      </c>
      <c r="J1754" t="s">
        <v>16</v>
      </c>
      <c r="K1754" t="s">
        <v>17</v>
      </c>
      <c r="L1754">
        <f>SalesData[[#This Row],[quantity]]*SalesData[[#This Row],[price]]</f>
        <v>4624.1000000000004</v>
      </c>
      <c r="M1754" s="8">
        <f>IF(SalesData[[#This Row],[quantity]]&lt;=1,2%,IF(SalesData[[#This Row],[quantity]]&lt;=2,4%,IF(SalesData[[#This Row],[quantity]]&lt;=3,6%,IF(SalesData[[#This Row],[quantity]]&gt;=4,8%,0%))))</f>
        <v>0.08</v>
      </c>
      <c r="N1754" s="6">
        <f>SalesData[[#This Row],[Total Sales]]*SalesData[[#This Row],[Discount %]]</f>
        <v>369.92800000000005</v>
      </c>
      <c r="O1754" s="2">
        <f>SalesData[[#This Row],[Total Sales]]-SalesData[[#This Row],[Discount Amount]]</f>
        <v>4254.1720000000005</v>
      </c>
      <c r="P1754" s="2">
        <f>SalesData[[#This Row],[price]]*60%</f>
        <v>554.89200000000005</v>
      </c>
      <c r="Q1754" s="2">
        <f>SalesData[[#This Row],[Cost Price (Assumed)60%]]*SalesData[[#This Row],[quantity]]</f>
        <v>2774.46</v>
      </c>
      <c r="R1754" s="2">
        <f>SalesData[[#This Row],[Net Sales]]-SalesData[[#This Row],[Total Cost]]</f>
        <v>1479.7120000000004</v>
      </c>
      <c r="S1754" s="8">
        <f>SalesData[[#This Row],[Profit]]/SalesData[[#This Row],[Net Sales]]</f>
        <v>0.34782608695652178</v>
      </c>
    </row>
    <row r="1755" spans="1:19" x14ac:dyDescent="0.25">
      <c r="A1755">
        <v>101753</v>
      </c>
      <c r="B1755" s="1">
        <v>45617</v>
      </c>
      <c r="C1755" s="2">
        <f>MONTH(SalesData[[#This Row],[order_date]])</f>
        <v>11</v>
      </c>
      <c r="D1755" s="2">
        <f>YEAR(SalesData[[#This Row],[order_date]])</f>
        <v>2024</v>
      </c>
      <c r="E1755" t="s">
        <v>1651</v>
      </c>
      <c r="F1755" t="s">
        <v>14</v>
      </c>
      <c r="G1755" t="s">
        <v>46</v>
      </c>
      <c r="H1755">
        <v>1</v>
      </c>
      <c r="I1755">
        <v>4993.21</v>
      </c>
      <c r="J1755" t="s">
        <v>21</v>
      </c>
      <c r="K1755" t="s">
        <v>17</v>
      </c>
      <c r="L1755">
        <f>SalesData[[#This Row],[quantity]]*SalesData[[#This Row],[price]]</f>
        <v>4993.21</v>
      </c>
      <c r="M1755" s="8">
        <f>IF(SalesData[[#This Row],[quantity]]&lt;=1,2%,IF(SalesData[[#This Row],[quantity]]&lt;=2,4%,IF(SalesData[[#This Row],[quantity]]&lt;=3,6%,IF(SalesData[[#This Row],[quantity]]&gt;=4,8%,0%))))</f>
        <v>0.02</v>
      </c>
      <c r="N1755" s="6">
        <f>SalesData[[#This Row],[Total Sales]]*SalesData[[#This Row],[Discount %]]</f>
        <v>99.864199999999997</v>
      </c>
      <c r="O1755" s="2">
        <f>SalesData[[#This Row],[Total Sales]]-SalesData[[#This Row],[Discount Amount]]</f>
        <v>4893.3458000000001</v>
      </c>
      <c r="P1755" s="2">
        <f>SalesData[[#This Row],[price]]*60%</f>
        <v>2995.9259999999999</v>
      </c>
      <c r="Q1755" s="2">
        <f>SalesData[[#This Row],[Cost Price (Assumed)60%]]*SalesData[[#This Row],[quantity]]</f>
        <v>2995.9259999999999</v>
      </c>
      <c r="R1755" s="2">
        <f>SalesData[[#This Row],[Net Sales]]-SalesData[[#This Row],[Total Cost]]</f>
        <v>1897.4198000000001</v>
      </c>
      <c r="S1755" s="8">
        <f>SalesData[[#This Row],[Profit]]/SalesData[[#This Row],[Net Sales]]</f>
        <v>0.38775510204081637</v>
      </c>
    </row>
    <row r="1756" spans="1:19" x14ac:dyDescent="0.25">
      <c r="A1756">
        <v>101754</v>
      </c>
      <c r="B1756" s="1">
        <v>45479</v>
      </c>
      <c r="C1756" s="2">
        <f>MONTH(SalesData[[#This Row],[order_date]])</f>
        <v>7</v>
      </c>
      <c r="D1756" s="2">
        <f>YEAR(SalesData[[#This Row],[order_date]])</f>
        <v>2024</v>
      </c>
      <c r="E1756" t="s">
        <v>1652</v>
      </c>
      <c r="F1756" t="s">
        <v>41</v>
      </c>
      <c r="G1756" t="s">
        <v>42</v>
      </c>
      <c r="H1756">
        <v>1</v>
      </c>
      <c r="I1756">
        <v>411.71</v>
      </c>
      <c r="J1756" t="s">
        <v>32</v>
      </c>
      <c r="K1756" t="s">
        <v>33</v>
      </c>
      <c r="L1756">
        <f>SalesData[[#This Row],[quantity]]*SalesData[[#This Row],[price]]</f>
        <v>411.71</v>
      </c>
      <c r="M1756" s="8">
        <f>IF(SalesData[[#This Row],[quantity]]&lt;=1,2%,IF(SalesData[[#This Row],[quantity]]&lt;=2,4%,IF(SalesData[[#This Row],[quantity]]&lt;=3,6%,IF(SalesData[[#This Row],[quantity]]&gt;=4,8%,0%))))</f>
        <v>0.02</v>
      </c>
      <c r="N1756" s="6">
        <f>SalesData[[#This Row],[Total Sales]]*SalesData[[#This Row],[Discount %]]</f>
        <v>8.2341999999999995</v>
      </c>
      <c r="O1756" s="2">
        <f>SalesData[[#This Row],[Total Sales]]-SalesData[[#This Row],[Discount Amount]]</f>
        <v>403.47579999999999</v>
      </c>
      <c r="P1756" s="2">
        <f>SalesData[[#This Row],[price]]*60%</f>
        <v>247.02599999999998</v>
      </c>
      <c r="Q1756" s="2">
        <f>SalesData[[#This Row],[Cost Price (Assumed)60%]]*SalesData[[#This Row],[quantity]]</f>
        <v>247.02599999999998</v>
      </c>
      <c r="R1756" s="2">
        <f>SalesData[[#This Row],[Net Sales]]-SalesData[[#This Row],[Total Cost]]</f>
        <v>156.44980000000001</v>
      </c>
      <c r="S1756" s="8">
        <f>SalesData[[#This Row],[Profit]]/SalesData[[#This Row],[Net Sales]]</f>
        <v>0.38775510204081637</v>
      </c>
    </row>
    <row r="1757" spans="1:19" x14ac:dyDescent="0.25">
      <c r="A1757">
        <v>101755</v>
      </c>
      <c r="B1757" s="1">
        <v>45049</v>
      </c>
      <c r="C1757" s="2">
        <f>MONTH(SalesData[[#This Row],[order_date]])</f>
        <v>5</v>
      </c>
      <c r="D1757" s="2">
        <f>YEAR(SalesData[[#This Row],[order_date]])</f>
        <v>2023</v>
      </c>
      <c r="E1757" t="s">
        <v>1653</v>
      </c>
      <c r="F1757" t="s">
        <v>38</v>
      </c>
      <c r="G1757" t="s">
        <v>39</v>
      </c>
      <c r="H1757">
        <v>2</v>
      </c>
      <c r="I1757">
        <v>2314.75</v>
      </c>
      <c r="J1757" t="s">
        <v>63</v>
      </c>
      <c r="K1757" t="s">
        <v>64</v>
      </c>
      <c r="L1757">
        <f>SalesData[[#This Row],[quantity]]*SalesData[[#This Row],[price]]</f>
        <v>4629.5</v>
      </c>
      <c r="M1757" s="8">
        <f>IF(SalesData[[#This Row],[quantity]]&lt;=1,2%,IF(SalesData[[#This Row],[quantity]]&lt;=2,4%,IF(SalesData[[#This Row],[quantity]]&lt;=3,6%,IF(SalesData[[#This Row],[quantity]]&gt;=4,8%,0%))))</f>
        <v>0.04</v>
      </c>
      <c r="N1757" s="6">
        <f>SalesData[[#This Row],[Total Sales]]*SalesData[[#This Row],[Discount %]]</f>
        <v>185.18</v>
      </c>
      <c r="O1757" s="2">
        <f>SalesData[[#This Row],[Total Sales]]-SalesData[[#This Row],[Discount Amount]]</f>
        <v>4444.32</v>
      </c>
      <c r="P1757" s="2">
        <f>SalesData[[#This Row],[price]]*60%</f>
        <v>1388.85</v>
      </c>
      <c r="Q1757" s="2">
        <f>SalesData[[#This Row],[Cost Price (Assumed)60%]]*SalesData[[#This Row],[quantity]]</f>
        <v>2777.7</v>
      </c>
      <c r="R1757" s="2">
        <f>SalesData[[#This Row],[Net Sales]]-SalesData[[#This Row],[Total Cost]]</f>
        <v>1666.62</v>
      </c>
      <c r="S1757" s="8">
        <f>SalesData[[#This Row],[Profit]]/SalesData[[#This Row],[Net Sales]]</f>
        <v>0.375</v>
      </c>
    </row>
    <row r="1758" spans="1:19" x14ac:dyDescent="0.25">
      <c r="A1758">
        <v>101756</v>
      </c>
      <c r="B1758" s="1">
        <v>45542</v>
      </c>
      <c r="C1758" s="2">
        <f>MONTH(SalesData[[#This Row],[order_date]])</f>
        <v>9</v>
      </c>
      <c r="D1758" s="2">
        <f>YEAR(SalesData[[#This Row],[order_date]])</f>
        <v>2024</v>
      </c>
      <c r="E1758" t="s">
        <v>1654</v>
      </c>
      <c r="F1758" t="s">
        <v>38</v>
      </c>
      <c r="G1758" t="s">
        <v>70</v>
      </c>
      <c r="H1758">
        <v>3</v>
      </c>
      <c r="I1758">
        <v>241.53</v>
      </c>
      <c r="J1758" t="s">
        <v>107</v>
      </c>
      <c r="K1758" t="s">
        <v>108</v>
      </c>
      <c r="L1758">
        <f>SalesData[[#This Row],[quantity]]*SalesData[[#This Row],[price]]</f>
        <v>724.59</v>
      </c>
      <c r="M1758" s="8">
        <f>IF(SalesData[[#This Row],[quantity]]&lt;=1,2%,IF(SalesData[[#This Row],[quantity]]&lt;=2,4%,IF(SalesData[[#This Row],[quantity]]&lt;=3,6%,IF(SalesData[[#This Row],[quantity]]&gt;=4,8%,0%))))</f>
        <v>0.06</v>
      </c>
      <c r="N1758" s="6">
        <f>SalesData[[#This Row],[Total Sales]]*SalesData[[#This Row],[Discount %]]</f>
        <v>43.4754</v>
      </c>
      <c r="O1758" s="2">
        <f>SalesData[[#This Row],[Total Sales]]-SalesData[[#This Row],[Discount Amount]]</f>
        <v>681.1146</v>
      </c>
      <c r="P1758" s="2">
        <f>SalesData[[#This Row],[price]]*60%</f>
        <v>144.91800000000001</v>
      </c>
      <c r="Q1758" s="2">
        <f>SalesData[[#This Row],[Cost Price (Assumed)60%]]*SalesData[[#This Row],[quantity]]</f>
        <v>434.75400000000002</v>
      </c>
      <c r="R1758" s="2">
        <f>SalesData[[#This Row],[Net Sales]]-SalesData[[#This Row],[Total Cost]]</f>
        <v>246.36059999999998</v>
      </c>
      <c r="S1758" s="8">
        <f>SalesData[[#This Row],[Profit]]/SalesData[[#This Row],[Net Sales]]</f>
        <v>0.36170212765957444</v>
      </c>
    </row>
    <row r="1759" spans="1:19" x14ac:dyDescent="0.25">
      <c r="A1759">
        <v>101757</v>
      </c>
      <c r="B1759" s="1">
        <v>45018</v>
      </c>
      <c r="C1759" s="2">
        <f>MONTH(SalesData[[#This Row],[order_date]])</f>
        <v>4</v>
      </c>
      <c r="D1759" s="2">
        <f>YEAR(SalesData[[#This Row],[order_date]])</f>
        <v>2023</v>
      </c>
      <c r="E1759" t="s">
        <v>1655</v>
      </c>
      <c r="F1759" t="s">
        <v>10</v>
      </c>
      <c r="G1759" t="s">
        <v>68</v>
      </c>
      <c r="H1759">
        <v>1</v>
      </c>
      <c r="I1759">
        <v>64262.91</v>
      </c>
      <c r="J1759" t="s">
        <v>28</v>
      </c>
      <c r="K1759" t="s">
        <v>29</v>
      </c>
      <c r="L1759">
        <f>SalesData[[#This Row],[quantity]]*SalesData[[#This Row],[price]]</f>
        <v>64262.91</v>
      </c>
      <c r="M1759" s="8">
        <f>IF(SalesData[[#This Row],[quantity]]&lt;=1,2%,IF(SalesData[[#This Row],[quantity]]&lt;=2,4%,IF(SalesData[[#This Row],[quantity]]&lt;=3,6%,IF(SalesData[[#This Row],[quantity]]&gt;=4,8%,0%))))</f>
        <v>0.02</v>
      </c>
      <c r="N1759" s="6">
        <f>SalesData[[#This Row],[Total Sales]]*SalesData[[#This Row],[Discount %]]</f>
        <v>1285.2582</v>
      </c>
      <c r="O1759" s="2">
        <f>SalesData[[#This Row],[Total Sales]]-SalesData[[#This Row],[Discount Amount]]</f>
        <v>62977.651800000007</v>
      </c>
      <c r="P1759" s="2">
        <f>SalesData[[#This Row],[price]]*60%</f>
        <v>38557.745999999999</v>
      </c>
      <c r="Q1759" s="2">
        <f>SalesData[[#This Row],[Cost Price (Assumed)60%]]*SalesData[[#This Row],[quantity]]</f>
        <v>38557.745999999999</v>
      </c>
      <c r="R1759" s="2">
        <f>SalesData[[#This Row],[Net Sales]]-SalesData[[#This Row],[Total Cost]]</f>
        <v>24419.905800000008</v>
      </c>
      <c r="S1759" s="8">
        <f>SalesData[[#This Row],[Profit]]/SalesData[[#This Row],[Net Sales]]</f>
        <v>0.38775510204081642</v>
      </c>
    </row>
    <row r="1760" spans="1:19" x14ac:dyDescent="0.25">
      <c r="A1760">
        <v>101758</v>
      </c>
      <c r="B1760" s="1">
        <v>45640</v>
      </c>
      <c r="C1760" s="2">
        <f>MONTH(SalesData[[#This Row],[order_date]])</f>
        <v>12</v>
      </c>
      <c r="D1760" s="2">
        <f>YEAR(SalesData[[#This Row],[order_date]])</f>
        <v>2024</v>
      </c>
      <c r="E1760" t="s">
        <v>1656</v>
      </c>
      <c r="F1760" t="s">
        <v>14</v>
      </c>
      <c r="G1760" t="s">
        <v>31</v>
      </c>
      <c r="H1760">
        <v>1</v>
      </c>
      <c r="I1760">
        <v>1528.92</v>
      </c>
      <c r="J1760" t="s">
        <v>43</v>
      </c>
      <c r="K1760" t="s">
        <v>29</v>
      </c>
      <c r="L1760">
        <f>SalesData[[#This Row],[quantity]]*SalesData[[#This Row],[price]]</f>
        <v>1528.92</v>
      </c>
      <c r="M1760" s="8">
        <f>IF(SalesData[[#This Row],[quantity]]&lt;=1,2%,IF(SalesData[[#This Row],[quantity]]&lt;=2,4%,IF(SalesData[[#This Row],[quantity]]&lt;=3,6%,IF(SalesData[[#This Row],[quantity]]&gt;=4,8%,0%))))</f>
        <v>0.02</v>
      </c>
      <c r="N1760" s="6">
        <f>SalesData[[#This Row],[Total Sales]]*SalesData[[#This Row],[Discount %]]</f>
        <v>30.578400000000002</v>
      </c>
      <c r="O1760" s="2">
        <f>SalesData[[#This Row],[Total Sales]]-SalesData[[#This Row],[Discount Amount]]</f>
        <v>1498.3416</v>
      </c>
      <c r="P1760" s="2">
        <f>SalesData[[#This Row],[price]]*60%</f>
        <v>917.35199999999998</v>
      </c>
      <c r="Q1760" s="2">
        <f>SalesData[[#This Row],[Cost Price (Assumed)60%]]*SalesData[[#This Row],[quantity]]</f>
        <v>917.35199999999998</v>
      </c>
      <c r="R1760" s="2">
        <f>SalesData[[#This Row],[Net Sales]]-SalesData[[#This Row],[Total Cost]]</f>
        <v>580.9896</v>
      </c>
      <c r="S1760" s="8">
        <f>SalesData[[#This Row],[Profit]]/SalesData[[#This Row],[Net Sales]]</f>
        <v>0.38775510204081631</v>
      </c>
    </row>
    <row r="1761" spans="1:19" x14ac:dyDescent="0.25">
      <c r="A1761">
        <v>101759</v>
      </c>
      <c r="B1761" s="1">
        <v>45185</v>
      </c>
      <c r="C1761" s="2">
        <f>MONTH(SalesData[[#This Row],[order_date]])</f>
        <v>9</v>
      </c>
      <c r="D1761" s="2">
        <f>YEAR(SalesData[[#This Row],[order_date]])</f>
        <v>2023</v>
      </c>
      <c r="E1761" t="s">
        <v>224</v>
      </c>
      <c r="F1761" t="s">
        <v>14</v>
      </c>
      <c r="G1761" t="s">
        <v>46</v>
      </c>
      <c r="H1761">
        <v>1</v>
      </c>
      <c r="I1761">
        <v>1110.05</v>
      </c>
      <c r="J1761" t="s">
        <v>107</v>
      </c>
      <c r="K1761" t="s">
        <v>108</v>
      </c>
      <c r="L1761">
        <f>SalesData[[#This Row],[quantity]]*SalesData[[#This Row],[price]]</f>
        <v>1110.05</v>
      </c>
      <c r="M1761" s="8">
        <f>IF(SalesData[[#This Row],[quantity]]&lt;=1,2%,IF(SalesData[[#This Row],[quantity]]&lt;=2,4%,IF(SalesData[[#This Row],[quantity]]&lt;=3,6%,IF(SalesData[[#This Row],[quantity]]&gt;=4,8%,0%))))</f>
        <v>0.02</v>
      </c>
      <c r="N1761" s="6">
        <f>SalesData[[#This Row],[Total Sales]]*SalesData[[#This Row],[Discount %]]</f>
        <v>22.201000000000001</v>
      </c>
      <c r="O1761" s="2">
        <f>SalesData[[#This Row],[Total Sales]]-SalesData[[#This Row],[Discount Amount]]</f>
        <v>1087.8489999999999</v>
      </c>
      <c r="P1761" s="2">
        <f>SalesData[[#This Row],[price]]*60%</f>
        <v>666.03</v>
      </c>
      <c r="Q1761" s="2">
        <f>SalesData[[#This Row],[Cost Price (Assumed)60%]]*SalesData[[#This Row],[quantity]]</f>
        <v>666.03</v>
      </c>
      <c r="R1761" s="2">
        <f>SalesData[[#This Row],[Net Sales]]-SalesData[[#This Row],[Total Cost]]</f>
        <v>421.81899999999996</v>
      </c>
      <c r="S1761" s="8">
        <f>SalesData[[#This Row],[Profit]]/SalesData[[#This Row],[Net Sales]]</f>
        <v>0.38775510204081631</v>
      </c>
    </row>
    <row r="1762" spans="1:19" x14ac:dyDescent="0.25">
      <c r="A1762">
        <v>101760</v>
      </c>
      <c r="B1762" s="1">
        <v>45389</v>
      </c>
      <c r="C1762" s="2">
        <f>MONTH(SalesData[[#This Row],[order_date]])</f>
        <v>4</v>
      </c>
      <c r="D1762" s="2">
        <f>YEAR(SalesData[[#This Row],[order_date]])</f>
        <v>2024</v>
      </c>
      <c r="E1762" t="s">
        <v>316</v>
      </c>
      <c r="F1762" t="s">
        <v>38</v>
      </c>
      <c r="G1762" t="s">
        <v>60</v>
      </c>
      <c r="H1762">
        <v>1</v>
      </c>
      <c r="I1762">
        <v>3063.49</v>
      </c>
      <c r="J1762" t="s">
        <v>35</v>
      </c>
      <c r="K1762" t="s">
        <v>36</v>
      </c>
      <c r="L1762">
        <f>SalesData[[#This Row],[quantity]]*SalesData[[#This Row],[price]]</f>
        <v>3063.49</v>
      </c>
      <c r="M1762" s="8">
        <f>IF(SalesData[[#This Row],[quantity]]&lt;=1,2%,IF(SalesData[[#This Row],[quantity]]&lt;=2,4%,IF(SalesData[[#This Row],[quantity]]&lt;=3,6%,IF(SalesData[[#This Row],[quantity]]&gt;=4,8%,0%))))</f>
        <v>0.02</v>
      </c>
      <c r="N1762" s="6">
        <f>SalesData[[#This Row],[Total Sales]]*SalesData[[#This Row],[Discount %]]</f>
        <v>61.269799999999996</v>
      </c>
      <c r="O1762" s="2">
        <f>SalesData[[#This Row],[Total Sales]]-SalesData[[#This Row],[Discount Amount]]</f>
        <v>3002.2201999999997</v>
      </c>
      <c r="P1762" s="2">
        <f>SalesData[[#This Row],[price]]*60%</f>
        <v>1838.0939999999998</v>
      </c>
      <c r="Q1762" s="2">
        <f>SalesData[[#This Row],[Cost Price (Assumed)60%]]*SalesData[[#This Row],[quantity]]</f>
        <v>1838.0939999999998</v>
      </c>
      <c r="R1762" s="2">
        <f>SalesData[[#This Row],[Net Sales]]-SalesData[[#This Row],[Total Cost]]</f>
        <v>1164.1261999999999</v>
      </c>
      <c r="S1762" s="8">
        <f>SalesData[[#This Row],[Profit]]/SalesData[[#This Row],[Net Sales]]</f>
        <v>0.38775510204081631</v>
      </c>
    </row>
    <row r="1763" spans="1:19" x14ac:dyDescent="0.25">
      <c r="A1763">
        <v>101761</v>
      </c>
      <c r="B1763" s="1">
        <v>45309</v>
      </c>
      <c r="C1763" s="2">
        <f>MONTH(SalesData[[#This Row],[order_date]])</f>
        <v>1</v>
      </c>
      <c r="D1763" s="2">
        <f>YEAR(SalesData[[#This Row],[order_date]])</f>
        <v>2024</v>
      </c>
      <c r="E1763" t="s">
        <v>1657</v>
      </c>
      <c r="F1763" t="s">
        <v>10</v>
      </c>
      <c r="G1763" t="s">
        <v>73</v>
      </c>
      <c r="H1763">
        <v>5</v>
      </c>
      <c r="I1763">
        <v>32135.85</v>
      </c>
      <c r="J1763" t="s">
        <v>94</v>
      </c>
      <c r="K1763" t="s">
        <v>95</v>
      </c>
      <c r="L1763">
        <f>SalesData[[#This Row],[quantity]]*SalesData[[#This Row],[price]]</f>
        <v>160679.25</v>
      </c>
      <c r="M1763" s="8">
        <f>IF(SalesData[[#This Row],[quantity]]&lt;=1,2%,IF(SalesData[[#This Row],[quantity]]&lt;=2,4%,IF(SalesData[[#This Row],[quantity]]&lt;=3,6%,IF(SalesData[[#This Row],[quantity]]&gt;=4,8%,0%))))</f>
        <v>0.08</v>
      </c>
      <c r="N1763" s="6">
        <f>SalesData[[#This Row],[Total Sales]]*SalesData[[#This Row],[Discount %]]</f>
        <v>12854.34</v>
      </c>
      <c r="O1763" s="2">
        <f>SalesData[[#This Row],[Total Sales]]-SalesData[[#This Row],[Discount Amount]]</f>
        <v>147824.91</v>
      </c>
      <c r="P1763" s="2">
        <f>SalesData[[#This Row],[price]]*60%</f>
        <v>19281.509999999998</v>
      </c>
      <c r="Q1763" s="2">
        <f>SalesData[[#This Row],[Cost Price (Assumed)60%]]*SalesData[[#This Row],[quantity]]</f>
        <v>96407.549999999988</v>
      </c>
      <c r="R1763" s="2">
        <f>SalesData[[#This Row],[Net Sales]]-SalesData[[#This Row],[Total Cost]]</f>
        <v>51417.360000000015</v>
      </c>
      <c r="S1763" s="8">
        <f>SalesData[[#This Row],[Profit]]/SalesData[[#This Row],[Net Sales]]</f>
        <v>0.34782608695652184</v>
      </c>
    </row>
    <row r="1764" spans="1:19" x14ac:dyDescent="0.25">
      <c r="A1764">
        <v>101762</v>
      </c>
      <c r="B1764" s="1">
        <v>44955</v>
      </c>
      <c r="C1764" s="2">
        <f>MONTH(SalesData[[#This Row],[order_date]])</f>
        <v>1</v>
      </c>
      <c r="D1764" s="2">
        <f>YEAR(SalesData[[#This Row],[order_date]])</f>
        <v>2023</v>
      </c>
      <c r="E1764" t="s">
        <v>1658</v>
      </c>
      <c r="F1764" t="s">
        <v>38</v>
      </c>
      <c r="G1764" t="s">
        <v>60</v>
      </c>
      <c r="H1764">
        <v>1</v>
      </c>
      <c r="I1764">
        <v>3922.23</v>
      </c>
      <c r="J1764" t="s">
        <v>35</v>
      </c>
      <c r="K1764" t="s">
        <v>36</v>
      </c>
      <c r="L1764">
        <f>SalesData[[#This Row],[quantity]]*SalesData[[#This Row],[price]]</f>
        <v>3922.23</v>
      </c>
      <c r="M1764" s="8">
        <f>IF(SalesData[[#This Row],[quantity]]&lt;=1,2%,IF(SalesData[[#This Row],[quantity]]&lt;=2,4%,IF(SalesData[[#This Row],[quantity]]&lt;=3,6%,IF(SalesData[[#This Row],[quantity]]&gt;=4,8%,0%))))</f>
        <v>0.02</v>
      </c>
      <c r="N1764" s="6">
        <f>SalesData[[#This Row],[Total Sales]]*SalesData[[#This Row],[Discount %]]</f>
        <v>78.444600000000008</v>
      </c>
      <c r="O1764" s="2">
        <f>SalesData[[#This Row],[Total Sales]]-SalesData[[#This Row],[Discount Amount]]</f>
        <v>3843.7854000000002</v>
      </c>
      <c r="P1764" s="2">
        <f>SalesData[[#This Row],[price]]*60%</f>
        <v>2353.3379999999997</v>
      </c>
      <c r="Q1764" s="2">
        <f>SalesData[[#This Row],[Cost Price (Assumed)60%]]*SalesData[[#This Row],[quantity]]</f>
        <v>2353.3379999999997</v>
      </c>
      <c r="R1764" s="2">
        <f>SalesData[[#This Row],[Net Sales]]-SalesData[[#This Row],[Total Cost]]</f>
        <v>1490.4474000000005</v>
      </c>
      <c r="S1764" s="8">
        <f>SalesData[[#This Row],[Profit]]/SalesData[[#This Row],[Net Sales]]</f>
        <v>0.38775510204081642</v>
      </c>
    </row>
    <row r="1765" spans="1:19" x14ac:dyDescent="0.25">
      <c r="A1765">
        <v>101763</v>
      </c>
      <c r="B1765" s="1">
        <v>45562</v>
      </c>
      <c r="C1765" s="2">
        <f>MONTH(SalesData[[#This Row],[order_date]])</f>
        <v>9</v>
      </c>
      <c r="D1765" s="2">
        <f>YEAR(SalesData[[#This Row],[order_date]])</f>
        <v>2024</v>
      </c>
      <c r="E1765" t="s">
        <v>1659</v>
      </c>
      <c r="F1765" t="s">
        <v>14</v>
      </c>
      <c r="G1765" t="s">
        <v>51</v>
      </c>
      <c r="H1765">
        <v>1</v>
      </c>
      <c r="I1765">
        <v>2063.39</v>
      </c>
      <c r="J1765" t="s">
        <v>32</v>
      </c>
      <c r="K1765" t="s">
        <v>33</v>
      </c>
      <c r="L1765">
        <f>SalesData[[#This Row],[quantity]]*SalesData[[#This Row],[price]]</f>
        <v>2063.39</v>
      </c>
      <c r="M1765" s="8">
        <f>IF(SalesData[[#This Row],[quantity]]&lt;=1,2%,IF(SalesData[[#This Row],[quantity]]&lt;=2,4%,IF(SalesData[[#This Row],[quantity]]&lt;=3,6%,IF(SalesData[[#This Row],[quantity]]&gt;=4,8%,0%))))</f>
        <v>0.02</v>
      </c>
      <c r="N1765" s="6">
        <f>SalesData[[#This Row],[Total Sales]]*SalesData[[#This Row],[Discount %]]</f>
        <v>41.267800000000001</v>
      </c>
      <c r="O1765" s="2">
        <f>SalesData[[#This Row],[Total Sales]]-SalesData[[#This Row],[Discount Amount]]</f>
        <v>2022.1221999999998</v>
      </c>
      <c r="P1765" s="2">
        <f>SalesData[[#This Row],[price]]*60%</f>
        <v>1238.0339999999999</v>
      </c>
      <c r="Q1765" s="2">
        <f>SalesData[[#This Row],[Cost Price (Assumed)60%]]*SalesData[[#This Row],[quantity]]</f>
        <v>1238.0339999999999</v>
      </c>
      <c r="R1765" s="2">
        <f>SalesData[[#This Row],[Net Sales]]-SalesData[[#This Row],[Total Cost]]</f>
        <v>784.08819999999992</v>
      </c>
      <c r="S1765" s="8">
        <f>SalesData[[#This Row],[Profit]]/SalesData[[#This Row],[Net Sales]]</f>
        <v>0.38775510204081631</v>
      </c>
    </row>
    <row r="1766" spans="1:19" x14ac:dyDescent="0.25">
      <c r="A1766">
        <v>101764</v>
      </c>
      <c r="B1766" s="1">
        <v>45310</v>
      </c>
      <c r="C1766" s="2">
        <f>MONTH(SalesData[[#This Row],[order_date]])</f>
        <v>1</v>
      </c>
      <c r="D1766" s="2">
        <f>YEAR(SalesData[[#This Row],[order_date]])</f>
        <v>2024</v>
      </c>
      <c r="E1766" t="s">
        <v>1660</v>
      </c>
      <c r="F1766" t="s">
        <v>19</v>
      </c>
      <c r="G1766" t="s">
        <v>20</v>
      </c>
      <c r="H1766">
        <v>2</v>
      </c>
      <c r="I1766">
        <v>11950.13</v>
      </c>
      <c r="J1766" t="s">
        <v>47</v>
      </c>
      <c r="K1766" t="s">
        <v>48</v>
      </c>
      <c r="L1766">
        <f>SalesData[[#This Row],[quantity]]*SalesData[[#This Row],[price]]</f>
        <v>23900.26</v>
      </c>
      <c r="M1766" s="8">
        <f>IF(SalesData[[#This Row],[quantity]]&lt;=1,2%,IF(SalesData[[#This Row],[quantity]]&lt;=2,4%,IF(SalesData[[#This Row],[quantity]]&lt;=3,6%,IF(SalesData[[#This Row],[quantity]]&gt;=4,8%,0%))))</f>
        <v>0.04</v>
      </c>
      <c r="N1766" s="6">
        <f>SalesData[[#This Row],[Total Sales]]*SalesData[[#This Row],[Discount %]]</f>
        <v>956.0104</v>
      </c>
      <c r="O1766" s="2">
        <f>SalesData[[#This Row],[Total Sales]]-SalesData[[#This Row],[Discount Amount]]</f>
        <v>22944.249599999999</v>
      </c>
      <c r="P1766" s="2">
        <f>SalesData[[#This Row],[price]]*60%</f>
        <v>7170.0779999999995</v>
      </c>
      <c r="Q1766" s="2">
        <f>SalesData[[#This Row],[Cost Price (Assumed)60%]]*SalesData[[#This Row],[quantity]]</f>
        <v>14340.155999999999</v>
      </c>
      <c r="R1766" s="2">
        <f>SalesData[[#This Row],[Net Sales]]-SalesData[[#This Row],[Total Cost]]</f>
        <v>8604.0936000000002</v>
      </c>
      <c r="S1766" s="8">
        <f>SalesData[[#This Row],[Profit]]/SalesData[[#This Row],[Net Sales]]</f>
        <v>0.375</v>
      </c>
    </row>
    <row r="1767" spans="1:19" x14ac:dyDescent="0.25">
      <c r="A1767">
        <v>101765</v>
      </c>
      <c r="B1767" s="1">
        <v>45382</v>
      </c>
      <c r="C1767" s="2">
        <f>MONTH(SalesData[[#This Row],[order_date]])</f>
        <v>3</v>
      </c>
      <c r="D1767" s="2">
        <f>YEAR(SalesData[[#This Row],[order_date]])</f>
        <v>2024</v>
      </c>
      <c r="E1767" t="s">
        <v>1618</v>
      </c>
      <c r="F1767" t="s">
        <v>10</v>
      </c>
      <c r="G1767" t="s">
        <v>73</v>
      </c>
      <c r="H1767">
        <v>4</v>
      </c>
      <c r="I1767">
        <v>67836.149999999994</v>
      </c>
      <c r="J1767" t="s">
        <v>21</v>
      </c>
      <c r="K1767" t="s">
        <v>17</v>
      </c>
      <c r="L1767">
        <f>SalesData[[#This Row],[quantity]]*SalesData[[#This Row],[price]]</f>
        <v>271344.59999999998</v>
      </c>
      <c r="M1767" s="8">
        <f>IF(SalesData[[#This Row],[quantity]]&lt;=1,2%,IF(SalesData[[#This Row],[quantity]]&lt;=2,4%,IF(SalesData[[#This Row],[quantity]]&lt;=3,6%,IF(SalesData[[#This Row],[quantity]]&gt;=4,8%,0%))))</f>
        <v>0.08</v>
      </c>
      <c r="N1767" s="6">
        <f>SalesData[[#This Row],[Total Sales]]*SalesData[[#This Row],[Discount %]]</f>
        <v>21707.567999999999</v>
      </c>
      <c r="O1767" s="2">
        <f>SalesData[[#This Row],[Total Sales]]-SalesData[[#This Row],[Discount Amount]]</f>
        <v>249637.03199999998</v>
      </c>
      <c r="P1767" s="2">
        <f>SalesData[[#This Row],[price]]*60%</f>
        <v>40701.689999999995</v>
      </c>
      <c r="Q1767" s="2">
        <f>SalesData[[#This Row],[Cost Price (Assumed)60%]]*SalesData[[#This Row],[quantity]]</f>
        <v>162806.75999999998</v>
      </c>
      <c r="R1767" s="2">
        <f>SalesData[[#This Row],[Net Sales]]-SalesData[[#This Row],[Total Cost]]</f>
        <v>86830.271999999997</v>
      </c>
      <c r="S1767" s="8">
        <f>SalesData[[#This Row],[Profit]]/SalesData[[#This Row],[Net Sales]]</f>
        <v>0.34782608695652178</v>
      </c>
    </row>
    <row r="1768" spans="1:19" x14ac:dyDescent="0.25">
      <c r="A1768">
        <v>101766</v>
      </c>
      <c r="B1768" s="1">
        <v>45246</v>
      </c>
      <c r="C1768" s="2">
        <f>MONTH(SalesData[[#This Row],[order_date]])</f>
        <v>11</v>
      </c>
      <c r="D1768" s="2">
        <f>YEAR(SalesData[[#This Row],[order_date]])</f>
        <v>2023</v>
      </c>
      <c r="E1768" t="s">
        <v>179</v>
      </c>
      <c r="F1768" t="s">
        <v>41</v>
      </c>
      <c r="G1768" t="s">
        <v>66</v>
      </c>
      <c r="H1768">
        <v>1</v>
      </c>
      <c r="I1768">
        <v>2967.5</v>
      </c>
      <c r="J1768" t="s">
        <v>61</v>
      </c>
      <c r="K1768" t="s">
        <v>36</v>
      </c>
      <c r="L1768">
        <f>SalesData[[#This Row],[quantity]]*SalesData[[#This Row],[price]]</f>
        <v>2967.5</v>
      </c>
      <c r="M1768" s="8">
        <f>IF(SalesData[[#This Row],[quantity]]&lt;=1,2%,IF(SalesData[[#This Row],[quantity]]&lt;=2,4%,IF(SalesData[[#This Row],[quantity]]&lt;=3,6%,IF(SalesData[[#This Row],[quantity]]&gt;=4,8%,0%))))</f>
        <v>0.02</v>
      </c>
      <c r="N1768" s="6">
        <f>SalesData[[#This Row],[Total Sales]]*SalesData[[#This Row],[Discount %]]</f>
        <v>59.35</v>
      </c>
      <c r="O1768" s="2">
        <f>SalesData[[#This Row],[Total Sales]]-SalesData[[#This Row],[Discount Amount]]</f>
        <v>2908.15</v>
      </c>
      <c r="P1768" s="2">
        <f>SalesData[[#This Row],[price]]*60%</f>
        <v>1780.5</v>
      </c>
      <c r="Q1768" s="2">
        <f>SalesData[[#This Row],[Cost Price (Assumed)60%]]*SalesData[[#This Row],[quantity]]</f>
        <v>1780.5</v>
      </c>
      <c r="R1768" s="2">
        <f>SalesData[[#This Row],[Net Sales]]-SalesData[[#This Row],[Total Cost]]</f>
        <v>1127.6500000000001</v>
      </c>
      <c r="S1768" s="8">
        <f>SalesData[[#This Row],[Profit]]/SalesData[[#This Row],[Net Sales]]</f>
        <v>0.38775510204081637</v>
      </c>
    </row>
    <row r="1769" spans="1:19" x14ac:dyDescent="0.25">
      <c r="A1769">
        <v>101767</v>
      </c>
      <c r="B1769" s="1">
        <v>45124</v>
      </c>
      <c r="C1769" s="2">
        <f>MONTH(SalesData[[#This Row],[order_date]])</f>
        <v>7</v>
      </c>
      <c r="D1769" s="2">
        <f>YEAR(SalesData[[#This Row],[order_date]])</f>
        <v>2023</v>
      </c>
      <c r="E1769" t="s">
        <v>1160</v>
      </c>
      <c r="F1769" t="s">
        <v>19</v>
      </c>
      <c r="G1769" t="s">
        <v>123</v>
      </c>
      <c r="H1769">
        <v>4</v>
      </c>
      <c r="I1769">
        <v>15896</v>
      </c>
      <c r="J1769" t="s">
        <v>47</v>
      </c>
      <c r="K1769" t="s">
        <v>48</v>
      </c>
      <c r="L1769">
        <f>SalesData[[#This Row],[quantity]]*SalesData[[#This Row],[price]]</f>
        <v>63584</v>
      </c>
      <c r="M1769" s="8">
        <f>IF(SalesData[[#This Row],[quantity]]&lt;=1,2%,IF(SalesData[[#This Row],[quantity]]&lt;=2,4%,IF(SalesData[[#This Row],[quantity]]&lt;=3,6%,IF(SalesData[[#This Row],[quantity]]&gt;=4,8%,0%))))</f>
        <v>0.08</v>
      </c>
      <c r="N1769" s="6">
        <f>SalesData[[#This Row],[Total Sales]]*SalesData[[#This Row],[Discount %]]</f>
        <v>5086.72</v>
      </c>
      <c r="O1769" s="2">
        <f>SalesData[[#This Row],[Total Sales]]-SalesData[[#This Row],[Discount Amount]]</f>
        <v>58497.279999999999</v>
      </c>
      <c r="P1769" s="2">
        <f>SalesData[[#This Row],[price]]*60%</f>
        <v>9537.6</v>
      </c>
      <c r="Q1769" s="2">
        <f>SalesData[[#This Row],[Cost Price (Assumed)60%]]*SalesData[[#This Row],[quantity]]</f>
        <v>38150.400000000001</v>
      </c>
      <c r="R1769" s="2">
        <f>SalesData[[#This Row],[Net Sales]]-SalesData[[#This Row],[Total Cost]]</f>
        <v>20346.879999999997</v>
      </c>
      <c r="S1769" s="8">
        <f>SalesData[[#This Row],[Profit]]/SalesData[[#This Row],[Net Sales]]</f>
        <v>0.34782608695652167</v>
      </c>
    </row>
    <row r="1770" spans="1:19" x14ac:dyDescent="0.25">
      <c r="A1770">
        <v>101768</v>
      </c>
      <c r="B1770" s="1">
        <v>45325</v>
      </c>
      <c r="C1770" s="2">
        <f>MONTH(SalesData[[#This Row],[order_date]])</f>
        <v>2</v>
      </c>
      <c r="D1770" s="2">
        <f>YEAR(SalesData[[#This Row],[order_date]])</f>
        <v>2024</v>
      </c>
      <c r="E1770" t="s">
        <v>1661</v>
      </c>
      <c r="F1770" t="s">
        <v>38</v>
      </c>
      <c r="G1770" t="s">
        <v>39</v>
      </c>
      <c r="H1770">
        <v>2</v>
      </c>
      <c r="I1770">
        <v>327.33999999999997</v>
      </c>
      <c r="J1770" t="s">
        <v>63</v>
      </c>
      <c r="K1770" t="s">
        <v>64</v>
      </c>
      <c r="L1770">
        <f>SalesData[[#This Row],[quantity]]*SalesData[[#This Row],[price]]</f>
        <v>654.67999999999995</v>
      </c>
      <c r="M1770" s="8">
        <f>IF(SalesData[[#This Row],[quantity]]&lt;=1,2%,IF(SalesData[[#This Row],[quantity]]&lt;=2,4%,IF(SalesData[[#This Row],[quantity]]&lt;=3,6%,IF(SalesData[[#This Row],[quantity]]&gt;=4,8%,0%))))</f>
        <v>0.04</v>
      </c>
      <c r="N1770" s="6">
        <f>SalesData[[#This Row],[Total Sales]]*SalesData[[#This Row],[Discount %]]</f>
        <v>26.187199999999997</v>
      </c>
      <c r="O1770" s="2">
        <f>SalesData[[#This Row],[Total Sales]]-SalesData[[#This Row],[Discount Amount]]</f>
        <v>628.49279999999999</v>
      </c>
      <c r="P1770" s="2">
        <f>SalesData[[#This Row],[price]]*60%</f>
        <v>196.40399999999997</v>
      </c>
      <c r="Q1770" s="2">
        <f>SalesData[[#This Row],[Cost Price (Assumed)60%]]*SalesData[[#This Row],[quantity]]</f>
        <v>392.80799999999994</v>
      </c>
      <c r="R1770" s="2">
        <f>SalesData[[#This Row],[Net Sales]]-SalesData[[#This Row],[Total Cost]]</f>
        <v>235.68480000000005</v>
      </c>
      <c r="S1770" s="8">
        <f>SalesData[[#This Row],[Profit]]/SalesData[[#This Row],[Net Sales]]</f>
        <v>0.37500000000000011</v>
      </c>
    </row>
    <row r="1771" spans="1:19" x14ac:dyDescent="0.25">
      <c r="A1771">
        <v>101769</v>
      </c>
      <c r="B1771" s="1">
        <v>45429</v>
      </c>
      <c r="C1771" s="2">
        <f>MONTH(SalesData[[#This Row],[order_date]])</f>
        <v>5</v>
      </c>
      <c r="D1771" s="2">
        <f>YEAR(SalesData[[#This Row],[order_date]])</f>
        <v>2024</v>
      </c>
      <c r="E1771" t="s">
        <v>1662</v>
      </c>
      <c r="F1771" t="s">
        <v>10</v>
      </c>
      <c r="G1771" t="s">
        <v>68</v>
      </c>
      <c r="H1771">
        <v>1</v>
      </c>
      <c r="I1771">
        <v>6313.91</v>
      </c>
      <c r="J1771" t="s">
        <v>21</v>
      </c>
      <c r="K1771" t="s">
        <v>17</v>
      </c>
      <c r="L1771">
        <f>SalesData[[#This Row],[quantity]]*SalesData[[#This Row],[price]]</f>
        <v>6313.91</v>
      </c>
      <c r="M1771" s="8">
        <f>IF(SalesData[[#This Row],[quantity]]&lt;=1,2%,IF(SalesData[[#This Row],[quantity]]&lt;=2,4%,IF(SalesData[[#This Row],[quantity]]&lt;=3,6%,IF(SalesData[[#This Row],[quantity]]&gt;=4,8%,0%))))</f>
        <v>0.02</v>
      </c>
      <c r="N1771" s="6">
        <f>SalesData[[#This Row],[Total Sales]]*SalesData[[#This Row],[Discount %]]</f>
        <v>126.2782</v>
      </c>
      <c r="O1771" s="2">
        <f>SalesData[[#This Row],[Total Sales]]-SalesData[[#This Row],[Discount Amount]]</f>
        <v>6187.6318000000001</v>
      </c>
      <c r="P1771" s="2">
        <f>SalesData[[#This Row],[price]]*60%</f>
        <v>3788.3459999999995</v>
      </c>
      <c r="Q1771" s="2">
        <f>SalesData[[#This Row],[Cost Price (Assumed)60%]]*SalesData[[#This Row],[quantity]]</f>
        <v>3788.3459999999995</v>
      </c>
      <c r="R1771" s="2">
        <f>SalesData[[#This Row],[Net Sales]]-SalesData[[#This Row],[Total Cost]]</f>
        <v>2399.2858000000006</v>
      </c>
      <c r="S1771" s="8">
        <f>SalesData[[#This Row],[Profit]]/SalesData[[#This Row],[Net Sales]]</f>
        <v>0.38775510204081642</v>
      </c>
    </row>
    <row r="1772" spans="1:19" x14ac:dyDescent="0.25">
      <c r="A1772">
        <v>101770</v>
      </c>
      <c r="B1772" s="1">
        <v>45602</v>
      </c>
      <c r="C1772" s="2">
        <f>MONTH(SalesData[[#This Row],[order_date]])</f>
        <v>11</v>
      </c>
      <c r="D1772" s="2">
        <f>YEAR(SalesData[[#This Row],[order_date]])</f>
        <v>2024</v>
      </c>
      <c r="E1772" t="s">
        <v>1663</v>
      </c>
      <c r="F1772" t="s">
        <v>19</v>
      </c>
      <c r="G1772" t="s">
        <v>123</v>
      </c>
      <c r="H1772">
        <v>1</v>
      </c>
      <c r="I1772">
        <v>8330.2199999999993</v>
      </c>
      <c r="J1772" t="s">
        <v>43</v>
      </c>
      <c r="K1772" t="s">
        <v>29</v>
      </c>
      <c r="L1772">
        <f>SalesData[[#This Row],[quantity]]*SalesData[[#This Row],[price]]</f>
        <v>8330.2199999999993</v>
      </c>
      <c r="M1772" s="8">
        <f>IF(SalesData[[#This Row],[quantity]]&lt;=1,2%,IF(SalesData[[#This Row],[quantity]]&lt;=2,4%,IF(SalesData[[#This Row],[quantity]]&lt;=3,6%,IF(SalesData[[#This Row],[quantity]]&gt;=4,8%,0%))))</f>
        <v>0.02</v>
      </c>
      <c r="N1772" s="6">
        <f>SalesData[[#This Row],[Total Sales]]*SalesData[[#This Row],[Discount %]]</f>
        <v>166.6044</v>
      </c>
      <c r="O1772" s="2">
        <f>SalesData[[#This Row],[Total Sales]]-SalesData[[#This Row],[Discount Amount]]</f>
        <v>8163.6155999999992</v>
      </c>
      <c r="P1772" s="2">
        <f>SalesData[[#This Row],[price]]*60%</f>
        <v>4998.1319999999996</v>
      </c>
      <c r="Q1772" s="2">
        <f>SalesData[[#This Row],[Cost Price (Assumed)60%]]*SalesData[[#This Row],[quantity]]</f>
        <v>4998.1319999999996</v>
      </c>
      <c r="R1772" s="2">
        <f>SalesData[[#This Row],[Net Sales]]-SalesData[[#This Row],[Total Cost]]</f>
        <v>3165.4835999999996</v>
      </c>
      <c r="S1772" s="8">
        <f>SalesData[[#This Row],[Profit]]/SalesData[[#This Row],[Net Sales]]</f>
        <v>0.38775510204081631</v>
      </c>
    </row>
    <row r="1773" spans="1:19" x14ac:dyDescent="0.25">
      <c r="A1773">
        <v>101771</v>
      </c>
      <c r="B1773" s="1">
        <v>45466</v>
      </c>
      <c r="C1773" s="2">
        <f>MONTH(SalesData[[#This Row],[order_date]])</f>
        <v>6</v>
      </c>
      <c r="D1773" s="2">
        <f>YEAR(SalesData[[#This Row],[order_date]])</f>
        <v>2024</v>
      </c>
      <c r="E1773" t="s">
        <v>1664</v>
      </c>
      <c r="F1773" t="s">
        <v>19</v>
      </c>
      <c r="G1773" t="s">
        <v>123</v>
      </c>
      <c r="H1773">
        <v>1</v>
      </c>
      <c r="I1773">
        <v>11916.63</v>
      </c>
      <c r="J1773" t="s">
        <v>107</v>
      </c>
      <c r="K1773" t="s">
        <v>108</v>
      </c>
      <c r="L1773">
        <f>SalesData[[#This Row],[quantity]]*SalesData[[#This Row],[price]]</f>
        <v>11916.63</v>
      </c>
      <c r="M1773" s="8">
        <f>IF(SalesData[[#This Row],[quantity]]&lt;=1,2%,IF(SalesData[[#This Row],[quantity]]&lt;=2,4%,IF(SalesData[[#This Row],[quantity]]&lt;=3,6%,IF(SalesData[[#This Row],[quantity]]&gt;=4,8%,0%))))</f>
        <v>0.02</v>
      </c>
      <c r="N1773" s="6">
        <f>SalesData[[#This Row],[Total Sales]]*SalesData[[#This Row],[Discount %]]</f>
        <v>238.33259999999999</v>
      </c>
      <c r="O1773" s="2">
        <f>SalesData[[#This Row],[Total Sales]]-SalesData[[#This Row],[Discount Amount]]</f>
        <v>11678.297399999999</v>
      </c>
      <c r="P1773" s="2">
        <f>SalesData[[#This Row],[price]]*60%</f>
        <v>7149.9779999999992</v>
      </c>
      <c r="Q1773" s="2">
        <f>SalesData[[#This Row],[Cost Price (Assumed)60%]]*SalesData[[#This Row],[quantity]]</f>
        <v>7149.9779999999992</v>
      </c>
      <c r="R1773" s="2">
        <f>SalesData[[#This Row],[Net Sales]]-SalesData[[#This Row],[Total Cost]]</f>
        <v>4528.3194000000003</v>
      </c>
      <c r="S1773" s="8">
        <f>SalesData[[#This Row],[Profit]]/SalesData[[#This Row],[Net Sales]]</f>
        <v>0.38775510204081637</v>
      </c>
    </row>
    <row r="1774" spans="1:19" x14ac:dyDescent="0.25">
      <c r="A1774">
        <v>101772</v>
      </c>
      <c r="B1774" s="1">
        <v>45065</v>
      </c>
      <c r="C1774" s="2">
        <f>MONTH(SalesData[[#This Row],[order_date]])</f>
        <v>5</v>
      </c>
      <c r="D1774" s="2">
        <f>YEAR(SalesData[[#This Row],[order_date]])</f>
        <v>2023</v>
      </c>
      <c r="E1774" t="s">
        <v>1665</v>
      </c>
      <c r="F1774" t="s">
        <v>14</v>
      </c>
      <c r="G1774" t="s">
        <v>46</v>
      </c>
      <c r="H1774">
        <v>1</v>
      </c>
      <c r="I1774">
        <v>3113.34</v>
      </c>
      <c r="J1774" t="s">
        <v>12</v>
      </c>
      <c r="K1774" t="s">
        <v>12</v>
      </c>
      <c r="L1774">
        <f>SalesData[[#This Row],[quantity]]*SalesData[[#This Row],[price]]</f>
        <v>3113.34</v>
      </c>
      <c r="M1774" s="8">
        <f>IF(SalesData[[#This Row],[quantity]]&lt;=1,2%,IF(SalesData[[#This Row],[quantity]]&lt;=2,4%,IF(SalesData[[#This Row],[quantity]]&lt;=3,6%,IF(SalesData[[#This Row],[quantity]]&gt;=4,8%,0%))))</f>
        <v>0.02</v>
      </c>
      <c r="N1774" s="6">
        <f>SalesData[[#This Row],[Total Sales]]*SalesData[[#This Row],[Discount %]]</f>
        <v>62.266800000000003</v>
      </c>
      <c r="O1774" s="2">
        <f>SalesData[[#This Row],[Total Sales]]-SalesData[[#This Row],[Discount Amount]]</f>
        <v>3051.0732000000003</v>
      </c>
      <c r="P1774" s="2">
        <f>SalesData[[#This Row],[price]]*60%</f>
        <v>1868.0039999999999</v>
      </c>
      <c r="Q1774" s="2">
        <f>SalesData[[#This Row],[Cost Price (Assumed)60%]]*SalesData[[#This Row],[quantity]]</f>
        <v>1868.0039999999999</v>
      </c>
      <c r="R1774" s="2">
        <f>SalesData[[#This Row],[Net Sales]]-SalesData[[#This Row],[Total Cost]]</f>
        <v>1183.0692000000004</v>
      </c>
      <c r="S1774" s="8">
        <f>SalesData[[#This Row],[Profit]]/SalesData[[#This Row],[Net Sales]]</f>
        <v>0.38775510204081642</v>
      </c>
    </row>
    <row r="1775" spans="1:19" x14ac:dyDescent="0.25">
      <c r="A1775">
        <v>101773</v>
      </c>
      <c r="B1775" s="1">
        <v>45429</v>
      </c>
      <c r="C1775" s="2">
        <f>MONTH(SalesData[[#This Row],[order_date]])</f>
        <v>5</v>
      </c>
      <c r="D1775" s="2">
        <f>YEAR(SalesData[[#This Row],[order_date]])</f>
        <v>2024</v>
      </c>
      <c r="E1775" t="s">
        <v>1666</v>
      </c>
      <c r="F1775" t="s">
        <v>10</v>
      </c>
      <c r="G1775" t="s">
        <v>73</v>
      </c>
      <c r="H1775">
        <v>1</v>
      </c>
      <c r="I1775">
        <v>33504.949999999997</v>
      </c>
      <c r="J1775" t="s">
        <v>21</v>
      </c>
      <c r="K1775" t="s">
        <v>17</v>
      </c>
      <c r="L1775">
        <f>SalesData[[#This Row],[quantity]]*SalesData[[#This Row],[price]]</f>
        <v>33504.949999999997</v>
      </c>
      <c r="M1775" s="8">
        <f>IF(SalesData[[#This Row],[quantity]]&lt;=1,2%,IF(SalesData[[#This Row],[quantity]]&lt;=2,4%,IF(SalesData[[#This Row],[quantity]]&lt;=3,6%,IF(SalesData[[#This Row],[quantity]]&gt;=4,8%,0%))))</f>
        <v>0.02</v>
      </c>
      <c r="N1775" s="6">
        <f>SalesData[[#This Row],[Total Sales]]*SalesData[[#This Row],[Discount %]]</f>
        <v>670.09899999999993</v>
      </c>
      <c r="O1775" s="2">
        <f>SalesData[[#This Row],[Total Sales]]-SalesData[[#This Row],[Discount Amount]]</f>
        <v>32834.850999999995</v>
      </c>
      <c r="P1775" s="2">
        <f>SalesData[[#This Row],[price]]*60%</f>
        <v>20102.969999999998</v>
      </c>
      <c r="Q1775" s="2">
        <f>SalesData[[#This Row],[Cost Price (Assumed)60%]]*SalesData[[#This Row],[quantity]]</f>
        <v>20102.969999999998</v>
      </c>
      <c r="R1775" s="2">
        <f>SalesData[[#This Row],[Net Sales]]-SalesData[[#This Row],[Total Cost]]</f>
        <v>12731.880999999998</v>
      </c>
      <c r="S1775" s="8">
        <f>SalesData[[#This Row],[Profit]]/SalesData[[#This Row],[Net Sales]]</f>
        <v>0.38775510204081631</v>
      </c>
    </row>
    <row r="1776" spans="1:19" x14ac:dyDescent="0.25">
      <c r="A1776">
        <v>101774</v>
      </c>
      <c r="B1776" s="1">
        <v>45221</v>
      </c>
      <c r="C1776" s="2">
        <f>MONTH(SalesData[[#This Row],[order_date]])</f>
        <v>10</v>
      </c>
      <c r="D1776" s="2">
        <f>YEAR(SalesData[[#This Row],[order_date]])</f>
        <v>2023</v>
      </c>
      <c r="E1776" t="s">
        <v>1667</v>
      </c>
      <c r="F1776" t="s">
        <v>38</v>
      </c>
      <c r="G1776" t="s">
        <v>39</v>
      </c>
      <c r="H1776">
        <v>1</v>
      </c>
      <c r="I1776">
        <v>296.39999999999998</v>
      </c>
      <c r="J1776" t="s">
        <v>43</v>
      </c>
      <c r="K1776" t="s">
        <v>29</v>
      </c>
      <c r="L1776">
        <f>SalesData[[#This Row],[quantity]]*SalesData[[#This Row],[price]]</f>
        <v>296.39999999999998</v>
      </c>
      <c r="M1776" s="8">
        <f>IF(SalesData[[#This Row],[quantity]]&lt;=1,2%,IF(SalesData[[#This Row],[quantity]]&lt;=2,4%,IF(SalesData[[#This Row],[quantity]]&lt;=3,6%,IF(SalesData[[#This Row],[quantity]]&gt;=4,8%,0%))))</f>
        <v>0.02</v>
      </c>
      <c r="N1776" s="6">
        <f>SalesData[[#This Row],[Total Sales]]*SalesData[[#This Row],[Discount %]]</f>
        <v>5.9279999999999999</v>
      </c>
      <c r="O1776" s="2">
        <f>SalesData[[#This Row],[Total Sales]]-SalesData[[#This Row],[Discount Amount]]</f>
        <v>290.47199999999998</v>
      </c>
      <c r="P1776" s="2">
        <f>SalesData[[#This Row],[price]]*60%</f>
        <v>177.83999999999997</v>
      </c>
      <c r="Q1776" s="2">
        <f>SalesData[[#This Row],[Cost Price (Assumed)60%]]*SalesData[[#This Row],[quantity]]</f>
        <v>177.83999999999997</v>
      </c>
      <c r="R1776" s="2">
        <f>SalesData[[#This Row],[Net Sales]]-SalesData[[#This Row],[Total Cost]]</f>
        <v>112.63200000000001</v>
      </c>
      <c r="S1776" s="8">
        <f>SalesData[[#This Row],[Profit]]/SalesData[[#This Row],[Net Sales]]</f>
        <v>0.38775510204081637</v>
      </c>
    </row>
    <row r="1777" spans="1:19" x14ac:dyDescent="0.25">
      <c r="A1777">
        <v>101775</v>
      </c>
      <c r="B1777" s="1">
        <v>45528</v>
      </c>
      <c r="C1777" s="2">
        <f>MONTH(SalesData[[#This Row],[order_date]])</f>
        <v>8</v>
      </c>
      <c r="D1777" s="2">
        <f>YEAR(SalesData[[#This Row],[order_date]])</f>
        <v>2024</v>
      </c>
      <c r="E1777" t="s">
        <v>759</v>
      </c>
      <c r="F1777" t="s">
        <v>38</v>
      </c>
      <c r="G1777" t="s">
        <v>60</v>
      </c>
      <c r="H1777">
        <v>1</v>
      </c>
      <c r="I1777">
        <v>2785.16</v>
      </c>
      <c r="J1777" t="s">
        <v>85</v>
      </c>
      <c r="K1777" t="s">
        <v>29</v>
      </c>
      <c r="L1777">
        <f>SalesData[[#This Row],[quantity]]*SalesData[[#This Row],[price]]</f>
        <v>2785.16</v>
      </c>
      <c r="M1777" s="8">
        <f>IF(SalesData[[#This Row],[quantity]]&lt;=1,2%,IF(SalesData[[#This Row],[quantity]]&lt;=2,4%,IF(SalesData[[#This Row],[quantity]]&lt;=3,6%,IF(SalesData[[#This Row],[quantity]]&gt;=4,8%,0%))))</f>
        <v>0.02</v>
      </c>
      <c r="N1777" s="6">
        <f>SalesData[[#This Row],[Total Sales]]*SalesData[[#This Row],[Discount %]]</f>
        <v>55.703199999999995</v>
      </c>
      <c r="O1777" s="2">
        <f>SalesData[[#This Row],[Total Sales]]-SalesData[[#This Row],[Discount Amount]]</f>
        <v>2729.4567999999999</v>
      </c>
      <c r="P1777" s="2">
        <f>SalesData[[#This Row],[price]]*60%</f>
        <v>1671.0959999999998</v>
      </c>
      <c r="Q1777" s="2">
        <f>SalesData[[#This Row],[Cost Price (Assumed)60%]]*SalesData[[#This Row],[quantity]]</f>
        <v>1671.0959999999998</v>
      </c>
      <c r="R1777" s="2">
        <f>SalesData[[#This Row],[Net Sales]]-SalesData[[#This Row],[Total Cost]]</f>
        <v>1058.3608000000002</v>
      </c>
      <c r="S1777" s="8">
        <f>SalesData[[#This Row],[Profit]]/SalesData[[#This Row],[Net Sales]]</f>
        <v>0.38775510204081637</v>
      </c>
    </row>
    <row r="1778" spans="1:19" x14ac:dyDescent="0.25">
      <c r="A1778">
        <v>101776</v>
      </c>
      <c r="B1778" s="1">
        <v>44975</v>
      </c>
      <c r="C1778" s="2">
        <f>MONTH(SalesData[[#This Row],[order_date]])</f>
        <v>2</v>
      </c>
      <c r="D1778" s="2">
        <f>YEAR(SalesData[[#This Row],[order_date]])</f>
        <v>2023</v>
      </c>
      <c r="E1778" t="s">
        <v>1668</v>
      </c>
      <c r="F1778" t="s">
        <v>41</v>
      </c>
      <c r="G1778" t="s">
        <v>83</v>
      </c>
      <c r="H1778">
        <v>1</v>
      </c>
      <c r="I1778">
        <v>12529.33</v>
      </c>
      <c r="J1778" t="s">
        <v>16</v>
      </c>
      <c r="K1778" t="s">
        <v>17</v>
      </c>
      <c r="L1778">
        <f>SalesData[[#This Row],[quantity]]*SalesData[[#This Row],[price]]</f>
        <v>12529.33</v>
      </c>
      <c r="M1778" s="8">
        <f>IF(SalesData[[#This Row],[quantity]]&lt;=1,2%,IF(SalesData[[#This Row],[quantity]]&lt;=2,4%,IF(SalesData[[#This Row],[quantity]]&lt;=3,6%,IF(SalesData[[#This Row],[quantity]]&gt;=4,8%,0%))))</f>
        <v>0.02</v>
      </c>
      <c r="N1778" s="6">
        <f>SalesData[[#This Row],[Total Sales]]*SalesData[[#This Row],[Discount %]]</f>
        <v>250.5866</v>
      </c>
      <c r="O1778" s="2">
        <f>SalesData[[#This Row],[Total Sales]]-SalesData[[#This Row],[Discount Amount]]</f>
        <v>12278.743399999999</v>
      </c>
      <c r="P1778" s="2">
        <f>SalesData[[#This Row],[price]]*60%</f>
        <v>7517.598</v>
      </c>
      <c r="Q1778" s="2">
        <f>SalesData[[#This Row],[Cost Price (Assumed)60%]]*SalesData[[#This Row],[quantity]]</f>
        <v>7517.598</v>
      </c>
      <c r="R1778" s="2">
        <f>SalesData[[#This Row],[Net Sales]]-SalesData[[#This Row],[Total Cost]]</f>
        <v>4761.1453999999994</v>
      </c>
      <c r="S1778" s="8">
        <f>SalesData[[#This Row],[Profit]]/SalesData[[#This Row],[Net Sales]]</f>
        <v>0.38775510204081631</v>
      </c>
    </row>
    <row r="1779" spans="1:19" x14ac:dyDescent="0.25">
      <c r="A1779">
        <v>101777</v>
      </c>
      <c r="B1779" s="1">
        <v>45447</v>
      </c>
      <c r="C1779" s="2">
        <f>MONTH(SalesData[[#This Row],[order_date]])</f>
        <v>6</v>
      </c>
      <c r="D1779" s="2">
        <f>YEAR(SalesData[[#This Row],[order_date]])</f>
        <v>2024</v>
      </c>
      <c r="E1779" t="s">
        <v>1669</v>
      </c>
      <c r="F1779" t="s">
        <v>14</v>
      </c>
      <c r="G1779" t="s">
        <v>46</v>
      </c>
      <c r="H1779">
        <v>1</v>
      </c>
      <c r="I1779">
        <v>2994.71</v>
      </c>
      <c r="J1779" t="s">
        <v>12</v>
      </c>
      <c r="K1779" t="s">
        <v>12</v>
      </c>
      <c r="L1779">
        <f>SalesData[[#This Row],[quantity]]*SalesData[[#This Row],[price]]</f>
        <v>2994.71</v>
      </c>
      <c r="M1779" s="8">
        <f>IF(SalesData[[#This Row],[quantity]]&lt;=1,2%,IF(SalesData[[#This Row],[quantity]]&lt;=2,4%,IF(SalesData[[#This Row],[quantity]]&lt;=3,6%,IF(SalesData[[#This Row],[quantity]]&gt;=4,8%,0%))))</f>
        <v>0.02</v>
      </c>
      <c r="N1779" s="6">
        <f>SalesData[[#This Row],[Total Sales]]*SalesData[[#This Row],[Discount %]]</f>
        <v>59.894200000000005</v>
      </c>
      <c r="O1779" s="2">
        <f>SalesData[[#This Row],[Total Sales]]-SalesData[[#This Row],[Discount Amount]]</f>
        <v>2934.8157999999999</v>
      </c>
      <c r="P1779" s="2">
        <f>SalesData[[#This Row],[price]]*60%</f>
        <v>1796.826</v>
      </c>
      <c r="Q1779" s="2">
        <f>SalesData[[#This Row],[Cost Price (Assumed)60%]]*SalesData[[#This Row],[quantity]]</f>
        <v>1796.826</v>
      </c>
      <c r="R1779" s="2">
        <f>SalesData[[#This Row],[Net Sales]]-SalesData[[#This Row],[Total Cost]]</f>
        <v>1137.9897999999998</v>
      </c>
      <c r="S1779" s="8">
        <f>SalesData[[#This Row],[Profit]]/SalesData[[#This Row],[Net Sales]]</f>
        <v>0.38775510204081631</v>
      </c>
    </row>
    <row r="1780" spans="1:19" x14ac:dyDescent="0.25">
      <c r="A1780">
        <v>101778</v>
      </c>
      <c r="B1780" s="1">
        <v>45395</v>
      </c>
      <c r="C1780" s="2">
        <f>MONTH(SalesData[[#This Row],[order_date]])</f>
        <v>4</v>
      </c>
      <c r="D1780" s="2">
        <f>YEAR(SalesData[[#This Row],[order_date]])</f>
        <v>2024</v>
      </c>
      <c r="E1780" t="s">
        <v>1670</v>
      </c>
      <c r="F1780" t="s">
        <v>41</v>
      </c>
      <c r="G1780" t="s">
        <v>102</v>
      </c>
      <c r="H1780">
        <v>2</v>
      </c>
      <c r="I1780">
        <v>1249.5999999999999</v>
      </c>
      <c r="J1780" t="s">
        <v>32</v>
      </c>
      <c r="K1780" t="s">
        <v>33</v>
      </c>
      <c r="L1780">
        <f>SalesData[[#This Row],[quantity]]*SalesData[[#This Row],[price]]</f>
        <v>2499.1999999999998</v>
      </c>
      <c r="M1780" s="8">
        <f>IF(SalesData[[#This Row],[quantity]]&lt;=1,2%,IF(SalesData[[#This Row],[quantity]]&lt;=2,4%,IF(SalesData[[#This Row],[quantity]]&lt;=3,6%,IF(SalesData[[#This Row],[quantity]]&gt;=4,8%,0%))))</f>
        <v>0.04</v>
      </c>
      <c r="N1780" s="6">
        <f>SalesData[[#This Row],[Total Sales]]*SalesData[[#This Row],[Discount %]]</f>
        <v>99.967999999999989</v>
      </c>
      <c r="O1780" s="2">
        <f>SalesData[[#This Row],[Total Sales]]-SalesData[[#This Row],[Discount Amount]]</f>
        <v>2399.232</v>
      </c>
      <c r="P1780" s="2">
        <f>SalesData[[#This Row],[price]]*60%</f>
        <v>749.75999999999988</v>
      </c>
      <c r="Q1780" s="2">
        <f>SalesData[[#This Row],[Cost Price (Assumed)60%]]*SalesData[[#This Row],[quantity]]</f>
        <v>1499.5199999999998</v>
      </c>
      <c r="R1780" s="2">
        <f>SalesData[[#This Row],[Net Sales]]-SalesData[[#This Row],[Total Cost]]</f>
        <v>899.71200000000022</v>
      </c>
      <c r="S1780" s="8">
        <f>SalesData[[#This Row],[Profit]]/SalesData[[#This Row],[Net Sales]]</f>
        <v>0.37500000000000011</v>
      </c>
    </row>
    <row r="1781" spans="1:19" x14ac:dyDescent="0.25">
      <c r="A1781">
        <v>101779</v>
      </c>
      <c r="B1781" s="1">
        <v>45582</v>
      </c>
      <c r="C1781" s="2">
        <f>MONTH(SalesData[[#This Row],[order_date]])</f>
        <v>10</v>
      </c>
      <c r="D1781" s="2">
        <f>YEAR(SalesData[[#This Row],[order_date]])</f>
        <v>2024</v>
      </c>
      <c r="E1781" t="s">
        <v>1671</v>
      </c>
      <c r="F1781" t="s">
        <v>19</v>
      </c>
      <c r="G1781" t="s">
        <v>77</v>
      </c>
      <c r="H1781">
        <v>4</v>
      </c>
      <c r="I1781">
        <v>3516.71</v>
      </c>
      <c r="J1781" t="s">
        <v>85</v>
      </c>
      <c r="K1781" t="s">
        <v>29</v>
      </c>
      <c r="L1781">
        <f>SalesData[[#This Row],[quantity]]*SalesData[[#This Row],[price]]</f>
        <v>14066.84</v>
      </c>
      <c r="M1781" s="8">
        <f>IF(SalesData[[#This Row],[quantity]]&lt;=1,2%,IF(SalesData[[#This Row],[quantity]]&lt;=2,4%,IF(SalesData[[#This Row],[quantity]]&lt;=3,6%,IF(SalesData[[#This Row],[quantity]]&gt;=4,8%,0%))))</f>
        <v>0.08</v>
      </c>
      <c r="N1781" s="6">
        <f>SalesData[[#This Row],[Total Sales]]*SalesData[[#This Row],[Discount %]]</f>
        <v>1125.3471999999999</v>
      </c>
      <c r="O1781" s="2">
        <f>SalesData[[#This Row],[Total Sales]]-SalesData[[#This Row],[Discount Amount]]</f>
        <v>12941.4928</v>
      </c>
      <c r="P1781" s="2">
        <f>SalesData[[#This Row],[price]]*60%</f>
        <v>2110.0259999999998</v>
      </c>
      <c r="Q1781" s="2">
        <f>SalesData[[#This Row],[Cost Price (Assumed)60%]]*SalesData[[#This Row],[quantity]]</f>
        <v>8440.1039999999994</v>
      </c>
      <c r="R1781" s="2">
        <f>SalesData[[#This Row],[Net Sales]]-SalesData[[#This Row],[Total Cost]]</f>
        <v>4501.3888000000006</v>
      </c>
      <c r="S1781" s="8">
        <f>SalesData[[#This Row],[Profit]]/SalesData[[#This Row],[Net Sales]]</f>
        <v>0.34782608695652178</v>
      </c>
    </row>
    <row r="1782" spans="1:19" x14ac:dyDescent="0.25">
      <c r="A1782">
        <v>101780</v>
      </c>
      <c r="B1782" s="1">
        <v>45173</v>
      </c>
      <c r="C1782" s="2">
        <f>MONTH(SalesData[[#This Row],[order_date]])</f>
        <v>9</v>
      </c>
      <c r="D1782" s="2">
        <f>YEAR(SalesData[[#This Row],[order_date]])</f>
        <v>2023</v>
      </c>
      <c r="E1782" t="s">
        <v>1672</v>
      </c>
      <c r="F1782" t="s">
        <v>19</v>
      </c>
      <c r="G1782" t="s">
        <v>23</v>
      </c>
      <c r="H1782">
        <v>5</v>
      </c>
      <c r="I1782">
        <v>16260.04</v>
      </c>
      <c r="J1782" t="s">
        <v>43</v>
      </c>
      <c r="K1782" t="s">
        <v>29</v>
      </c>
      <c r="L1782">
        <f>SalesData[[#This Row],[quantity]]*SalesData[[#This Row],[price]]</f>
        <v>81300.200000000012</v>
      </c>
      <c r="M1782" s="8">
        <f>IF(SalesData[[#This Row],[quantity]]&lt;=1,2%,IF(SalesData[[#This Row],[quantity]]&lt;=2,4%,IF(SalesData[[#This Row],[quantity]]&lt;=3,6%,IF(SalesData[[#This Row],[quantity]]&gt;=4,8%,0%))))</f>
        <v>0.08</v>
      </c>
      <c r="N1782" s="6">
        <f>SalesData[[#This Row],[Total Sales]]*SalesData[[#This Row],[Discount %]]</f>
        <v>6504.0160000000014</v>
      </c>
      <c r="O1782" s="2">
        <f>SalesData[[#This Row],[Total Sales]]-SalesData[[#This Row],[Discount Amount]]</f>
        <v>74796.184000000008</v>
      </c>
      <c r="P1782" s="2">
        <f>SalesData[[#This Row],[price]]*60%</f>
        <v>9756.0239999999994</v>
      </c>
      <c r="Q1782" s="2">
        <f>SalesData[[#This Row],[Cost Price (Assumed)60%]]*SalesData[[#This Row],[quantity]]</f>
        <v>48780.119999999995</v>
      </c>
      <c r="R1782" s="2">
        <f>SalesData[[#This Row],[Net Sales]]-SalesData[[#This Row],[Total Cost]]</f>
        <v>26016.064000000013</v>
      </c>
      <c r="S1782" s="8">
        <f>SalesData[[#This Row],[Profit]]/SalesData[[#This Row],[Net Sales]]</f>
        <v>0.3478260869565219</v>
      </c>
    </row>
    <row r="1783" spans="1:19" x14ac:dyDescent="0.25">
      <c r="A1783">
        <v>101781</v>
      </c>
      <c r="B1783" s="1">
        <v>45338</v>
      </c>
      <c r="C1783" s="2">
        <f>MONTH(SalesData[[#This Row],[order_date]])</f>
        <v>2</v>
      </c>
      <c r="D1783" s="2">
        <f>YEAR(SalesData[[#This Row],[order_date]])</f>
        <v>2024</v>
      </c>
      <c r="E1783" t="s">
        <v>1673</v>
      </c>
      <c r="F1783" t="s">
        <v>10</v>
      </c>
      <c r="G1783" t="s">
        <v>27</v>
      </c>
      <c r="H1783">
        <v>1</v>
      </c>
      <c r="I1783">
        <v>40892.28</v>
      </c>
      <c r="J1783" t="s">
        <v>35</v>
      </c>
      <c r="K1783" t="s">
        <v>36</v>
      </c>
      <c r="L1783">
        <f>SalesData[[#This Row],[quantity]]*SalesData[[#This Row],[price]]</f>
        <v>40892.28</v>
      </c>
      <c r="M1783" s="8">
        <f>IF(SalesData[[#This Row],[quantity]]&lt;=1,2%,IF(SalesData[[#This Row],[quantity]]&lt;=2,4%,IF(SalesData[[#This Row],[quantity]]&lt;=3,6%,IF(SalesData[[#This Row],[quantity]]&gt;=4,8%,0%))))</f>
        <v>0.02</v>
      </c>
      <c r="N1783" s="6">
        <f>SalesData[[#This Row],[Total Sales]]*SalesData[[#This Row],[Discount %]]</f>
        <v>817.84559999999999</v>
      </c>
      <c r="O1783" s="2">
        <f>SalesData[[#This Row],[Total Sales]]-SalesData[[#This Row],[Discount Amount]]</f>
        <v>40074.434399999998</v>
      </c>
      <c r="P1783" s="2">
        <f>SalesData[[#This Row],[price]]*60%</f>
        <v>24535.367999999999</v>
      </c>
      <c r="Q1783" s="2">
        <f>SalesData[[#This Row],[Cost Price (Assumed)60%]]*SalesData[[#This Row],[quantity]]</f>
        <v>24535.367999999999</v>
      </c>
      <c r="R1783" s="2">
        <f>SalesData[[#This Row],[Net Sales]]-SalesData[[#This Row],[Total Cost]]</f>
        <v>15539.0664</v>
      </c>
      <c r="S1783" s="8">
        <f>SalesData[[#This Row],[Profit]]/SalesData[[#This Row],[Net Sales]]</f>
        <v>0.38775510204081631</v>
      </c>
    </row>
    <row r="1784" spans="1:19" x14ac:dyDescent="0.25">
      <c r="A1784">
        <v>101782</v>
      </c>
      <c r="B1784" s="1">
        <v>45511</v>
      </c>
      <c r="C1784" s="2">
        <f>MONTH(SalesData[[#This Row],[order_date]])</f>
        <v>8</v>
      </c>
      <c r="D1784" s="2">
        <f>YEAR(SalesData[[#This Row],[order_date]])</f>
        <v>2024</v>
      </c>
      <c r="E1784" t="s">
        <v>1674</v>
      </c>
      <c r="F1784" t="s">
        <v>19</v>
      </c>
      <c r="G1784" t="s">
        <v>23</v>
      </c>
      <c r="H1784">
        <v>1</v>
      </c>
      <c r="I1784">
        <v>14153.79</v>
      </c>
      <c r="J1784" t="s">
        <v>28</v>
      </c>
      <c r="K1784" t="s">
        <v>29</v>
      </c>
      <c r="L1784">
        <f>SalesData[[#This Row],[quantity]]*SalesData[[#This Row],[price]]</f>
        <v>14153.79</v>
      </c>
      <c r="M1784" s="8">
        <f>IF(SalesData[[#This Row],[quantity]]&lt;=1,2%,IF(SalesData[[#This Row],[quantity]]&lt;=2,4%,IF(SalesData[[#This Row],[quantity]]&lt;=3,6%,IF(SalesData[[#This Row],[quantity]]&gt;=4,8%,0%))))</f>
        <v>0.02</v>
      </c>
      <c r="N1784" s="6">
        <f>SalesData[[#This Row],[Total Sales]]*SalesData[[#This Row],[Discount %]]</f>
        <v>283.07580000000002</v>
      </c>
      <c r="O1784" s="2">
        <f>SalesData[[#This Row],[Total Sales]]-SalesData[[#This Row],[Discount Amount]]</f>
        <v>13870.7142</v>
      </c>
      <c r="P1784" s="2">
        <f>SalesData[[#This Row],[price]]*60%</f>
        <v>8492.2739999999994</v>
      </c>
      <c r="Q1784" s="2">
        <f>SalesData[[#This Row],[Cost Price (Assumed)60%]]*SalesData[[#This Row],[quantity]]</f>
        <v>8492.2739999999994</v>
      </c>
      <c r="R1784" s="2">
        <f>SalesData[[#This Row],[Net Sales]]-SalesData[[#This Row],[Total Cost]]</f>
        <v>5378.4402000000009</v>
      </c>
      <c r="S1784" s="8">
        <f>SalesData[[#This Row],[Profit]]/SalesData[[#This Row],[Net Sales]]</f>
        <v>0.38775510204081637</v>
      </c>
    </row>
    <row r="1785" spans="1:19" x14ac:dyDescent="0.25">
      <c r="A1785">
        <v>101783</v>
      </c>
      <c r="B1785" s="1">
        <v>45633</v>
      </c>
      <c r="C1785" s="2">
        <f>MONTH(SalesData[[#This Row],[order_date]])</f>
        <v>12</v>
      </c>
      <c r="D1785" s="2">
        <f>YEAR(SalesData[[#This Row],[order_date]])</f>
        <v>2024</v>
      </c>
      <c r="E1785" t="s">
        <v>1675</v>
      </c>
      <c r="F1785" t="s">
        <v>10</v>
      </c>
      <c r="G1785" t="s">
        <v>68</v>
      </c>
      <c r="H1785">
        <v>1</v>
      </c>
      <c r="I1785">
        <v>53704</v>
      </c>
      <c r="J1785" t="s">
        <v>94</v>
      </c>
      <c r="K1785" t="s">
        <v>95</v>
      </c>
      <c r="L1785">
        <f>SalesData[[#This Row],[quantity]]*SalesData[[#This Row],[price]]</f>
        <v>53704</v>
      </c>
      <c r="M1785" s="8">
        <f>IF(SalesData[[#This Row],[quantity]]&lt;=1,2%,IF(SalesData[[#This Row],[quantity]]&lt;=2,4%,IF(SalesData[[#This Row],[quantity]]&lt;=3,6%,IF(SalesData[[#This Row],[quantity]]&gt;=4,8%,0%))))</f>
        <v>0.02</v>
      </c>
      <c r="N1785" s="6">
        <f>SalesData[[#This Row],[Total Sales]]*SalesData[[#This Row],[Discount %]]</f>
        <v>1074.08</v>
      </c>
      <c r="O1785" s="2">
        <f>SalesData[[#This Row],[Total Sales]]-SalesData[[#This Row],[Discount Amount]]</f>
        <v>52629.919999999998</v>
      </c>
      <c r="P1785" s="2">
        <f>SalesData[[#This Row],[price]]*60%</f>
        <v>32222.399999999998</v>
      </c>
      <c r="Q1785" s="2">
        <f>SalesData[[#This Row],[Cost Price (Assumed)60%]]*SalesData[[#This Row],[quantity]]</f>
        <v>32222.399999999998</v>
      </c>
      <c r="R1785" s="2">
        <f>SalesData[[#This Row],[Net Sales]]-SalesData[[#This Row],[Total Cost]]</f>
        <v>20407.52</v>
      </c>
      <c r="S1785" s="8">
        <f>SalesData[[#This Row],[Profit]]/SalesData[[#This Row],[Net Sales]]</f>
        <v>0.38775510204081637</v>
      </c>
    </row>
    <row r="1786" spans="1:19" x14ac:dyDescent="0.25">
      <c r="A1786">
        <v>101784</v>
      </c>
      <c r="B1786" s="1">
        <v>45541</v>
      </c>
      <c r="C1786" s="2">
        <f>MONTH(SalesData[[#This Row],[order_date]])</f>
        <v>9</v>
      </c>
      <c r="D1786" s="2">
        <f>YEAR(SalesData[[#This Row],[order_date]])</f>
        <v>2024</v>
      </c>
      <c r="E1786" t="s">
        <v>1676</v>
      </c>
      <c r="F1786" t="s">
        <v>10</v>
      </c>
      <c r="G1786" t="s">
        <v>68</v>
      </c>
      <c r="H1786">
        <v>1</v>
      </c>
      <c r="I1786">
        <v>48030.8</v>
      </c>
      <c r="J1786" t="s">
        <v>12</v>
      </c>
      <c r="K1786" t="s">
        <v>12</v>
      </c>
      <c r="L1786">
        <f>SalesData[[#This Row],[quantity]]*SalesData[[#This Row],[price]]</f>
        <v>48030.8</v>
      </c>
      <c r="M1786" s="8">
        <f>IF(SalesData[[#This Row],[quantity]]&lt;=1,2%,IF(SalesData[[#This Row],[quantity]]&lt;=2,4%,IF(SalesData[[#This Row],[quantity]]&lt;=3,6%,IF(SalesData[[#This Row],[quantity]]&gt;=4,8%,0%))))</f>
        <v>0.02</v>
      </c>
      <c r="N1786" s="6">
        <f>SalesData[[#This Row],[Total Sales]]*SalesData[[#This Row],[Discount %]]</f>
        <v>960.6160000000001</v>
      </c>
      <c r="O1786" s="2">
        <f>SalesData[[#This Row],[Total Sales]]-SalesData[[#This Row],[Discount Amount]]</f>
        <v>47070.184000000001</v>
      </c>
      <c r="P1786" s="2">
        <f>SalesData[[#This Row],[price]]*60%</f>
        <v>28818.48</v>
      </c>
      <c r="Q1786" s="2">
        <f>SalesData[[#This Row],[Cost Price (Assumed)60%]]*SalesData[[#This Row],[quantity]]</f>
        <v>28818.48</v>
      </c>
      <c r="R1786" s="2">
        <f>SalesData[[#This Row],[Net Sales]]-SalesData[[#This Row],[Total Cost]]</f>
        <v>18251.704000000002</v>
      </c>
      <c r="S1786" s="8">
        <f>SalesData[[#This Row],[Profit]]/SalesData[[#This Row],[Net Sales]]</f>
        <v>0.38775510204081637</v>
      </c>
    </row>
    <row r="1787" spans="1:19" x14ac:dyDescent="0.25">
      <c r="A1787">
        <v>101785</v>
      </c>
      <c r="B1787" s="1">
        <v>45579</v>
      </c>
      <c r="C1787" s="2">
        <f>MONTH(SalesData[[#This Row],[order_date]])</f>
        <v>10</v>
      </c>
      <c r="D1787" s="2">
        <f>YEAR(SalesData[[#This Row],[order_date]])</f>
        <v>2024</v>
      </c>
      <c r="E1787" t="s">
        <v>1677</v>
      </c>
      <c r="F1787" t="s">
        <v>10</v>
      </c>
      <c r="G1787" t="s">
        <v>27</v>
      </c>
      <c r="H1787">
        <v>4</v>
      </c>
      <c r="I1787">
        <v>31643.38</v>
      </c>
      <c r="J1787" t="s">
        <v>57</v>
      </c>
      <c r="K1787" t="s">
        <v>58</v>
      </c>
      <c r="L1787">
        <f>SalesData[[#This Row],[quantity]]*SalesData[[#This Row],[price]]</f>
        <v>126573.52</v>
      </c>
      <c r="M1787" s="8">
        <f>IF(SalesData[[#This Row],[quantity]]&lt;=1,2%,IF(SalesData[[#This Row],[quantity]]&lt;=2,4%,IF(SalesData[[#This Row],[quantity]]&lt;=3,6%,IF(SalesData[[#This Row],[quantity]]&gt;=4,8%,0%))))</f>
        <v>0.08</v>
      </c>
      <c r="N1787" s="6">
        <f>SalesData[[#This Row],[Total Sales]]*SalesData[[#This Row],[Discount %]]</f>
        <v>10125.881600000001</v>
      </c>
      <c r="O1787" s="2">
        <f>SalesData[[#This Row],[Total Sales]]-SalesData[[#This Row],[Discount Amount]]</f>
        <v>116447.6384</v>
      </c>
      <c r="P1787" s="2">
        <f>SalesData[[#This Row],[price]]*60%</f>
        <v>18986.027999999998</v>
      </c>
      <c r="Q1787" s="2">
        <f>SalesData[[#This Row],[Cost Price (Assumed)60%]]*SalesData[[#This Row],[quantity]]</f>
        <v>75944.111999999994</v>
      </c>
      <c r="R1787" s="2">
        <f>SalesData[[#This Row],[Net Sales]]-SalesData[[#This Row],[Total Cost]]</f>
        <v>40503.526400000002</v>
      </c>
      <c r="S1787" s="8">
        <f>SalesData[[#This Row],[Profit]]/SalesData[[#This Row],[Net Sales]]</f>
        <v>0.34782608695652178</v>
      </c>
    </row>
    <row r="1788" spans="1:19" x14ac:dyDescent="0.25">
      <c r="A1788">
        <v>101786</v>
      </c>
      <c r="B1788" s="1">
        <v>45189</v>
      </c>
      <c r="C1788" s="2">
        <f>MONTH(SalesData[[#This Row],[order_date]])</f>
        <v>9</v>
      </c>
      <c r="D1788" s="2">
        <f>YEAR(SalesData[[#This Row],[order_date]])</f>
        <v>2023</v>
      </c>
      <c r="E1788" t="s">
        <v>1678</v>
      </c>
      <c r="F1788" t="s">
        <v>41</v>
      </c>
      <c r="G1788" t="s">
        <v>83</v>
      </c>
      <c r="H1788">
        <v>1</v>
      </c>
      <c r="I1788">
        <v>4990.62</v>
      </c>
      <c r="J1788" t="s">
        <v>12</v>
      </c>
      <c r="K1788" t="s">
        <v>12</v>
      </c>
      <c r="L1788">
        <f>SalesData[[#This Row],[quantity]]*SalesData[[#This Row],[price]]</f>
        <v>4990.62</v>
      </c>
      <c r="M1788" s="8">
        <f>IF(SalesData[[#This Row],[quantity]]&lt;=1,2%,IF(SalesData[[#This Row],[quantity]]&lt;=2,4%,IF(SalesData[[#This Row],[quantity]]&lt;=3,6%,IF(SalesData[[#This Row],[quantity]]&gt;=4,8%,0%))))</f>
        <v>0.02</v>
      </c>
      <c r="N1788" s="6">
        <f>SalesData[[#This Row],[Total Sales]]*SalesData[[#This Row],[Discount %]]</f>
        <v>99.812399999999997</v>
      </c>
      <c r="O1788" s="2">
        <f>SalesData[[#This Row],[Total Sales]]-SalesData[[#This Row],[Discount Amount]]</f>
        <v>4890.8076000000001</v>
      </c>
      <c r="P1788" s="2">
        <f>SalesData[[#This Row],[price]]*60%</f>
        <v>2994.3719999999998</v>
      </c>
      <c r="Q1788" s="2">
        <f>SalesData[[#This Row],[Cost Price (Assumed)60%]]*SalesData[[#This Row],[quantity]]</f>
        <v>2994.3719999999998</v>
      </c>
      <c r="R1788" s="2">
        <f>SalesData[[#This Row],[Net Sales]]-SalesData[[#This Row],[Total Cost]]</f>
        <v>1896.4356000000002</v>
      </c>
      <c r="S1788" s="8">
        <f>SalesData[[#This Row],[Profit]]/SalesData[[#This Row],[Net Sales]]</f>
        <v>0.38775510204081637</v>
      </c>
    </row>
    <row r="1789" spans="1:19" x14ac:dyDescent="0.25">
      <c r="A1789">
        <v>101787</v>
      </c>
      <c r="B1789" s="1">
        <v>45049</v>
      </c>
      <c r="C1789" s="2">
        <f>MONTH(SalesData[[#This Row],[order_date]])</f>
        <v>5</v>
      </c>
      <c r="D1789" s="2">
        <f>YEAR(SalesData[[#This Row],[order_date]])</f>
        <v>2023</v>
      </c>
      <c r="E1789" t="s">
        <v>1679</v>
      </c>
      <c r="F1789" t="s">
        <v>14</v>
      </c>
      <c r="G1789" t="s">
        <v>46</v>
      </c>
      <c r="H1789">
        <v>4</v>
      </c>
      <c r="I1789">
        <v>2860.05</v>
      </c>
      <c r="J1789" t="s">
        <v>54</v>
      </c>
      <c r="K1789" t="s">
        <v>55</v>
      </c>
      <c r="L1789">
        <f>SalesData[[#This Row],[quantity]]*SalesData[[#This Row],[price]]</f>
        <v>11440.2</v>
      </c>
      <c r="M1789" s="8">
        <f>IF(SalesData[[#This Row],[quantity]]&lt;=1,2%,IF(SalesData[[#This Row],[quantity]]&lt;=2,4%,IF(SalesData[[#This Row],[quantity]]&lt;=3,6%,IF(SalesData[[#This Row],[quantity]]&gt;=4,8%,0%))))</f>
        <v>0.08</v>
      </c>
      <c r="N1789" s="6">
        <f>SalesData[[#This Row],[Total Sales]]*SalesData[[#This Row],[Discount %]]</f>
        <v>915.21600000000012</v>
      </c>
      <c r="O1789" s="2">
        <f>SalesData[[#This Row],[Total Sales]]-SalesData[[#This Row],[Discount Amount]]</f>
        <v>10524.984</v>
      </c>
      <c r="P1789" s="2">
        <f>SalesData[[#This Row],[price]]*60%</f>
        <v>1716.03</v>
      </c>
      <c r="Q1789" s="2">
        <f>SalesData[[#This Row],[Cost Price (Assumed)60%]]*SalesData[[#This Row],[quantity]]</f>
        <v>6864.12</v>
      </c>
      <c r="R1789" s="2">
        <f>SalesData[[#This Row],[Net Sales]]-SalesData[[#This Row],[Total Cost]]</f>
        <v>3660.8640000000005</v>
      </c>
      <c r="S1789" s="8">
        <f>SalesData[[#This Row],[Profit]]/SalesData[[#This Row],[Net Sales]]</f>
        <v>0.34782608695652178</v>
      </c>
    </row>
    <row r="1790" spans="1:19" x14ac:dyDescent="0.25">
      <c r="A1790">
        <v>101788</v>
      </c>
      <c r="B1790" s="1">
        <v>44963</v>
      </c>
      <c r="C1790" s="2">
        <f>MONTH(SalesData[[#This Row],[order_date]])</f>
        <v>2</v>
      </c>
      <c r="D1790" s="2">
        <f>YEAR(SalesData[[#This Row],[order_date]])</f>
        <v>2023</v>
      </c>
      <c r="E1790" t="s">
        <v>1680</v>
      </c>
      <c r="F1790" t="s">
        <v>14</v>
      </c>
      <c r="G1790" t="s">
        <v>15</v>
      </c>
      <c r="H1790">
        <v>1</v>
      </c>
      <c r="I1790">
        <v>368.74</v>
      </c>
      <c r="J1790" t="s">
        <v>21</v>
      </c>
      <c r="K1790" t="s">
        <v>17</v>
      </c>
      <c r="L1790">
        <f>SalesData[[#This Row],[quantity]]*SalesData[[#This Row],[price]]</f>
        <v>368.74</v>
      </c>
      <c r="M1790" s="8">
        <f>IF(SalesData[[#This Row],[quantity]]&lt;=1,2%,IF(SalesData[[#This Row],[quantity]]&lt;=2,4%,IF(SalesData[[#This Row],[quantity]]&lt;=3,6%,IF(SalesData[[#This Row],[quantity]]&gt;=4,8%,0%))))</f>
        <v>0.02</v>
      </c>
      <c r="N1790" s="6">
        <f>SalesData[[#This Row],[Total Sales]]*SalesData[[#This Row],[Discount %]]</f>
        <v>7.3748000000000005</v>
      </c>
      <c r="O1790" s="2">
        <f>SalesData[[#This Row],[Total Sales]]-SalesData[[#This Row],[Discount Amount]]</f>
        <v>361.36520000000002</v>
      </c>
      <c r="P1790" s="2">
        <f>SalesData[[#This Row],[price]]*60%</f>
        <v>221.244</v>
      </c>
      <c r="Q1790" s="2">
        <f>SalesData[[#This Row],[Cost Price (Assumed)60%]]*SalesData[[#This Row],[quantity]]</f>
        <v>221.244</v>
      </c>
      <c r="R1790" s="2">
        <f>SalesData[[#This Row],[Net Sales]]-SalesData[[#This Row],[Total Cost]]</f>
        <v>140.12120000000002</v>
      </c>
      <c r="S1790" s="8">
        <f>SalesData[[#This Row],[Profit]]/SalesData[[#This Row],[Net Sales]]</f>
        <v>0.38775510204081637</v>
      </c>
    </row>
    <row r="1791" spans="1:19" x14ac:dyDescent="0.25">
      <c r="A1791">
        <v>101789</v>
      </c>
      <c r="B1791" s="1">
        <v>45637</v>
      </c>
      <c r="C1791" s="2">
        <f>MONTH(SalesData[[#This Row],[order_date]])</f>
        <v>12</v>
      </c>
      <c r="D1791" s="2">
        <f>YEAR(SalesData[[#This Row],[order_date]])</f>
        <v>2024</v>
      </c>
      <c r="E1791" t="s">
        <v>1681</v>
      </c>
      <c r="F1791" t="s">
        <v>38</v>
      </c>
      <c r="G1791" t="s">
        <v>70</v>
      </c>
      <c r="H1791">
        <v>1</v>
      </c>
      <c r="I1791">
        <v>1656.03</v>
      </c>
      <c r="J1791" t="s">
        <v>32</v>
      </c>
      <c r="K1791" t="s">
        <v>33</v>
      </c>
      <c r="L1791">
        <f>SalesData[[#This Row],[quantity]]*SalesData[[#This Row],[price]]</f>
        <v>1656.03</v>
      </c>
      <c r="M1791" s="8">
        <f>IF(SalesData[[#This Row],[quantity]]&lt;=1,2%,IF(SalesData[[#This Row],[quantity]]&lt;=2,4%,IF(SalesData[[#This Row],[quantity]]&lt;=3,6%,IF(SalesData[[#This Row],[quantity]]&gt;=4,8%,0%))))</f>
        <v>0.02</v>
      </c>
      <c r="N1791" s="6">
        <f>SalesData[[#This Row],[Total Sales]]*SalesData[[#This Row],[Discount %]]</f>
        <v>33.120600000000003</v>
      </c>
      <c r="O1791" s="2">
        <f>SalesData[[#This Row],[Total Sales]]-SalesData[[#This Row],[Discount Amount]]</f>
        <v>1622.9094</v>
      </c>
      <c r="P1791" s="2">
        <f>SalesData[[#This Row],[price]]*60%</f>
        <v>993.61799999999994</v>
      </c>
      <c r="Q1791" s="2">
        <f>SalesData[[#This Row],[Cost Price (Assumed)60%]]*SalesData[[#This Row],[quantity]]</f>
        <v>993.61799999999994</v>
      </c>
      <c r="R1791" s="2">
        <f>SalesData[[#This Row],[Net Sales]]-SalesData[[#This Row],[Total Cost]]</f>
        <v>629.29140000000007</v>
      </c>
      <c r="S1791" s="8">
        <f>SalesData[[#This Row],[Profit]]/SalesData[[#This Row],[Net Sales]]</f>
        <v>0.38775510204081637</v>
      </c>
    </row>
    <row r="1792" spans="1:19" x14ac:dyDescent="0.25">
      <c r="A1792">
        <v>101790</v>
      </c>
      <c r="B1792" s="1">
        <v>44969</v>
      </c>
      <c r="C1792" s="2">
        <f>MONTH(SalesData[[#This Row],[order_date]])</f>
        <v>2</v>
      </c>
      <c r="D1792" s="2">
        <f>YEAR(SalesData[[#This Row],[order_date]])</f>
        <v>2023</v>
      </c>
      <c r="E1792" t="s">
        <v>1682</v>
      </c>
      <c r="F1792" t="s">
        <v>19</v>
      </c>
      <c r="G1792" t="s">
        <v>123</v>
      </c>
      <c r="H1792">
        <v>2</v>
      </c>
      <c r="I1792">
        <v>2809.56</v>
      </c>
      <c r="J1792" t="s">
        <v>85</v>
      </c>
      <c r="K1792" t="s">
        <v>29</v>
      </c>
      <c r="L1792">
        <f>SalesData[[#This Row],[quantity]]*SalesData[[#This Row],[price]]</f>
        <v>5619.12</v>
      </c>
      <c r="M1792" s="8">
        <f>IF(SalesData[[#This Row],[quantity]]&lt;=1,2%,IF(SalesData[[#This Row],[quantity]]&lt;=2,4%,IF(SalesData[[#This Row],[quantity]]&lt;=3,6%,IF(SalesData[[#This Row],[quantity]]&gt;=4,8%,0%))))</f>
        <v>0.04</v>
      </c>
      <c r="N1792" s="6">
        <f>SalesData[[#This Row],[Total Sales]]*SalesData[[#This Row],[Discount %]]</f>
        <v>224.76480000000001</v>
      </c>
      <c r="O1792" s="2">
        <f>SalesData[[#This Row],[Total Sales]]-SalesData[[#This Row],[Discount Amount]]</f>
        <v>5394.3552</v>
      </c>
      <c r="P1792" s="2">
        <f>SalesData[[#This Row],[price]]*60%</f>
        <v>1685.7359999999999</v>
      </c>
      <c r="Q1792" s="2">
        <f>SalesData[[#This Row],[Cost Price (Assumed)60%]]*SalesData[[#This Row],[quantity]]</f>
        <v>3371.4719999999998</v>
      </c>
      <c r="R1792" s="2">
        <f>SalesData[[#This Row],[Net Sales]]-SalesData[[#This Row],[Total Cost]]</f>
        <v>2022.8832000000002</v>
      </c>
      <c r="S1792" s="8">
        <f>SalesData[[#This Row],[Profit]]/SalesData[[#This Row],[Net Sales]]</f>
        <v>0.37500000000000006</v>
      </c>
    </row>
    <row r="1793" spans="1:19" x14ac:dyDescent="0.25">
      <c r="A1793">
        <v>101791</v>
      </c>
      <c r="B1793" s="1">
        <v>45509</v>
      </c>
      <c r="C1793" s="2">
        <f>MONTH(SalesData[[#This Row],[order_date]])</f>
        <v>8</v>
      </c>
      <c r="D1793" s="2">
        <f>YEAR(SalesData[[#This Row],[order_date]])</f>
        <v>2024</v>
      </c>
      <c r="E1793" t="s">
        <v>1683</v>
      </c>
      <c r="F1793" t="s">
        <v>10</v>
      </c>
      <c r="G1793" t="s">
        <v>27</v>
      </c>
      <c r="H1793">
        <v>1</v>
      </c>
      <c r="I1793">
        <v>75032.179999999993</v>
      </c>
      <c r="J1793" t="s">
        <v>61</v>
      </c>
      <c r="K1793" t="s">
        <v>36</v>
      </c>
      <c r="L1793">
        <f>SalesData[[#This Row],[quantity]]*SalesData[[#This Row],[price]]</f>
        <v>75032.179999999993</v>
      </c>
      <c r="M1793" s="8">
        <f>IF(SalesData[[#This Row],[quantity]]&lt;=1,2%,IF(SalesData[[#This Row],[quantity]]&lt;=2,4%,IF(SalesData[[#This Row],[quantity]]&lt;=3,6%,IF(SalesData[[#This Row],[quantity]]&gt;=4,8%,0%))))</f>
        <v>0.02</v>
      </c>
      <c r="N1793" s="6">
        <f>SalesData[[#This Row],[Total Sales]]*SalesData[[#This Row],[Discount %]]</f>
        <v>1500.6435999999999</v>
      </c>
      <c r="O1793" s="2">
        <f>SalesData[[#This Row],[Total Sales]]-SalesData[[#This Row],[Discount Amount]]</f>
        <v>73531.536399999997</v>
      </c>
      <c r="P1793" s="2">
        <f>SalesData[[#This Row],[price]]*60%</f>
        <v>45019.307999999997</v>
      </c>
      <c r="Q1793" s="2">
        <f>SalesData[[#This Row],[Cost Price (Assumed)60%]]*SalesData[[#This Row],[quantity]]</f>
        <v>45019.307999999997</v>
      </c>
      <c r="R1793" s="2">
        <f>SalesData[[#This Row],[Net Sales]]-SalesData[[#This Row],[Total Cost]]</f>
        <v>28512.2284</v>
      </c>
      <c r="S1793" s="8">
        <f>SalesData[[#This Row],[Profit]]/SalesData[[#This Row],[Net Sales]]</f>
        <v>0.38775510204081631</v>
      </c>
    </row>
    <row r="1794" spans="1:19" x14ac:dyDescent="0.25">
      <c r="A1794">
        <v>101792</v>
      </c>
      <c r="B1794" s="1">
        <v>45132</v>
      </c>
      <c r="C1794" s="2">
        <f>MONTH(SalesData[[#This Row],[order_date]])</f>
        <v>7</v>
      </c>
      <c r="D1794" s="2">
        <f>YEAR(SalesData[[#This Row],[order_date]])</f>
        <v>2023</v>
      </c>
      <c r="E1794" t="s">
        <v>1684</v>
      </c>
      <c r="F1794" t="s">
        <v>41</v>
      </c>
      <c r="G1794" t="s">
        <v>66</v>
      </c>
      <c r="H1794">
        <v>1</v>
      </c>
      <c r="I1794">
        <v>2390.29</v>
      </c>
      <c r="J1794" t="s">
        <v>63</v>
      </c>
      <c r="K1794" t="s">
        <v>64</v>
      </c>
      <c r="L1794">
        <f>SalesData[[#This Row],[quantity]]*SalesData[[#This Row],[price]]</f>
        <v>2390.29</v>
      </c>
      <c r="M1794" s="8">
        <f>IF(SalesData[[#This Row],[quantity]]&lt;=1,2%,IF(SalesData[[#This Row],[quantity]]&lt;=2,4%,IF(SalesData[[#This Row],[quantity]]&lt;=3,6%,IF(SalesData[[#This Row],[quantity]]&gt;=4,8%,0%))))</f>
        <v>0.02</v>
      </c>
      <c r="N1794" s="6">
        <f>SalesData[[#This Row],[Total Sales]]*SalesData[[#This Row],[Discount %]]</f>
        <v>47.805799999999998</v>
      </c>
      <c r="O1794" s="2">
        <f>SalesData[[#This Row],[Total Sales]]-SalesData[[#This Row],[Discount Amount]]</f>
        <v>2342.4841999999999</v>
      </c>
      <c r="P1794" s="2">
        <f>SalesData[[#This Row],[price]]*60%</f>
        <v>1434.174</v>
      </c>
      <c r="Q1794" s="2">
        <f>SalesData[[#This Row],[Cost Price (Assumed)60%]]*SalesData[[#This Row],[quantity]]</f>
        <v>1434.174</v>
      </c>
      <c r="R1794" s="2">
        <f>SalesData[[#This Row],[Net Sales]]-SalesData[[#This Row],[Total Cost]]</f>
        <v>908.3101999999999</v>
      </c>
      <c r="S1794" s="8">
        <f>SalesData[[#This Row],[Profit]]/SalesData[[#This Row],[Net Sales]]</f>
        <v>0.38775510204081631</v>
      </c>
    </row>
    <row r="1795" spans="1:19" x14ac:dyDescent="0.25">
      <c r="A1795">
        <v>101793</v>
      </c>
      <c r="B1795" s="1">
        <v>45115</v>
      </c>
      <c r="C1795" s="2">
        <f>MONTH(SalesData[[#This Row],[order_date]])</f>
        <v>7</v>
      </c>
      <c r="D1795" s="2">
        <f>YEAR(SalesData[[#This Row],[order_date]])</f>
        <v>2023</v>
      </c>
      <c r="E1795" t="s">
        <v>1685</v>
      </c>
      <c r="F1795" t="s">
        <v>19</v>
      </c>
      <c r="G1795" t="s">
        <v>23</v>
      </c>
      <c r="H1795">
        <v>2</v>
      </c>
      <c r="I1795">
        <v>7502.41</v>
      </c>
      <c r="J1795" t="s">
        <v>47</v>
      </c>
      <c r="K1795" t="s">
        <v>48</v>
      </c>
      <c r="L1795">
        <f>SalesData[[#This Row],[quantity]]*SalesData[[#This Row],[price]]</f>
        <v>15004.82</v>
      </c>
      <c r="M1795" s="8">
        <f>IF(SalesData[[#This Row],[quantity]]&lt;=1,2%,IF(SalesData[[#This Row],[quantity]]&lt;=2,4%,IF(SalesData[[#This Row],[quantity]]&lt;=3,6%,IF(SalesData[[#This Row],[quantity]]&gt;=4,8%,0%))))</f>
        <v>0.04</v>
      </c>
      <c r="N1795" s="6">
        <f>SalesData[[#This Row],[Total Sales]]*SalesData[[#This Row],[Discount %]]</f>
        <v>600.19280000000003</v>
      </c>
      <c r="O1795" s="2">
        <f>SalesData[[#This Row],[Total Sales]]-SalesData[[#This Row],[Discount Amount]]</f>
        <v>14404.627199999999</v>
      </c>
      <c r="P1795" s="2">
        <f>SalesData[[#This Row],[price]]*60%</f>
        <v>4501.4459999999999</v>
      </c>
      <c r="Q1795" s="2">
        <f>SalesData[[#This Row],[Cost Price (Assumed)60%]]*SalesData[[#This Row],[quantity]]</f>
        <v>9002.8919999999998</v>
      </c>
      <c r="R1795" s="2">
        <f>SalesData[[#This Row],[Net Sales]]-SalesData[[#This Row],[Total Cost]]</f>
        <v>5401.7351999999992</v>
      </c>
      <c r="S1795" s="8">
        <f>SalesData[[#This Row],[Profit]]/SalesData[[#This Row],[Net Sales]]</f>
        <v>0.37499999999999994</v>
      </c>
    </row>
    <row r="1796" spans="1:19" x14ac:dyDescent="0.25">
      <c r="A1796">
        <v>101794</v>
      </c>
      <c r="B1796" s="1">
        <v>45178</v>
      </c>
      <c r="C1796" s="2">
        <f>MONTH(SalesData[[#This Row],[order_date]])</f>
        <v>9</v>
      </c>
      <c r="D1796" s="2">
        <f>YEAR(SalesData[[#This Row],[order_date]])</f>
        <v>2023</v>
      </c>
      <c r="E1796" t="s">
        <v>1686</v>
      </c>
      <c r="F1796" t="s">
        <v>19</v>
      </c>
      <c r="G1796" t="s">
        <v>23</v>
      </c>
      <c r="H1796">
        <v>1</v>
      </c>
      <c r="I1796">
        <v>2741.54</v>
      </c>
      <c r="J1796" t="s">
        <v>12</v>
      </c>
      <c r="K1796" t="s">
        <v>12</v>
      </c>
      <c r="L1796">
        <f>SalesData[[#This Row],[quantity]]*SalesData[[#This Row],[price]]</f>
        <v>2741.54</v>
      </c>
      <c r="M1796" s="8">
        <f>IF(SalesData[[#This Row],[quantity]]&lt;=1,2%,IF(SalesData[[#This Row],[quantity]]&lt;=2,4%,IF(SalesData[[#This Row],[quantity]]&lt;=3,6%,IF(SalesData[[#This Row],[quantity]]&gt;=4,8%,0%))))</f>
        <v>0.02</v>
      </c>
      <c r="N1796" s="6">
        <f>SalesData[[#This Row],[Total Sales]]*SalesData[[#This Row],[Discount %]]</f>
        <v>54.830800000000004</v>
      </c>
      <c r="O1796" s="2">
        <f>SalesData[[#This Row],[Total Sales]]-SalesData[[#This Row],[Discount Amount]]</f>
        <v>2686.7091999999998</v>
      </c>
      <c r="P1796" s="2">
        <f>SalesData[[#This Row],[price]]*60%</f>
        <v>1644.924</v>
      </c>
      <c r="Q1796" s="2">
        <f>SalesData[[#This Row],[Cost Price (Assumed)60%]]*SalesData[[#This Row],[quantity]]</f>
        <v>1644.924</v>
      </c>
      <c r="R1796" s="2">
        <f>SalesData[[#This Row],[Net Sales]]-SalesData[[#This Row],[Total Cost]]</f>
        <v>1041.7851999999998</v>
      </c>
      <c r="S1796" s="8">
        <f>SalesData[[#This Row],[Profit]]/SalesData[[#This Row],[Net Sales]]</f>
        <v>0.38775510204081626</v>
      </c>
    </row>
    <row r="1797" spans="1:19" x14ac:dyDescent="0.25">
      <c r="A1797">
        <v>101795</v>
      </c>
      <c r="B1797" s="1">
        <v>45628</v>
      </c>
      <c r="C1797" s="2">
        <f>MONTH(SalesData[[#This Row],[order_date]])</f>
        <v>12</v>
      </c>
      <c r="D1797" s="2">
        <f>YEAR(SalesData[[#This Row],[order_date]])</f>
        <v>2024</v>
      </c>
      <c r="E1797" t="s">
        <v>1687</v>
      </c>
      <c r="F1797" t="s">
        <v>10</v>
      </c>
      <c r="G1797" t="s">
        <v>80</v>
      </c>
      <c r="H1797">
        <v>1</v>
      </c>
      <c r="I1797">
        <v>39528.6</v>
      </c>
      <c r="J1797" t="s">
        <v>107</v>
      </c>
      <c r="K1797" t="s">
        <v>108</v>
      </c>
      <c r="L1797">
        <f>SalesData[[#This Row],[quantity]]*SalesData[[#This Row],[price]]</f>
        <v>39528.6</v>
      </c>
      <c r="M1797" s="8">
        <f>IF(SalesData[[#This Row],[quantity]]&lt;=1,2%,IF(SalesData[[#This Row],[quantity]]&lt;=2,4%,IF(SalesData[[#This Row],[quantity]]&lt;=3,6%,IF(SalesData[[#This Row],[quantity]]&gt;=4,8%,0%))))</f>
        <v>0.02</v>
      </c>
      <c r="N1797" s="6">
        <f>SalesData[[#This Row],[Total Sales]]*SalesData[[#This Row],[Discount %]]</f>
        <v>790.572</v>
      </c>
      <c r="O1797" s="2">
        <f>SalesData[[#This Row],[Total Sales]]-SalesData[[#This Row],[Discount Amount]]</f>
        <v>38738.027999999998</v>
      </c>
      <c r="P1797" s="2">
        <f>SalesData[[#This Row],[price]]*60%</f>
        <v>23717.16</v>
      </c>
      <c r="Q1797" s="2">
        <f>SalesData[[#This Row],[Cost Price (Assumed)60%]]*SalesData[[#This Row],[quantity]]</f>
        <v>23717.16</v>
      </c>
      <c r="R1797" s="2">
        <f>SalesData[[#This Row],[Net Sales]]-SalesData[[#This Row],[Total Cost]]</f>
        <v>15020.867999999999</v>
      </c>
      <c r="S1797" s="8">
        <f>SalesData[[#This Row],[Profit]]/SalesData[[#This Row],[Net Sales]]</f>
        <v>0.38775510204081631</v>
      </c>
    </row>
    <row r="1798" spans="1:19" x14ac:dyDescent="0.25">
      <c r="A1798">
        <v>101796</v>
      </c>
      <c r="B1798" s="1">
        <v>44966</v>
      </c>
      <c r="C1798" s="2">
        <f>MONTH(SalesData[[#This Row],[order_date]])</f>
        <v>2</v>
      </c>
      <c r="D1798" s="2">
        <f>YEAR(SalesData[[#This Row],[order_date]])</f>
        <v>2023</v>
      </c>
      <c r="E1798" t="s">
        <v>1688</v>
      </c>
      <c r="F1798" t="s">
        <v>10</v>
      </c>
      <c r="G1798" t="s">
        <v>73</v>
      </c>
      <c r="H1798">
        <v>2</v>
      </c>
      <c r="I1798">
        <v>1620.58</v>
      </c>
      <c r="J1798" t="s">
        <v>47</v>
      </c>
      <c r="K1798" t="s">
        <v>48</v>
      </c>
      <c r="L1798">
        <f>SalesData[[#This Row],[quantity]]*SalesData[[#This Row],[price]]</f>
        <v>3241.16</v>
      </c>
      <c r="M1798" s="8">
        <f>IF(SalesData[[#This Row],[quantity]]&lt;=1,2%,IF(SalesData[[#This Row],[quantity]]&lt;=2,4%,IF(SalesData[[#This Row],[quantity]]&lt;=3,6%,IF(SalesData[[#This Row],[quantity]]&gt;=4,8%,0%))))</f>
        <v>0.04</v>
      </c>
      <c r="N1798" s="6">
        <f>SalesData[[#This Row],[Total Sales]]*SalesData[[#This Row],[Discount %]]</f>
        <v>129.6464</v>
      </c>
      <c r="O1798" s="2">
        <f>SalesData[[#This Row],[Total Sales]]-SalesData[[#This Row],[Discount Amount]]</f>
        <v>3111.5135999999998</v>
      </c>
      <c r="P1798" s="2">
        <f>SalesData[[#This Row],[price]]*60%</f>
        <v>972.34799999999996</v>
      </c>
      <c r="Q1798" s="2">
        <f>SalesData[[#This Row],[Cost Price (Assumed)60%]]*SalesData[[#This Row],[quantity]]</f>
        <v>1944.6959999999999</v>
      </c>
      <c r="R1798" s="2">
        <f>SalesData[[#This Row],[Net Sales]]-SalesData[[#This Row],[Total Cost]]</f>
        <v>1166.8175999999999</v>
      </c>
      <c r="S1798" s="8">
        <f>SalesData[[#This Row],[Profit]]/SalesData[[#This Row],[Net Sales]]</f>
        <v>0.375</v>
      </c>
    </row>
    <row r="1799" spans="1:19" x14ac:dyDescent="0.25">
      <c r="A1799">
        <v>101797</v>
      </c>
      <c r="B1799" s="1">
        <v>45323</v>
      </c>
      <c r="C1799" s="2">
        <f>MONTH(SalesData[[#This Row],[order_date]])</f>
        <v>2</v>
      </c>
      <c r="D1799" s="2">
        <f>YEAR(SalesData[[#This Row],[order_date]])</f>
        <v>2024</v>
      </c>
      <c r="E1799" t="s">
        <v>1490</v>
      </c>
      <c r="F1799" t="s">
        <v>38</v>
      </c>
      <c r="G1799" t="s">
        <v>39</v>
      </c>
      <c r="H1799">
        <v>3</v>
      </c>
      <c r="I1799">
        <v>2643.2</v>
      </c>
      <c r="J1799" t="s">
        <v>12</v>
      </c>
      <c r="K1799" t="s">
        <v>12</v>
      </c>
      <c r="L1799">
        <f>SalesData[[#This Row],[quantity]]*SalesData[[#This Row],[price]]</f>
        <v>7929.5999999999995</v>
      </c>
      <c r="M1799" s="8">
        <f>IF(SalesData[[#This Row],[quantity]]&lt;=1,2%,IF(SalesData[[#This Row],[quantity]]&lt;=2,4%,IF(SalesData[[#This Row],[quantity]]&lt;=3,6%,IF(SalesData[[#This Row],[quantity]]&gt;=4,8%,0%))))</f>
        <v>0.06</v>
      </c>
      <c r="N1799" s="6">
        <f>SalesData[[#This Row],[Total Sales]]*SalesData[[#This Row],[Discount %]]</f>
        <v>475.77599999999995</v>
      </c>
      <c r="O1799" s="2">
        <f>SalesData[[#This Row],[Total Sales]]-SalesData[[#This Row],[Discount Amount]]</f>
        <v>7453.8239999999996</v>
      </c>
      <c r="P1799" s="2">
        <f>SalesData[[#This Row],[price]]*60%</f>
        <v>1585.9199999999998</v>
      </c>
      <c r="Q1799" s="2">
        <f>SalesData[[#This Row],[Cost Price (Assumed)60%]]*SalesData[[#This Row],[quantity]]</f>
        <v>4757.7599999999993</v>
      </c>
      <c r="R1799" s="2">
        <f>SalesData[[#This Row],[Net Sales]]-SalesData[[#This Row],[Total Cost]]</f>
        <v>2696.0640000000003</v>
      </c>
      <c r="S1799" s="8">
        <f>SalesData[[#This Row],[Profit]]/SalesData[[#This Row],[Net Sales]]</f>
        <v>0.36170212765957455</v>
      </c>
    </row>
    <row r="1800" spans="1:19" x14ac:dyDescent="0.25">
      <c r="A1800">
        <v>101798</v>
      </c>
      <c r="B1800" s="1">
        <v>44947</v>
      </c>
      <c r="C1800" s="2">
        <f>MONTH(SalesData[[#This Row],[order_date]])</f>
        <v>1</v>
      </c>
      <c r="D1800" s="2">
        <f>YEAR(SalesData[[#This Row],[order_date]])</f>
        <v>2023</v>
      </c>
      <c r="E1800" t="s">
        <v>1689</v>
      </c>
      <c r="F1800" t="s">
        <v>19</v>
      </c>
      <c r="G1800" t="s">
        <v>20</v>
      </c>
      <c r="H1800">
        <v>4</v>
      </c>
      <c r="I1800">
        <v>9139.35</v>
      </c>
      <c r="J1800" t="s">
        <v>61</v>
      </c>
      <c r="K1800" t="s">
        <v>36</v>
      </c>
      <c r="L1800">
        <f>SalesData[[#This Row],[quantity]]*SalesData[[#This Row],[price]]</f>
        <v>36557.4</v>
      </c>
      <c r="M1800" s="8">
        <f>IF(SalesData[[#This Row],[quantity]]&lt;=1,2%,IF(SalesData[[#This Row],[quantity]]&lt;=2,4%,IF(SalesData[[#This Row],[quantity]]&lt;=3,6%,IF(SalesData[[#This Row],[quantity]]&gt;=4,8%,0%))))</f>
        <v>0.08</v>
      </c>
      <c r="N1800" s="6">
        <f>SalesData[[#This Row],[Total Sales]]*SalesData[[#This Row],[Discount %]]</f>
        <v>2924.5920000000001</v>
      </c>
      <c r="O1800" s="2">
        <f>SalesData[[#This Row],[Total Sales]]-SalesData[[#This Row],[Discount Amount]]</f>
        <v>33632.808000000005</v>
      </c>
      <c r="P1800" s="2">
        <f>SalesData[[#This Row],[price]]*60%</f>
        <v>5483.61</v>
      </c>
      <c r="Q1800" s="2">
        <f>SalesData[[#This Row],[Cost Price (Assumed)60%]]*SalesData[[#This Row],[quantity]]</f>
        <v>21934.44</v>
      </c>
      <c r="R1800" s="2">
        <f>SalesData[[#This Row],[Net Sales]]-SalesData[[#This Row],[Total Cost]]</f>
        <v>11698.368000000006</v>
      </c>
      <c r="S1800" s="8">
        <f>SalesData[[#This Row],[Profit]]/SalesData[[#This Row],[Net Sales]]</f>
        <v>0.34782608695652184</v>
      </c>
    </row>
    <row r="1801" spans="1:19" x14ac:dyDescent="0.25">
      <c r="A1801">
        <v>101799</v>
      </c>
      <c r="B1801" s="1">
        <v>45170</v>
      </c>
      <c r="C1801" s="2">
        <f>MONTH(SalesData[[#This Row],[order_date]])</f>
        <v>9</v>
      </c>
      <c r="D1801" s="2">
        <f>YEAR(SalesData[[#This Row],[order_date]])</f>
        <v>2023</v>
      </c>
      <c r="E1801" t="s">
        <v>1690</v>
      </c>
      <c r="F1801" t="s">
        <v>19</v>
      </c>
      <c r="G1801" t="s">
        <v>123</v>
      </c>
      <c r="H1801">
        <v>1</v>
      </c>
      <c r="I1801">
        <v>15310.05</v>
      </c>
      <c r="J1801" t="s">
        <v>43</v>
      </c>
      <c r="K1801" t="s">
        <v>29</v>
      </c>
      <c r="L1801">
        <f>SalesData[[#This Row],[quantity]]*SalesData[[#This Row],[price]]</f>
        <v>15310.05</v>
      </c>
      <c r="M1801" s="8">
        <f>IF(SalesData[[#This Row],[quantity]]&lt;=1,2%,IF(SalesData[[#This Row],[quantity]]&lt;=2,4%,IF(SalesData[[#This Row],[quantity]]&lt;=3,6%,IF(SalesData[[#This Row],[quantity]]&gt;=4,8%,0%))))</f>
        <v>0.02</v>
      </c>
      <c r="N1801" s="6">
        <f>SalesData[[#This Row],[Total Sales]]*SalesData[[#This Row],[Discount %]]</f>
        <v>306.20099999999996</v>
      </c>
      <c r="O1801" s="2">
        <f>SalesData[[#This Row],[Total Sales]]-SalesData[[#This Row],[Discount Amount]]</f>
        <v>15003.849</v>
      </c>
      <c r="P1801" s="2">
        <f>SalesData[[#This Row],[price]]*60%</f>
        <v>9186.0299999999988</v>
      </c>
      <c r="Q1801" s="2">
        <f>SalesData[[#This Row],[Cost Price (Assumed)60%]]*SalesData[[#This Row],[quantity]]</f>
        <v>9186.0299999999988</v>
      </c>
      <c r="R1801" s="2">
        <f>SalesData[[#This Row],[Net Sales]]-SalesData[[#This Row],[Total Cost]]</f>
        <v>5817.8190000000013</v>
      </c>
      <c r="S1801" s="8">
        <f>SalesData[[#This Row],[Profit]]/SalesData[[#This Row],[Net Sales]]</f>
        <v>0.38775510204081642</v>
      </c>
    </row>
    <row r="1802" spans="1:19" x14ac:dyDescent="0.25">
      <c r="A1802">
        <v>101800</v>
      </c>
      <c r="B1802" s="1">
        <v>45083</v>
      </c>
      <c r="C1802" s="2">
        <f>MONTH(SalesData[[#This Row],[order_date]])</f>
        <v>6</v>
      </c>
      <c r="D1802" s="2">
        <f>YEAR(SalesData[[#This Row],[order_date]])</f>
        <v>2023</v>
      </c>
      <c r="E1802" t="s">
        <v>1691</v>
      </c>
      <c r="F1802" t="s">
        <v>14</v>
      </c>
      <c r="G1802" t="s">
        <v>31</v>
      </c>
      <c r="H1802">
        <v>1</v>
      </c>
      <c r="I1802">
        <v>1685.14</v>
      </c>
      <c r="J1802" t="s">
        <v>94</v>
      </c>
      <c r="K1802" t="s">
        <v>95</v>
      </c>
      <c r="L1802">
        <f>SalesData[[#This Row],[quantity]]*SalesData[[#This Row],[price]]</f>
        <v>1685.14</v>
      </c>
      <c r="M1802" s="8">
        <f>IF(SalesData[[#This Row],[quantity]]&lt;=1,2%,IF(SalesData[[#This Row],[quantity]]&lt;=2,4%,IF(SalesData[[#This Row],[quantity]]&lt;=3,6%,IF(SalesData[[#This Row],[quantity]]&gt;=4,8%,0%))))</f>
        <v>0.02</v>
      </c>
      <c r="N1802" s="6">
        <f>SalesData[[#This Row],[Total Sales]]*SalesData[[#This Row],[Discount %]]</f>
        <v>33.702800000000003</v>
      </c>
      <c r="O1802" s="2">
        <f>SalesData[[#This Row],[Total Sales]]-SalesData[[#This Row],[Discount Amount]]</f>
        <v>1651.4372000000001</v>
      </c>
      <c r="P1802" s="2">
        <f>SalesData[[#This Row],[price]]*60%</f>
        <v>1011.0840000000001</v>
      </c>
      <c r="Q1802" s="2">
        <f>SalesData[[#This Row],[Cost Price (Assumed)60%]]*SalesData[[#This Row],[quantity]]</f>
        <v>1011.0840000000001</v>
      </c>
      <c r="R1802" s="2">
        <f>SalesData[[#This Row],[Net Sales]]-SalesData[[#This Row],[Total Cost]]</f>
        <v>640.35320000000002</v>
      </c>
      <c r="S1802" s="8">
        <f>SalesData[[#This Row],[Profit]]/SalesData[[#This Row],[Net Sales]]</f>
        <v>0.38775510204081631</v>
      </c>
    </row>
    <row r="1803" spans="1:19" x14ac:dyDescent="0.25">
      <c r="A1803">
        <v>101801</v>
      </c>
      <c r="B1803" s="1">
        <v>45091</v>
      </c>
      <c r="C1803" s="2">
        <f>MONTH(SalesData[[#This Row],[order_date]])</f>
        <v>6</v>
      </c>
      <c r="D1803" s="2">
        <f>YEAR(SalesData[[#This Row],[order_date]])</f>
        <v>2023</v>
      </c>
      <c r="E1803" t="s">
        <v>1692</v>
      </c>
      <c r="F1803" t="s">
        <v>14</v>
      </c>
      <c r="G1803" t="s">
        <v>15</v>
      </c>
      <c r="H1803">
        <v>1</v>
      </c>
      <c r="I1803">
        <v>1413.49</v>
      </c>
      <c r="J1803" t="s">
        <v>16</v>
      </c>
      <c r="K1803" t="s">
        <v>17</v>
      </c>
      <c r="L1803">
        <f>SalesData[[#This Row],[quantity]]*SalesData[[#This Row],[price]]</f>
        <v>1413.49</v>
      </c>
      <c r="M1803" s="8">
        <f>IF(SalesData[[#This Row],[quantity]]&lt;=1,2%,IF(SalesData[[#This Row],[quantity]]&lt;=2,4%,IF(SalesData[[#This Row],[quantity]]&lt;=3,6%,IF(SalesData[[#This Row],[quantity]]&gt;=4,8%,0%))))</f>
        <v>0.02</v>
      </c>
      <c r="N1803" s="6">
        <f>SalesData[[#This Row],[Total Sales]]*SalesData[[#This Row],[Discount %]]</f>
        <v>28.2698</v>
      </c>
      <c r="O1803" s="2">
        <f>SalesData[[#This Row],[Total Sales]]-SalesData[[#This Row],[Discount Amount]]</f>
        <v>1385.2202</v>
      </c>
      <c r="P1803" s="2">
        <f>SalesData[[#This Row],[price]]*60%</f>
        <v>848.09399999999994</v>
      </c>
      <c r="Q1803" s="2">
        <f>SalesData[[#This Row],[Cost Price (Assumed)60%]]*SalesData[[#This Row],[quantity]]</f>
        <v>848.09399999999994</v>
      </c>
      <c r="R1803" s="2">
        <f>SalesData[[#This Row],[Net Sales]]-SalesData[[#This Row],[Total Cost]]</f>
        <v>537.12620000000004</v>
      </c>
      <c r="S1803" s="8">
        <f>SalesData[[#This Row],[Profit]]/SalesData[[#This Row],[Net Sales]]</f>
        <v>0.38775510204081637</v>
      </c>
    </row>
    <row r="1804" spans="1:19" x14ac:dyDescent="0.25">
      <c r="A1804">
        <v>101802</v>
      </c>
      <c r="B1804" s="1">
        <v>45481</v>
      </c>
      <c r="C1804" s="2">
        <f>MONTH(SalesData[[#This Row],[order_date]])</f>
        <v>7</v>
      </c>
      <c r="D1804" s="2">
        <f>YEAR(SalesData[[#This Row],[order_date]])</f>
        <v>2024</v>
      </c>
      <c r="E1804" t="s">
        <v>781</v>
      </c>
      <c r="F1804" t="s">
        <v>41</v>
      </c>
      <c r="G1804" t="s">
        <v>83</v>
      </c>
      <c r="H1804">
        <v>1</v>
      </c>
      <c r="I1804">
        <v>8675.89</v>
      </c>
      <c r="J1804" t="s">
        <v>28</v>
      </c>
      <c r="K1804" t="s">
        <v>29</v>
      </c>
      <c r="L1804">
        <f>SalesData[[#This Row],[quantity]]*SalesData[[#This Row],[price]]</f>
        <v>8675.89</v>
      </c>
      <c r="M1804" s="8">
        <f>IF(SalesData[[#This Row],[quantity]]&lt;=1,2%,IF(SalesData[[#This Row],[quantity]]&lt;=2,4%,IF(SalesData[[#This Row],[quantity]]&lt;=3,6%,IF(SalesData[[#This Row],[quantity]]&gt;=4,8%,0%))))</f>
        <v>0.02</v>
      </c>
      <c r="N1804" s="6">
        <f>SalesData[[#This Row],[Total Sales]]*SalesData[[#This Row],[Discount %]]</f>
        <v>173.51779999999999</v>
      </c>
      <c r="O1804" s="2">
        <f>SalesData[[#This Row],[Total Sales]]-SalesData[[#This Row],[Discount Amount]]</f>
        <v>8502.3721999999998</v>
      </c>
      <c r="P1804" s="2">
        <f>SalesData[[#This Row],[price]]*60%</f>
        <v>5205.5339999999997</v>
      </c>
      <c r="Q1804" s="2">
        <f>SalesData[[#This Row],[Cost Price (Assumed)60%]]*SalesData[[#This Row],[quantity]]</f>
        <v>5205.5339999999997</v>
      </c>
      <c r="R1804" s="2">
        <f>SalesData[[#This Row],[Net Sales]]-SalesData[[#This Row],[Total Cost]]</f>
        <v>3296.8382000000001</v>
      </c>
      <c r="S1804" s="8">
        <f>SalesData[[#This Row],[Profit]]/SalesData[[#This Row],[Net Sales]]</f>
        <v>0.38775510204081637</v>
      </c>
    </row>
    <row r="1805" spans="1:19" x14ac:dyDescent="0.25">
      <c r="A1805">
        <v>101803</v>
      </c>
      <c r="B1805" s="1">
        <v>45354</v>
      </c>
      <c r="C1805" s="2">
        <f>MONTH(SalesData[[#This Row],[order_date]])</f>
        <v>3</v>
      </c>
      <c r="D1805" s="2">
        <f>YEAR(SalesData[[#This Row],[order_date]])</f>
        <v>2024</v>
      </c>
      <c r="E1805" t="s">
        <v>1693</v>
      </c>
      <c r="F1805" t="s">
        <v>14</v>
      </c>
      <c r="G1805" t="s">
        <v>170</v>
      </c>
      <c r="H1805">
        <v>1</v>
      </c>
      <c r="I1805">
        <v>1979.07</v>
      </c>
      <c r="J1805" t="s">
        <v>35</v>
      </c>
      <c r="K1805" t="s">
        <v>36</v>
      </c>
      <c r="L1805">
        <f>SalesData[[#This Row],[quantity]]*SalesData[[#This Row],[price]]</f>
        <v>1979.07</v>
      </c>
      <c r="M1805" s="8">
        <f>IF(SalesData[[#This Row],[quantity]]&lt;=1,2%,IF(SalesData[[#This Row],[quantity]]&lt;=2,4%,IF(SalesData[[#This Row],[quantity]]&lt;=3,6%,IF(SalesData[[#This Row],[quantity]]&gt;=4,8%,0%))))</f>
        <v>0.02</v>
      </c>
      <c r="N1805" s="6">
        <f>SalesData[[#This Row],[Total Sales]]*SalesData[[#This Row],[Discount %]]</f>
        <v>39.581400000000002</v>
      </c>
      <c r="O1805" s="2">
        <f>SalesData[[#This Row],[Total Sales]]-SalesData[[#This Row],[Discount Amount]]</f>
        <v>1939.4885999999999</v>
      </c>
      <c r="P1805" s="2">
        <f>SalesData[[#This Row],[price]]*60%</f>
        <v>1187.442</v>
      </c>
      <c r="Q1805" s="2">
        <f>SalesData[[#This Row],[Cost Price (Assumed)60%]]*SalesData[[#This Row],[quantity]]</f>
        <v>1187.442</v>
      </c>
      <c r="R1805" s="2">
        <f>SalesData[[#This Row],[Net Sales]]-SalesData[[#This Row],[Total Cost]]</f>
        <v>752.0465999999999</v>
      </c>
      <c r="S1805" s="8">
        <f>SalesData[[#This Row],[Profit]]/SalesData[[#This Row],[Net Sales]]</f>
        <v>0.38775510204081631</v>
      </c>
    </row>
    <row r="1806" spans="1:19" x14ac:dyDescent="0.25">
      <c r="A1806">
        <v>101804</v>
      </c>
      <c r="B1806" s="1">
        <v>45335</v>
      </c>
      <c r="C1806" s="2">
        <f>MONTH(SalesData[[#This Row],[order_date]])</f>
        <v>2</v>
      </c>
      <c r="D1806" s="2">
        <f>YEAR(SalesData[[#This Row],[order_date]])</f>
        <v>2024</v>
      </c>
      <c r="E1806" t="s">
        <v>1653</v>
      </c>
      <c r="F1806" t="s">
        <v>10</v>
      </c>
      <c r="G1806" t="s">
        <v>80</v>
      </c>
      <c r="H1806">
        <v>1</v>
      </c>
      <c r="I1806">
        <v>14844.81</v>
      </c>
      <c r="J1806" t="s">
        <v>47</v>
      </c>
      <c r="K1806" t="s">
        <v>48</v>
      </c>
      <c r="L1806">
        <f>SalesData[[#This Row],[quantity]]*SalesData[[#This Row],[price]]</f>
        <v>14844.81</v>
      </c>
      <c r="M1806" s="8">
        <f>IF(SalesData[[#This Row],[quantity]]&lt;=1,2%,IF(SalesData[[#This Row],[quantity]]&lt;=2,4%,IF(SalesData[[#This Row],[quantity]]&lt;=3,6%,IF(SalesData[[#This Row],[quantity]]&gt;=4,8%,0%))))</f>
        <v>0.02</v>
      </c>
      <c r="N1806" s="6">
        <f>SalesData[[#This Row],[Total Sales]]*SalesData[[#This Row],[Discount %]]</f>
        <v>296.89620000000002</v>
      </c>
      <c r="O1806" s="2">
        <f>SalesData[[#This Row],[Total Sales]]-SalesData[[#This Row],[Discount Amount]]</f>
        <v>14547.9138</v>
      </c>
      <c r="P1806" s="2">
        <f>SalesData[[#This Row],[price]]*60%</f>
        <v>8906.8859999999986</v>
      </c>
      <c r="Q1806" s="2">
        <f>SalesData[[#This Row],[Cost Price (Assumed)60%]]*SalesData[[#This Row],[quantity]]</f>
        <v>8906.8859999999986</v>
      </c>
      <c r="R1806" s="2">
        <f>SalesData[[#This Row],[Net Sales]]-SalesData[[#This Row],[Total Cost]]</f>
        <v>5641.0278000000017</v>
      </c>
      <c r="S1806" s="8">
        <f>SalesData[[#This Row],[Profit]]/SalesData[[#This Row],[Net Sales]]</f>
        <v>0.38775510204081642</v>
      </c>
    </row>
    <row r="1807" spans="1:19" x14ac:dyDescent="0.25">
      <c r="A1807">
        <v>101805</v>
      </c>
      <c r="B1807" s="1">
        <v>45602</v>
      </c>
      <c r="C1807" s="2">
        <f>MONTH(SalesData[[#This Row],[order_date]])</f>
        <v>11</v>
      </c>
      <c r="D1807" s="2">
        <f>YEAR(SalesData[[#This Row],[order_date]])</f>
        <v>2024</v>
      </c>
      <c r="E1807" t="s">
        <v>1694</v>
      </c>
      <c r="F1807" t="s">
        <v>38</v>
      </c>
      <c r="G1807" t="s">
        <v>53</v>
      </c>
      <c r="H1807">
        <v>4</v>
      </c>
      <c r="I1807">
        <v>2414.15</v>
      </c>
      <c r="J1807" t="s">
        <v>107</v>
      </c>
      <c r="K1807" t="s">
        <v>108</v>
      </c>
      <c r="L1807">
        <f>SalesData[[#This Row],[quantity]]*SalesData[[#This Row],[price]]</f>
        <v>9656.6</v>
      </c>
      <c r="M1807" s="8">
        <f>IF(SalesData[[#This Row],[quantity]]&lt;=1,2%,IF(SalesData[[#This Row],[quantity]]&lt;=2,4%,IF(SalesData[[#This Row],[quantity]]&lt;=3,6%,IF(SalesData[[#This Row],[quantity]]&gt;=4,8%,0%))))</f>
        <v>0.08</v>
      </c>
      <c r="N1807" s="6">
        <f>SalesData[[#This Row],[Total Sales]]*SalesData[[#This Row],[Discount %]]</f>
        <v>772.52800000000002</v>
      </c>
      <c r="O1807" s="2">
        <f>SalesData[[#This Row],[Total Sales]]-SalesData[[#This Row],[Discount Amount]]</f>
        <v>8884.0720000000001</v>
      </c>
      <c r="P1807" s="2">
        <f>SalesData[[#This Row],[price]]*60%</f>
        <v>1448.49</v>
      </c>
      <c r="Q1807" s="2">
        <f>SalesData[[#This Row],[Cost Price (Assumed)60%]]*SalesData[[#This Row],[quantity]]</f>
        <v>5793.96</v>
      </c>
      <c r="R1807" s="2">
        <f>SalesData[[#This Row],[Net Sales]]-SalesData[[#This Row],[Total Cost]]</f>
        <v>3090.1120000000001</v>
      </c>
      <c r="S1807" s="8">
        <f>SalesData[[#This Row],[Profit]]/SalesData[[#This Row],[Net Sales]]</f>
        <v>0.34782608695652173</v>
      </c>
    </row>
    <row r="1808" spans="1:19" x14ac:dyDescent="0.25">
      <c r="A1808">
        <v>101806</v>
      </c>
      <c r="B1808" s="1">
        <v>45586</v>
      </c>
      <c r="C1808" s="2">
        <f>MONTH(SalesData[[#This Row],[order_date]])</f>
        <v>10</v>
      </c>
      <c r="D1808" s="2">
        <f>YEAR(SalesData[[#This Row],[order_date]])</f>
        <v>2024</v>
      </c>
      <c r="E1808" t="s">
        <v>112</v>
      </c>
      <c r="F1808" t="s">
        <v>14</v>
      </c>
      <c r="G1808" t="s">
        <v>170</v>
      </c>
      <c r="H1808">
        <v>1</v>
      </c>
      <c r="I1808">
        <v>753.43</v>
      </c>
      <c r="J1808" t="s">
        <v>43</v>
      </c>
      <c r="K1808" t="s">
        <v>29</v>
      </c>
      <c r="L1808">
        <f>SalesData[[#This Row],[quantity]]*SalesData[[#This Row],[price]]</f>
        <v>753.43</v>
      </c>
      <c r="M1808" s="8">
        <f>IF(SalesData[[#This Row],[quantity]]&lt;=1,2%,IF(SalesData[[#This Row],[quantity]]&lt;=2,4%,IF(SalesData[[#This Row],[quantity]]&lt;=3,6%,IF(SalesData[[#This Row],[quantity]]&gt;=4,8%,0%))))</f>
        <v>0.02</v>
      </c>
      <c r="N1808" s="6">
        <f>SalesData[[#This Row],[Total Sales]]*SalesData[[#This Row],[Discount %]]</f>
        <v>15.0686</v>
      </c>
      <c r="O1808" s="2">
        <f>SalesData[[#This Row],[Total Sales]]-SalesData[[#This Row],[Discount Amount]]</f>
        <v>738.3614</v>
      </c>
      <c r="P1808" s="2">
        <f>SalesData[[#This Row],[price]]*60%</f>
        <v>452.05799999999994</v>
      </c>
      <c r="Q1808" s="2">
        <f>SalesData[[#This Row],[Cost Price (Assumed)60%]]*SalesData[[#This Row],[quantity]]</f>
        <v>452.05799999999994</v>
      </c>
      <c r="R1808" s="2">
        <f>SalesData[[#This Row],[Net Sales]]-SalesData[[#This Row],[Total Cost]]</f>
        <v>286.30340000000007</v>
      </c>
      <c r="S1808" s="8">
        <f>SalesData[[#This Row],[Profit]]/SalesData[[#This Row],[Net Sales]]</f>
        <v>0.38775510204081642</v>
      </c>
    </row>
    <row r="1809" spans="1:19" x14ac:dyDescent="0.25">
      <c r="A1809">
        <v>101807</v>
      </c>
      <c r="B1809" s="1">
        <v>45565</v>
      </c>
      <c r="C1809" s="2">
        <f>MONTH(SalesData[[#This Row],[order_date]])</f>
        <v>9</v>
      </c>
      <c r="D1809" s="2">
        <f>YEAR(SalesData[[#This Row],[order_date]])</f>
        <v>2024</v>
      </c>
      <c r="E1809" t="s">
        <v>1695</v>
      </c>
      <c r="F1809" t="s">
        <v>14</v>
      </c>
      <c r="G1809" t="s">
        <v>46</v>
      </c>
      <c r="H1809">
        <v>1</v>
      </c>
      <c r="I1809">
        <v>2553.92</v>
      </c>
      <c r="J1809" t="s">
        <v>43</v>
      </c>
      <c r="K1809" t="s">
        <v>29</v>
      </c>
      <c r="L1809">
        <f>SalesData[[#This Row],[quantity]]*SalesData[[#This Row],[price]]</f>
        <v>2553.92</v>
      </c>
      <c r="M1809" s="8">
        <f>IF(SalesData[[#This Row],[quantity]]&lt;=1,2%,IF(SalesData[[#This Row],[quantity]]&lt;=2,4%,IF(SalesData[[#This Row],[quantity]]&lt;=3,6%,IF(SalesData[[#This Row],[quantity]]&gt;=4,8%,0%))))</f>
        <v>0.02</v>
      </c>
      <c r="N1809" s="6">
        <f>SalesData[[#This Row],[Total Sales]]*SalesData[[#This Row],[Discount %]]</f>
        <v>51.078400000000002</v>
      </c>
      <c r="O1809" s="2">
        <f>SalesData[[#This Row],[Total Sales]]-SalesData[[#This Row],[Discount Amount]]</f>
        <v>2502.8416000000002</v>
      </c>
      <c r="P1809" s="2">
        <f>SalesData[[#This Row],[price]]*60%</f>
        <v>1532.3520000000001</v>
      </c>
      <c r="Q1809" s="2">
        <f>SalesData[[#This Row],[Cost Price (Assumed)60%]]*SalesData[[#This Row],[quantity]]</f>
        <v>1532.3520000000001</v>
      </c>
      <c r="R1809" s="2">
        <f>SalesData[[#This Row],[Net Sales]]-SalesData[[#This Row],[Total Cost]]</f>
        <v>970.48960000000011</v>
      </c>
      <c r="S1809" s="8">
        <f>SalesData[[#This Row],[Profit]]/SalesData[[#This Row],[Net Sales]]</f>
        <v>0.38775510204081631</v>
      </c>
    </row>
    <row r="1810" spans="1:19" x14ac:dyDescent="0.25">
      <c r="A1810">
        <v>101808</v>
      </c>
      <c r="B1810" s="1">
        <v>45456</v>
      </c>
      <c r="C1810" s="2">
        <f>MONTH(SalesData[[#This Row],[order_date]])</f>
        <v>6</v>
      </c>
      <c r="D1810" s="2">
        <f>YEAR(SalesData[[#This Row],[order_date]])</f>
        <v>2024</v>
      </c>
      <c r="E1810" t="s">
        <v>1696</v>
      </c>
      <c r="F1810" t="s">
        <v>14</v>
      </c>
      <c r="G1810" t="s">
        <v>170</v>
      </c>
      <c r="H1810">
        <v>1</v>
      </c>
      <c r="I1810">
        <v>1214.04</v>
      </c>
      <c r="J1810" t="s">
        <v>94</v>
      </c>
      <c r="K1810" t="s">
        <v>95</v>
      </c>
      <c r="L1810">
        <f>SalesData[[#This Row],[quantity]]*SalesData[[#This Row],[price]]</f>
        <v>1214.04</v>
      </c>
      <c r="M1810" s="8">
        <f>IF(SalesData[[#This Row],[quantity]]&lt;=1,2%,IF(SalesData[[#This Row],[quantity]]&lt;=2,4%,IF(SalesData[[#This Row],[quantity]]&lt;=3,6%,IF(SalesData[[#This Row],[quantity]]&gt;=4,8%,0%))))</f>
        <v>0.02</v>
      </c>
      <c r="N1810" s="6">
        <f>SalesData[[#This Row],[Total Sales]]*SalesData[[#This Row],[Discount %]]</f>
        <v>24.280799999999999</v>
      </c>
      <c r="O1810" s="2">
        <f>SalesData[[#This Row],[Total Sales]]-SalesData[[#This Row],[Discount Amount]]</f>
        <v>1189.7592</v>
      </c>
      <c r="P1810" s="2">
        <f>SalesData[[#This Row],[price]]*60%</f>
        <v>728.42399999999998</v>
      </c>
      <c r="Q1810" s="2">
        <f>SalesData[[#This Row],[Cost Price (Assumed)60%]]*SalesData[[#This Row],[quantity]]</f>
        <v>728.42399999999998</v>
      </c>
      <c r="R1810" s="2">
        <f>SalesData[[#This Row],[Net Sales]]-SalesData[[#This Row],[Total Cost]]</f>
        <v>461.33519999999999</v>
      </c>
      <c r="S1810" s="8">
        <f>SalesData[[#This Row],[Profit]]/SalesData[[#This Row],[Net Sales]]</f>
        <v>0.38775510204081631</v>
      </c>
    </row>
    <row r="1811" spans="1:19" x14ac:dyDescent="0.25">
      <c r="A1811">
        <v>101809</v>
      </c>
      <c r="B1811" s="1">
        <v>45623</v>
      </c>
      <c r="C1811" s="2">
        <f>MONTH(SalesData[[#This Row],[order_date]])</f>
        <v>11</v>
      </c>
      <c r="D1811" s="2">
        <f>YEAR(SalesData[[#This Row],[order_date]])</f>
        <v>2024</v>
      </c>
      <c r="E1811" t="s">
        <v>1697</v>
      </c>
      <c r="F1811" t="s">
        <v>19</v>
      </c>
      <c r="G1811" t="s">
        <v>115</v>
      </c>
      <c r="H1811">
        <v>2</v>
      </c>
      <c r="I1811">
        <v>9542.44</v>
      </c>
      <c r="J1811" t="s">
        <v>28</v>
      </c>
      <c r="K1811" t="s">
        <v>29</v>
      </c>
      <c r="L1811">
        <f>SalesData[[#This Row],[quantity]]*SalesData[[#This Row],[price]]</f>
        <v>19084.88</v>
      </c>
      <c r="M1811" s="8">
        <f>IF(SalesData[[#This Row],[quantity]]&lt;=1,2%,IF(SalesData[[#This Row],[quantity]]&lt;=2,4%,IF(SalesData[[#This Row],[quantity]]&lt;=3,6%,IF(SalesData[[#This Row],[quantity]]&gt;=4,8%,0%))))</f>
        <v>0.04</v>
      </c>
      <c r="N1811" s="6">
        <f>SalesData[[#This Row],[Total Sales]]*SalesData[[#This Row],[Discount %]]</f>
        <v>763.39520000000005</v>
      </c>
      <c r="O1811" s="2">
        <f>SalesData[[#This Row],[Total Sales]]-SalesData[[#This Row],[Discount Amount]]</f>
        <v>18321.484800000002</v>
      </c>
      <c r="P1811" s="2">
        <f>SalesData[[#This Row],[price]]*60%</f>
        <v>5725.4639999999999</v>
      </c>
      <c r="Q1811" s="2">
        <f>SalesData[[#This Row],[Cost Price (Assumed)60%]]*SalesData[[#This Row],[quantity]]</f>
        <v>11450.928</v>
      </c>
      <c r="R1811" s="2">
        <f>SalesData[[#This Row],[Net Sales]]-SalesData[[#This Row],[Total Cost]]</f>
        <v>6870.5568000000021</v>
      </c>
      <c r="S1811" s="8">
        <f>SalesData[[#This Row],[Profit]]/SalesData[[#This Row],[Net Sales]]</f>
        <v>0.37500000000000006</v>
      </c>
    </row>
    <row r="1812" spans="1:19" x14ac:dyDescent="0.25">
      <c r="A1812">
        <v>101810</v>
      </c>
      <c r="B1812" s="1">
        <v>45251</v>
      </c>
      <c r="C1812" s="2">
        <f>MONTH(SalesData[[#This Row],[order_date]])</f>
        <v>11</v>
      </c>
      <c r="D1812" s="2">
        <f>YEAR(SalesData[[#This Row],[order_date]])</f>
        <v>2023</v>
      </c>
      <c r="E1812" t="s">
        <v>1698</v>
      </c>
      <c r="F1812" t="s">
        <v>14</v>
      </c>
      <c r="G1812" t="s">
        <v>46</v>
      </c>
      <c r="H1812">
        <v>2</v>
      </c>
      <c r="I1812">
        <v>2619.02</v>
      </c>
      <c r="J1812" t="s">
        <v>16</v>
      </c>
      <c r="K1812" t="s">
        <v>17</v>
      </c>
      <c r="L1812">
        <f>SalesData[[#This Row],[quantity]]*SalesData[[#This Row],[price]]</f>
        <v>5238.04</v>
      </c>
      <c r="M1812" s="8">
        <f>IF(SalesData[[#This Row],[quantity]]&lt;=1,2%,IF(SalesData[[#This Row],[quantity]]&lt;=2,4%,IF(SalesData[[#This Row],[quantity]]&lt;=3,6%,IF(SalesData[[#This Row],[quantity]]&gt;=4,8%,0%))))</f>
        <v>0.04</v>
      </c>
      <c r="N1812" s="6">
        <f>SalesData[[#This Row],[Total Sales]]*SalesData[[#This Row],[Discount %]]</f>
        <v>209.52160000000001</v>
      </c>
      <c r="O1812" s="2">
        <f>SalesData[[#This Row],[Total Sales]]-SalesData[[#This Row],[Discount Amount]]</f>
        <v>5028.5183999999999</v>
      </c>
      <c r="P1812" s="2">
        <f>SalesData[[#This Row],[price]]*60%</f>
        <v>1571.412</v>
      </c>
      <c r="Q1812" s="2">
        <f>SalesData[[#This Row],[Cost Price (Assumed)60%]]*SalesData[[#This Row],[quantity]]</f>
        <v>3142.8240000000001</v>
      </c>
      <c r="R1812" s="2">
        <f>SalesData[[#This Row],[Net Sales]]-SalesData[[#This Row],[Total Cost]]</f>
        <v>1885.6943999999999</v>
      </c>
      <c r="S1812" s="8">
        <f>SalesData[[#This Row],[Profit]]/SalesData[[#This Row],[Net Sales]]</f>
        <v>0.375</v>
      </c>
    </row>
    <row r="1813" spans="1:19" x14ac:dyDescent="0.25">
      <c r="A1813">
        <v>101811</v>
      </c>
      <c r="B1813" s="1">
        <v>45570</v>
      </c>
      <c r="C1813" s="2">
        <f>MONTH(SalesData[[#This Row],[order_date]])</f>
        <v>10</v>
      </c>
      <c r="D1813" s="2">
        <f>YEAR(SalesData[[#This Row],[order_date]])</f>
        <v>2024</v>
      </c>
      <c r="E1813" t="s">
        <v>1699</v>
      </c>
      <c r="F1813" t="s">
        <v>41</v>
      </c>
      <c r="G1813" t="s">
        <v>66</v>
      </c>
      <c r="H1813">
        <v>2</v>
      </c>
      <c r="I1813">
        <v>1329.66</v>
      </c>
      <c r="J1813" t="s">
        <v>107</v>
      </c>
      <c r="K1813" t="s">
        <v>108</v>
      </c>
      <c r="L1813">
        <f>SalesData[[#This Row],[quantity]]*SalesData[[#This Row],[price]]</f>
        <v>2659.32</v>
      </c>
      <c r="M1813" s="8">
        <f>IF(SalesData[[#This Row],[quantity]]&lt;=1,2%,IF(SalesData[[#This Row],[quantity]]&lt;=2,4%,IF(SalesData[[#This Row],[quantity]]&lt;=3,6%,IF(SalesData[[#This Row],[quantity]]&gt;=4,8%,0%))))</f>
        <v>0.04</v>
      </c>
      <c r="N1813" s="6">
        <f>SalesData[[#This Row],[Total Sales]]*SalesData[[#This Row],[Discount %]]</f>
        <v>106.37280000000001</v>
      </c>
      <c r="O1813" s="2">
        <f>SalesData[[#This Row],[Total Sales]]-SalesData[[#This Row],[Discount Amount]]</f>
        <v>2552.9472000000001</v>
      </c>
      <c r="P1813" s="2">
        <f>SalesData[[#This Row],[price]]*60%</f>
        <v>797.79600000000005</v>
      </c>
      <c r="Q1813" s="2">
        <f>SalesData[[#This Row],[Cost Price (Assumed)60%]]*SalesData[[#This Row],[quantity]]</f>
        <v>1595.5920000000001</v>
      </c>
      <c r="R1813" s="2">
        <f>SalesData[[#This Row],[Net Sales]]-SalesData[[#This Row],[Total Cost]]</f>
        <v>957.35519999999997</v>
      </c>
      <c r="S1813" s="8">
        <f>SalesData[[#This Row],[Profit]]/SalesData[[#This Row],[Net Sales]]</f>
        <v>0.375</v>
      </c>
    </row>
    <row r="1814" spans="1:19" x14ac:dyDescent="0.25">
      <c r="A1814">
        <v>101812</v>
      </c>
      <c r="B1814" s="1">
        <v>45019</v>
      </c>
      <c r="C1814" s="2">
        <f>MONTH(SalesData[[#This Row],[order_date]])</f>
        <v>4</v>
      </c>
      <c r="D1814" s="2">
        <f>YEAR(SalesData[[#This Row],[order_date]])</f>
        <v>2023</v>
      </c>
      <c r="E1814" t="s">
        <v>1700</v>
      </c>
      <c r="F1814" t="s">
        <v>14</v>
      </c>
      <c r="G1814" t="s">
        <v>31</v>
      </c>
      <c r="H1814">
        <v>1</v>
      </c>
      <c r="I1814">
        <v>842.52</v>
      </c>
      <c r="J1814" t="s">
        <v>107</v>
      </c>
      <c r="K1814" t="s">
        <v>108</v>
      </c>
      <c r="L1814">
        <f>SalesData[[#This Row],[quantity]]*SalesData[[#This Row],[price]]</f>
        <v>842.52</v>
      </c>
      <c r="M1814" s="8">
        <f>IF(SalesData[[#This Row],[quantity]]&lt;=1,2%,IF(SalesData[[#This Row],[quantity]]&lt;=2,4%,IF(SalesData[[#This Row],[quantity]]&lt;=3,6%,IF(SalesData[[#This Row],[quantity]]&gt;=4,8%,0%))))</f>
        <v>0.02</v>
      </c>
      <c r="N1814" s="6">
        <f>SalesData[[#This Row],[Total Sales]]*SalesData[[#This Row],[Discount %]]</f>
        <v>16.8504</v>
      </c>
      <c r="O1814" s="2">
        <f>SalesData[[#This Row],[Total Sales]]-SalesData[[#This Row],[Discount Amount]]</f>
        <v>825.66959999999995</v>
      </c>
      <c r="P1814" s="2">
        <f>SalesData[[#This Row],[price]]*60%</f>
        <v>505.51199999999994</v>
      </c>
      <c r="Q1814" s="2">
        <f>SalesData[[#This Row],[Cost Price (Assumed)60%]]*SalesData[[#This Row],[quantity]]</f>
        <v>505.51199999999994</v>
      </c>
      <c r="R1814" s="2">
        <f>SalesData[[#This Row],[Net Sales]]-SalesData[[#This Row],[Total Cost]]</f>
        <v>320.1576</v>
      </c>
      <c r="S1814" s="8">
        <f>SalesData[[#This Row],[Profit]]/SalesData[[#This Row],[Net Sales]]</f>
        <v>0.38775510204081637</v>
      </c>
    </row>
    <row r="1815" spans="1:19" x14ac:dyDescent="0.25">
      <c r="A1815">
        <v>101813</v>
      </c>
      <c r="B1815" s="1">
        <v>45565</v>
      </c>
      <c r="C1815" s="2">
        <f>MONTH(SalesData[[#This Row],[order_date]])</f>
        <v>9</v>
      </c>
      <c r="D1815" s="2">
        <f>YEAR(SalesData[[#This Row],[order_date]])</f>
        <v>2024</v>
      </c>
      <c r="E1815" t="s">
        <v>1701</v>
      </c>
      <c r="F1815" t="s">
        <v>41</v>
      </c>
      <c r="G1815" t="s">
        <v>42</v>
      </c>
      <c r="H1815">
        <v>4</v>
      </c>
      <c r="I1815">
        <v>6531.94</v>
      </c>
      <c r="J1815" t="s">
        <v>94</v>
      </c>
      <c r="K1815" t="s">
        <v>95</v>
      </c>
      <c r="L1815">
        <f>SalesData[[#This Row],[quantity]]*SalesData[[#This Row],[price]]</f>
        <v>26127.759999999998</v>
      </c>
      <c r="M1815" s="8">
        <f>IF(SalesData[[#This Row],[quantity]]&lt;=1,2%,IF(SalesData[[#This Row],[quantity]]&lt;=2,4%,IF(SalesData[[#This Row],[quantity]]&lt;=3,6%,IF(SalesData[[#This Row],[quantity]]&gt;=4,8%,0%))))</f>
        <v>0.08</v>
      </c>
      <c r="N1815" s="6">
        <f>SalesData[[#This Row],[Total Sales]]*SalesData[[#This Row],[Discount %]]</f>
        <v>2090.2208000000001</v>
      </c>
      <c r="O1815" s="2">
        <f>SalesData[[#This Row],[Total Sales]]-SalesData[[#This Row],[Discount Amount]]</f>
        <v>24037.539199999999</v>
      </c>
      <c r="P1815" s="2">
        <f>SalesData[[#This Row],[price]]*60%</f>
        <v>3919.1639999999998</v>
      </c>
      <c r="Q1815" s="2">
        <f>SalesData[[#This Row],[Cost Price (Assumed)60%]]*SalesData[[#This Row],[quantity]]</f>
        <v>15676.655999999999</v>
      </c>
      <c r="R1815" s="2">
        <f>SalesData[[#This Row],[Net Sales]]-SalesData[[#This Row],[Total Cost]]</f>
        <v>8360.8832000000002</v>
      </c>
      <c r="S1815" s="8">
        <f>SalesData[[#This Row],[Profit]]/SalesData[[#This Row],[Net Sales]]</f>
        <v>0.34782608695652178</v>
      </c>
    </row>
    <row r="1816" spans="1:19" x14ac:dyDescent="0.25">
      <c r="A1816">
        <v>101814</v>
      </c>
      <c r="B1816" s="1">
        <v>45237</v>
      </c>
      <c r="C1816" s="2">
        <f>MONTH(SalesData[[#This Row],[order_date]])</f>
        <v>11</v>
      </c>
      <c r="D1816" s="2">
        <f>YEAR(SalesData[[#This Row],[order_date]])</f>
        <v>2023</v>
      </c>
      <c r="E1816" t="s">
        <v>1702</v>
      </c>
      <c r="F1816" t="s">
        <v>10</v>
      </c>
      <c r="G1816" t="s">
        <v>80</v>
      </c>
      <c r="H1816">
        <v>1</v>
      </c>
      <c r="I1816">
        <v>55573.37</v>
      </c>
      <c r="J1816" t="s">
        <v>54</v>
      </c>
      <c r="K1816" t="s">
        <v>55</v>
      </c>
      <c r="L1816">
        <f>SalesData[[#This Row],[quantity]]*SalesData[[#This Row],[price]]</f>
        <v>55573.37</v>
      </c>
      <c r="M1816" s="8">
        <f>IF(SalesData[[#This Row],[quantity]]&lt;=1,2%,IF(SalesData[[#This Row],[quantity]]&lt;=2,4%,IF(SalesData[[#This Row],[quantity]]&lt;=3,6%,IF(SalesData[[#This Row],[quantity]]&gt;=4,8%,0%))))</f>
        <v>0.02</v>
      </c>
      <c r="N1816" s="6">
        <f>SalesData[[#This Row],[Total Sales]]*SalesData[[#This Row],[Discount %]]</f>
        <v>1111.4674</v>
      </c>
      <c r="O1816" s="2">
        <f>SalesData[[#This Row],[Total Sales]]-SalesData[[#This Row],[Discount Amount]]</f>
        <v>54461.902600000001</v>
      </c>
      <c r="P1816" s="2">
        <f>SalesData[[#This Row],[price]]*60%</f>
        <v>33344.021999999997</v>
      </c>
      <c r="Q1816" s="2">
        <f>SalesData[[#This Row],[Cost Price (Assumed)60%]]*SalesData[[#This Row],[quantity]]</f>
        <v>33344.021999999997</v>
      </c>
      <c r="R1816" s="2">
        <f>SalesData[[#This Row],[Net Sales]]-SalesData[[#This Row],[Total Cost]]</f>
        <v>21117.880600000004</v>
      </c>
      <c r="S1816" s="8">
        <f>SalesData[[#This Row],[Profit]]/SalesData[[#This Row],[Net Sales]]</f>
        <v>0.38775510204081637</v>
      </c>
    </row>
    <row r="1817" spans="1:19" x14ac:dyDescent="0.25">
      <c r="A1817">
        <v>101815</v>
      </c>
      <c r="B1817" s="1">
        <v>45560</v>
      </c>
      <c r="C1817" s="2">
        <f>MONTH(SalesData[[#This Row],[order_date]])</f>
        <v>9</v>
      </c>
      <c r="D1817" s="2">
        <f>YEAR(SalesData[[#This Row],[order_date]])</f>
        <v>2024</v>
      </c>
      <c r="E1817" t="s">
        <v>1703</v>
      </c>
      <c r="F1817" t="s">
        <v>14</v>
      </c>
      <c r="G1817" t="s">
        <v>51</v>
      </c>
      <c r="H1817">
        <v>1</v>
      </c>
      <c r="I1817">
        <v>2808.57</v>
      </c>
      <c r="J1817" t="s">
        <v>12</v>
      </c>
      <c r="K1817" t="s">
        <v>12</v>
      </c>
      <c r="L1817">
        <f>SalesData[[#This Row],[quantity]]*SalesData[[#This Row],[price]]</f>
        <v>2808.57</v>
      </c>
      <c r="M1817" s="8">
        <f>IF(SalesData[[#This Row],[quantity]]&lt;=1,2%,IF(SalesData[[#This Row],[quantity]]&lt;=2,4%,IF(SalesData[[#This Row],[quantity]]&lt;=3,6%,IF(SalesData[[#This Row],[quantity]]&gt;=4,8%,0%))))</f>
        <v>0.02</v>
      </c>
      <c r="N1817" s="6">
        <f>SalesData[[#This Row],[Total Sales]]*SalesData[[#This Row],[Discount %]]</f>
        <v>56.171400000000006</v>
      </c>
      <c r="O1817" s="2">
        <f>SalesData[[#This Row],[Total Sales]]-SalesData[[#This Row],[Discount Amount]]</f>
        <v>2752.3986</v>
      </c>
      <c r="P1817" s="2">
        <f>SalesData[[#This Row],[price]]*60%</f>
        <v>1685.1420000000001</v>
      </c>
      <c r="Q1817" s="2">
        <f>SalesData[[#This Row],[Cost Price (Assumed)60%]]*SalesData[[#This Row],[quantity]]</f>
        <v>1685.1420000000001</v>
      </c>
      <c r="R1817" s="2">
        <f>SalesData[[#This Row],[Net Sales]]-SalesData[[#This Row],[Total Cost]]</f>
        <v>1067.2565999999999</v>
      </c>
      <c r="S1817" s="8">
        <f>SalesData[[#This Row],[Profit]]/SalesData[[#This Row],[Net Sales]]</f>
        <v>0.38775510204081631</v>
      </c>
    </row>
    <row r="1818" spans="1:19" x14ac:dyDescent="0.25">
      <c r="A1818">
        <v>101816</v>
      </c>
      <c r="B1818" s="1">
        <v>45606</v>
      </c>
      <c r="C1818" s="2">
        <f>MONTH(SalesData[[#This Row],[order_date]])</f>
        <v>11</v>
      </c>
      <c r="D1818" s="2">
        <f>YEAR(SalesData[[#This Row],[order_date]])</f>
        <v>2024</v>
      </c>
      <c r="E1818" t="s">
        <v>1704</v>
      </c>
      <c r="F1818" t="s">
        <v>41</v>
      </c>
      <c r="G1818" t="s">
        <v>83</v>
      </c>
      <c r="H1818">
        <v>1</v>
      </c>
      <c r="I1818">
        <v>978</v>
      </c>
      <c r="J1818" t="s">
        <v>28</v>
      </c>
      <c r="K1818" t="s">
        <v>29</v>
      </c>
      <c r="L1818">
        <f>SalesData[[#This Row],[quantity]]*SalesData[[#This Row],[price]]</f>
        <v>978</v>
      </c>
      <c r="M1818" s="8">
        <f>IF(SalesData[[#This Row],[quantity]]&lt;=1,2%,IF(SalesData[[#This Row],[quantity]]&lt;=2,4%,IF(SalesData[[#This Row],[quantity]]&lt;=3,6%,IF(SalesData[[#This Row],[quantity]]&gt;=4,8%,0%))))</f>
        <v>0.02</v>
      </c>
      <c r="N1818" s="6">
        <f>SalesData[[#This Row],[Total Sales]]*SalesData[[#This Row],[Discount %]]</f>
        <v>19.559999999999999</v>
      </c>
      <c r="O1818" s="2">
        <f>SalesData[[#This Row],[Total Sales]]-SalesData[[#This Row],[Discount Amount]]</f>
        <v>958.44</v>
      </c>
      <c r="P1818" s="2">
        <f>SalesData[[#This Row],[price]]*60%</f>
        <v>586.79999999999995</v>
      </c>
      <c r="Q1818" s="2">
        <f>SalesData[[#This Row],[Cost Price (Assumed)60%]]*SalesData[[#This Row],[quantity]]</f>
        <v>586.79999999999995</v>
      </c>
      <c r="R1818" s="2">
        <f>SalesData[[#This Row],[Net Sales]]-SalesData[[#This Row],[Total Cost]]</f>
        <v>371.6400000000001</v>
      </c>
      <c r="S1818" s="8">
        <f>SalesData[[#This Row],[Profit]]/SalesData[[#This Row],[Net Sales]]</f>
        <v>0.38775510204081642</v>
      </c>
    </row>
    <row r="1819" spans="1:19" x14ac:dyDescent="0.25">
      <c r="A1819">
        <v>101817</v>
      </c>
      <c r="B1819" s="1">
        <v>45415</v>
      </c>
      <c r="C1819" s="2">
        <f>MONTH(SalesData[[#This Row],[order_date]])</f>
        <v>5</v>
      </c>
      <c r="D1819" s="2">
        <f>YEAR(SalesData[[#This Row],[order_date]])</f>
        <v>2024</v>
      </c>
      <c r="E1819" t="s">
        <v>1705</v>
      </c>
      <c r="F1819" t="s">
        <v>10</v>
      </c>
      <c r="G1819" t="s">
        <v>73</v>
      </c>
      <c r="H1819">
        <v>1</v>
      </c>
      <c r="I1819">
        <v>66307.100000000006</v>
      </c>
      <c r="J1819" t="s">
        <v>32</v>
      </c>
      <c r="K1819" t="s">
        <v>33</v>
      </c>
      <c r="L1819">
        <f>SalesData[[#This Row],[quantity]]*SalesData[[#This Row],[price]]</f>
        <v>66307.100000000006</v>
      </c>
      <c r="M1819" s="8">
        <f>IF(SalesData[[#This Row],[quantity]]&lt;=1,2%,IF(SalesData[[#This Row],[quantity]]&lt;=2,4%,IF(SalesData[[#This Row],[quantity]]&lt;=3,6%,IF(SalesData[[#This Row],[quantity]]&gt;=4,8%,0%))))</f>
        <v>0.02</v>
      </c>
      <c r="N1819" s="6">
        <f>SalesData[[#This Row],[Total Sales]]*SalesData[[#This Row],[Discount %]]</f>
        <v>1326.1420000000001</v>
      </c>
      <c r="O1819" s="2">
        <f>SalesData[[#This Row],[Total Sales]]-SalesData[[#This Row],[Discount Amount]]</f>
        <v>64980.958000000006</v>
      </c>
      <c r="P1819" s="2">
        <f>SalesData[[#This Row],[price]]*60%</f>
        <v>39784.26</v>
      </c>
      <c r="Q1819" s="2">
        <f>SalesData[[#This Row],[Cost Price (Assumed)60%]]*SalesData[[#This Row],[quantity]]</f>
        <v>39784.26</v>
      </c>
      <c r="R1819" s="2">
        <f>SalesData[[#This Row],[Net Sales]]-SalesData[[#This Row],[Total Cost]]</f>
        <v>25196.698000000004</v>
      </c>
      <c r="S1819" s="8">
        <f>SalesData[[#This Row],[Profit]]/SalesData[[#This Row],[Net Sales]]</f>
        <v>0.38775510204081637</v>
      </c>
    </row>
    <row r="1820" spans="1:19" x14ac:dyDescent="0.25">
      <c r="A1820">
        <v>101818</v>
      </c>
      <c r="B1820" s="1">
        <v>45512</v>
      </c>
      <c r="C1820" s="2">
        <f>MONTH(SalesData[[#This Row],[order_date]])</f>
        <v>8</v>
      </c>
      <c r="D1820" s="2">
        <f>YEAR(SalesData[[#This Row],[order_date]])</f>
        <v>2024</v>
      </c>
      <c r="E1820" t="s">
        <v>1706</v>
      </c>
      <c r="F1820" t="s">
        <v>10</v>
      </c>
      <c r="G1820" t="s">
        <v>73</v>
      </c>
      <c r="H1820">
        <v>5</v>
      </c>
      <c r="I1820">
        <v>67671.539999999994</v>
      </c>
      <c r="J1820" t="s">
        <v>12</v>
      </c>
      <c r="K1820" t="s">
        <v>12</v>
      </c>
      <c r="L1820">
        <f>SalesData[[#This Row],[quantity]]*SalesData[[#This Row],[price]]</f>
        <v>338357.69999999995</v>
      </c>
      <c r="M1820" s="8">
        <f>IF(SalesData[[#This Row],[quantity]]&lt;=1,2%,IF(SalesData[[#This Row],[quantity]]&lt;=2,4%,IF(SalesData[[#This Row],[quantity]]&lt;=3,6%,IF(SalesData[[#This Row],[quantity]]&gt;=4,8%,0%))))</f>
        <v>0.08</v>
      </c>
      <c r="N1820" s="6">
        <f>SalesData[[#This Row],[Total Sales]]*SalesData[[#This Row],[Discount %]]</f>
        <v>27068.615999999998</v>
      </c>
      <c r="O1820" s="2">
        <f>SalesData[[#This Row],[Total Sales]]-SalesData[[#This Row],[Discount Amount]]</f>
        <v>311289.08399999997</v>
      </c>
      <c r="P1820" s="2">
        <f>SalesData[[#This Row],[price]]*60%</f>
        <v>40602.923999999992</v>
      </c>
      <c r="Q1820" s="2">
        <f>SalesData[[#This Row],[Cost Price (Assumed)60%]]*SalesData[[#This Row],[quantity]]</f>
        <v>203014.61999999997</v>
      </c>
      <c r="R1820" s="2">
        <f>SalesData[[#This Row],[Net Sales]]-SalesData[[#This Row],[Total Cost]]</f>
        <v>108274.46400000001</v>
      </c>
      <c r="S1820" s="8">
        <f>SalesData[[#This Row],[Profit]]/SalesData[[#This Row],[Net Sales]]</f>
        <v>0.34782608695652178</v>
      </c>
    </row>
    <row r="1821" spans="1:19" x14ac:dyDescent="0.25">
      <c r="A1821">
        <v>101819</v>
      </c>
      <c r="B1821" s="1">
        <v>45305</v>
      </c>
      <c r="C1821" s="2">
        <f>MONTH(SalesData[[#This Row],[order_date]])</f>
        <v>1</v>
      </c>
      <c r="D1821" s="2">
        <f>YEAR(SalesData[[#This Row],[order_date]])</f>
        <v>2024</v>
      </c>
      <c r="E1821" t="s">
        <v>1707</v>
      </c>
      <c r="F1821" t="s">
        <v>10</v>
      </c>
      <c r="G1821" t="s">
        <v>27</v>
      </c>
      <c r="H1821">
        <v>2</v>
      </c>
      <c r="I1821">
        <v>53888.97</v>
      </c>
      <c r="J1821" t="s">
        <v>43</v>
      </c>
      <c r="K1821" t="s">
        <v>29</v>
      </c>
      <c r="L1821">
        <f>SalesData[[#This Row],[quantity]]*SalesData[[#This Row],[price]]</f>
        <v>107777.94</v>
      </c>
      <c r="M1821" s="8">
        <f>IF(SalesData[[#This Row],[quantity]]&lt;=1,2%,IF(SalesData[[#This Row],[quantity]]&lt;=2,4%,IF(SalesData[[#This Row],[quantity]]&lt;=3,6%,IF(SalesData[[#This Row],[quantity]]&gt;=4,8%,0%))))</f>
        <v>0.04</v>
      </c>
      <c r="N1821" s="6">
        <f>SalesData[[#This Row],[Total Sales]]*SalesData[[#This Row],[Discount %]]</f>
        <v>4311.1176000000005</v>
      </c>
      <c r="O1821" s="2">
        <f>SalesData[[#This Row],[Total Sales]]-SalesData[[#This Row],[Discount Amount]]</f>
        <v>103466.8224</v>
      </c>
      <c r="P1821" s="2">
        <f>SalesData[[#This Row],[price]]*60%</f>
        <v>32333.381999999998</v>
      </c>
      <c r="Q1821" s="2">
        <f>SalesData[[#This Row],[Cost Price (Assumed)60%]]*SalesData[[#This Row],[quantity]]</f>
        <v>64666.763999999996</v>
      </c>
      <c r="R1821" s="2">
        <f>SalesData[[#This Row],[Net Sales]]-SalesData[[#This Row],[Total Cost]]</f>
        <v>38800.058400000009</v>
      </c>
      <c r="S1821" s="8">
        <f>SalesData[[#This Row],[Profit]]/SalesData[[#This Row],[Net Sales]]</f>
        <v>0.37500000000000006</v>
      </c>
    </row>
    <row r="1822" spans="1:19" x14ac:dyDescent="0.25">
      <c r="A1822">
        <v>101820</v>
      </c>
      <c r="B1822" s="1">
        <v>45611</v>
      </c>
      <c r="C1822" s="2">
        <f>MONTH(SalesData[[#This Row],[order_date]])</f>
        <v>11</v>
      </c>
      <c r="D1822" s="2">
        <f>YEAR(SalesData[[#This Row],[order_date]])</f>
        <v>2024</v>
      </c>
      <c r="E1822" t="s">
        <v>1708</v>
      </c>
      <c r="F1822" t="s">
        <v>10</v>
      </c>
      <c r="G1822" t="s">
        <v>11</v>
      </c>
      <c r="H1822">
        <v>1</v>
      </c>
      <c r="I1822">
        <v>60603.34</v>
      </c>
      <c r="J1822" t="s">
        <v>32</v>
      </c>
      <c r="K1822" t="s">
        <v>33</v>
      </c>
      <c r="L1822">
        <f>SalesData[[#This Row],[quantity]]*SalesData[[#This Row],[price]]</f>
        <v>60603.34</v>
      </c>
      <c r="M1822" s="8">
        <f>IF(SalesData[[#This Row],[quantity]]&lt;=1,2%,IF(SalesData[[#This Row],[quantity]]&lt;=2,4%,IF(SalesData[[#This Row],[quantity]]&lt;=3,6%,IF(SalesData[[#This Row],[quantity]]&gt;=4,8%,0%))))</f>
        <v>0.02</v>
      </c>
      <c r="N1822" s="6">
        <f>SalesData[[#This Row],[Total Sales]]*SalesData[[#This Row],[Discount %]]</f>
        <v>1212.0668000000001</v>
      </c>
      <c r="O1822" s="2">
        <f>SalesData[[#This Row],[Total Sales]]-SalesData[[#This Row],[Discount Amount]]</f>
        <v>59391.273199999996</v>
      </c>
      <c r="P1822" s="2">
        <f>SalesData[[#This Row],[price]]*60%</f>
        <v>36362.003999999994</v>
      </c>
      <c r="Q1822" s="2">
        <f>SalesData[[#This Row],[Cost Price (Assumed)60%]]*SalesData[[#This Row],[quantity]]</f>
        <v>36362.003999999994</v>
      </c>
      <c r="R1822" s="2">
        <f>SalesData[[#This Row],[Net Sales]]-SalesData[[#This Row],[Total Cost]]</f>
        <v>23029.269200000002</v>
      </c>
      <c r="S1822" s="8">
        <f>SalesData[[#This Row],[Profit]]/SalesData[[#This Row],[Net Sales]]</f>
        <v>0.38775510204081637</v>
      </c>
    </row>
    <row r="1823" spans="1:19" x14ac:dyDescent="0.25">
      <c r="A1823">
        <v>101821</v>
      </c>
      <c r="B1823" s="1">
        <v>45433</v>
      </c>
      <c r="C1823" s="2">
        <f>MONTH(SalesData[[#This Row],[order_date]])</f>
        <v>5</v>
      </c>
      <c r="D1823" s="2">
        <f>YEAR(SalesData[[#This Row],[order_date]])</f>
        <v>2024</v>
      </c>
      <c r="E1823" t="s">
        <v>1709</v>
      </c>
      <c r="F1823" t="s">
        <v>10</v>
      </c>
      <c r="G1823" t="s">
        <v>80</v>
      </c>
      <c r="H1823">
        <v>1</v>
      </c>
      <c r="I1823">
        <v>14459</v>
      </c>
      <c r="J1823" t="s">
        <v>54</v>
      </c>
      <c r="K1823" t="s">
        <v>55</v>
      </c>
      <c r="L1823">
        <f>SalesData[[#This Row],[quantity]]*SalesData[[#This Row],[price]]</f>
        <v>14459</v>
      </c>
      <c r="M1823" s="8">
        <f>IF(SalesData[[#This Row],[quantity]]&lt;=1,2%,IF(SalesData[[#This Row],[quantity]]&lt;=2,4%,IF(SalesData[[#This Row],[quantity]]&lt;=3,6%,IF(SalesData[[#This Row],[quantity]]&gt;=4,8%,0%))))</f>
        <v>0.02</v>
      </c>
      <c r="N1823" s="6">
        <f>SalesData[[#This Row],[Total Sales]]*SalesData[[#This Row],[Discount %]]</f>
        <v>289.18</v>
      </c>
      <c r="O1823" s="2">
        <f>SalesData[[#This Row],[Total Sales]]-SalesData[[#This Row],[Discount Amount]]</f>
        <v>14169.82</v>
      </c>
      <c r="P1823" s="2">
        <f>SalesData[[#This Row],[price]]*60%</f>
        <v>8675.4</v>
      </c>
      <c r="Q1823" s="2">
        <f>SalesData[[#This Row],[Cost Price (Assumed)60%]]*SalesData[[#This Row],[quantity]]</f>
        <v>8675.4</v>
      </c>
      <c r="R1823" s="2">
        <f>SalesData[[#This Row],[Net Sales]]-SalesData[[#This Row],[Total Cost]]</f>
        <v>5494.42</v>
      </c>
      <c r="S1823" s="8">
        <f>SalesData[[#This Row],[Profit]]/SalesData[[#This Row],[Net Sales]]</f>
        <v>0.38775510204081631</v>
      </c>
    </row>
    <row r="1824" spans="1:19" x14ac:dyDescent="0.25">
      <c r="A1824">
        <v>101822</v>
      </c>
      <c r="B1824" s="1">
        <v>45213</v>
      </c>
      <c r="C1824" s="2">
        <f>MONTH(SalesData[[#This Row],[order_date]])</f>
        <v>10</v>
      </c>
      <c r="D1824" s="2">
        <f>YEAR(SalesData[[#This Row],[order_date]])</f>
        <v>2023</v>
      </c>
      <c r="E1824" t="s">
        <v>1710</v>
      </c>
      <c r="F1824" t="s">
        <v>41</v>
      </c>
      <c r="G1824" t="s">
        <v>66</v>
      </c>
      <c r="H1824">
        <v>1</v>
      </c>
      <c r="I1824">
        <v>11784.76</v>
      </c>
      <c r="J1824" t="s">
        <v>16</v>
      </c>
      <c r="K1824" t="s">
        <v>17</v>
      </c>
      <c r="L1824">
        <f>SalesData[[#This Row],[quantity]]*SalesData[[#This Row],[price]]</f>
        <v>11784.76</v>
      </c>
      <c r="M1824" s="8">
        <f>IF(SalesData[[#This Row],[quantity]]&lt;=1,2%,IF(SalesData[[#This Row],[quantity]]&lt;=2,4%,IF(SalesData[[#This Row],[quantity]]&lt;=3,6%,IF(SalesData[[#This Row],[quantity]]&gt;=4,8%,0%))))</f>
        <v>0.02</v>
      </c>
      <c r="N1824" s="6">
        <f>SalesData[[#This Row],[Total Sales]]*SalesData[[#This Row],[Discount %]]</f>
        <v>235.6952</v>
      </c>
      <c r="O1824" s="2">
        <f>SalesData[[#This Row],[Total Sales]]-SalesData[[#This Row],[Discount Amount]]</f>
        <v>11549.0648</v>
      </c>
      <c r="P1824" s="2">
        <f>SalesData[[#This Row],[price]]*60%</f>
        <v>7070.8559999999998</v>
      </c>
      <c r="Q1824" s="2">
        <f>SalesData[[#This Row],[Cost Price (Assumed)60%]]*SalesData[[#This Row],[quantity]]</f>
        <v>7070.8559999999998</v>
      </c>
      <c r="R1824" s="2">
        <f>SalesData[[#This Row],[Net Sales]]-SalesData[[#This Row],[Total Cost]]</f>
        <v>4478.2088000000003</v>
      </c>
      <c r="S1824" s="8">
        <f>SalesData[[#This Row],[Profit]]/SalesData[[#This Row],[Net Sales]]</f>
        <v>0.38775510204081637</v>
      </c>
    </row>
    <row r="1825" spans="1:19" x14ac:dyDescent="0.25">
      <c r="A1825">
        <v>101823</v>
      </c>
      <c r="B1825" s="1">
        <v>45240</v>
      </c>
      <c r="C1825" s="2">
        <f>MONTH(SalesData[[#This Row],[order_date]])</f>
        <v>11</v>
      </c>
      <c r="D1825" s="2">
        <f>YEAR(SalesData[[#This Row],[order_date]])</f>
        <v>2023</v>
      </c>
      <c r="E1825" t="s">
        <v>1711</v>
      </c>
      <c r="F1825" t="s">
        <v>10</v>
      </c>
      <c r="G1825" t="s">
        <v>68</v>
      </c>
      <c r="H1825">
        <v>1</v>
      </c>
      <c r="I1825">
        <v>23188</v>
      </c>
      <c r="J1825" t="s">
        <v>35</v>
      </c>
      <c r="K1825" t="s">
        <v>36</v>
      </c>
      <c r="L1825">
        <f>SalesData[[#This Row],[quantity]]*SalesData[[#This Row],[price]]</f>
        <v>23188</v>
      </c>
      <c r="M1825" s="8">
        <f>IF(SalesData[[#This Row],[quantity]]&lt;=1,2%,IF(SalesData[[#This Row],[quantity]]&lt;=2,4%,IF(SalesData[[#This Row],[quantity]]&lt;=3,6%,IF(SalesData[[#This Row],[quantity]]&gt;=4,8%,0%))))</f>
        <v>0.02</v>
      </c>
      <c r="N1825" s="6">
        <f>SalesData[[#This Row],[Total Sales]]*SalesData[[#This Row],[Discount %]]</f>
        <v>463.76</v>
      </c>
      <c r="O1825" s="2">
        <f>SalesData[[#This Row],[Total Sales]]-SalesData[[#This Row],[Discount Amount]]</f>
        <v>22724.240000000002</v>
      </c>
      <c r="P1825" s="2">
        <f>SalesData[[#This Row],[price]]*60%</f>
        <v>13912.8</v>
      </c>
      <c r="Q1825" s="2">
        <f>SalesData[[#This Row],[Cost Price (Assumed)60%]]*SalesData[[#This Row],[quantity]]</f>
        <v>13912.8</v>
      </c>
      <c r="R1825" s="2">
        <f>SalesData[[#This Row],[Net Sales]]-SalesData[[#This Row],[Total Cost]]</f>
        <v>8811.4400000000023</v>
      </c>
      <c r="S1825" s="8">
        <f>SalesData[[#This Row],[Profit]]/SalesData[[#This Row],[Net Sales]]</f>
        <v>0.38775510204081642</v>
      </c>
    </row>
    <row r="1826" spans="1:19" x14ac:dyDescent="0.25">
      <c r="A1826">
        <v>101824</v>
      </c>
      <c r="B1826" s="1">
        <v>45009</v>
      </c>
      <c r="C1826" s="2">
        <f>MONTH(SalesData[[#This Row],[order_date]])</f>
        <v>3</v>
      </c>
      <c r="D1826" s="2">
        <f>YEAR(SalesData[[#This Row],[order_date]])</f>
        <v>2023</v>
      </c>
      <c r="E1826" t="s">
        <v>1712</v>
      </c>
      <c r="F1826" t="s">
        <v>14</v>
      </c>
      <c r="G1826" t="s">
        <v>15</v>
      </c>
      <c r="H1826">
        <v>1</v>
      </c>
      <c r="I1826">
        <v>5076.92</v>
      </c>
      <c r="J1826" t="s">
        <v>94</v>
      </c>
      <c r="K1826" t="s">
        <v>95</v>
      </c>
      <c r="L1826">
        <f>SalesData[[#This Row],[quantity]]*SalesData[[#This Row],[price]]</f>
        <v>5076.92</v>
      </c>
      <c r="M1826" s="8">
        <f>IF(SalesData[[#This Row],[quantity]]&lt;=1,2%,IF(SalesData[[#This Row],[quantity]]&lt;=2,4%,IF(SalesData[[#This Row],[quantity]]&lt;=3,6%,IF(SalesData[[#This Row],[quantity]]&gt;=4,8%,0%))))</f>
        <v>0.02</v>
      </c>
      <c r="N1826" s="6">
        <f>SalesData[[#This Row],[Total Sales]]*SalesData[[#This Row],[Discount %]]</f>
        <v>101.53840000000001</v>
      </c>
      <c r="O1826" s="2">
        <f>SalesData[[#This Row],[Total Sales]]-SalesData[[#This Row],[Discount Amount]]</f>
        <v>4975.3815999999997</v>
      </c>
      <c r="P1826" s="2">
        <f>SalesData[[#This Row],[price]]*60%</f>
        <v>3046.152</v>
      </c>
      <c r="Q1826" s="2">
        <f>SalesData[[#This Row],[Cost Price (Assumed)60%]]*SalesData[[#This Row],[quantity]]</f>
        <v>3046.152</v>
      </c>
      <c r="R1826" s="2">
        <f>SalesData[[#This Row],[Net Sales]]-SalesData[[#This Row],[Total Cost]]</f>
        <v>1929.2295999999997</v>
      </c>
      <c r="S1826" s="8">
        <f>SalesData[[#This Row],[Profit]]/SalesData[[#This Row],[Net Sales]]</f>
        <v>0.38775510204081626</v>
      </c>
    </row>
    <row r="1827" spans="1:19" x14ac:dyDescent="0.25">
      <c r="A1827">
        <v>101825</v>
      </c>
      <c r="B1827" s="1">
        <v>45316</v>
      </c>
      <c r="C1827" s="2">
        <f>MONTH(SalesData[[#This Row],[order_date]])</f>
        <v>1</v>
      </c>
      <c r="D1827" s="2">
        <f>YEAR(SalesData[[#This Row],[order_date]])</f>
        <v>2024</v>
      </c>
      <c r="E1827" t="s">
        <v>1123</v>
      </c>
      <c r="F1827" t="s">
        <v>10</v>
      </c>
      <c r="G1827" t="s">
        <v>68</v>
      </c>
      <c r="H1827">
        <v>1</v>
      </c>
      <c r="I1827">
        <v>4169.32</v>
      </c>
      <c r="J1827" t="s">
        <v>107</v>
      </c>
      <c r="K1827" t="s">
        <v>108</v>
      </c>
      <c r="L1827">
        <f>SalesData[[#This Row],[quantity]]*SalesData[[#This Row],[price]]</f>
        <v>4169.32</v>
      </c>
      <c r="M1827" s="8">
        <f>IF(SalesData[[#This Row],[quantity]]&lt;=1,2%,IF(SalesData[[#This Row],[quantity]]&lt;=2,4%,IF(SalesData[[#This Row],[quantity]]&lt;=3,6%,IF(SalesData[[#This Row],[quantity]]&gt;=4,8%,0%))))</f>
        <v>0.02</v>
      </c>
      <c r="N1827" s="6">
        <f>SalesData[[#This Row],[Total Sales]]*SalesData[[#This Row],[Discount %]]</f>
        <v>83.386399999999995</v>
      </c>
      <c r="O1827" s="2">
        <f>SalesData[[#This Row],[Total Sales]]-SalesData[[#This Row],[Discount Amount]]</f>
        <v>4085.9335999999998</v>
      </c>
      <c r="P1827" s="2">
        <f>SalesData[[#This Row],[price]]*60%</f>
        <v>2501.5919999999996</v>
      </c>
      <c r="Q1827" s="2">
        <f>SalesData[[#This Row],[Cost Price (Assumed)60%]]*SalesData[[#This Row],[quantity]]</f>
        <v>2501.5919999999996</v>
      </c>
      <c r="R1827" s="2">
        <f>SalesData[[#This Row],[Net Sales]]-SalesData[[#This Row],[Total Cost]]</f>
        <v>1584.3416000000002</v>
      </c>
      <c r="S1827" s="8">
        <f>SalesData[[#This Row],[Profit]]/SalesData[[#This Row],[Net Sales]]</f>
        <v>0.38775510204081637</v>
      </c>
    </row>
    <row r="1828" spans="1:19" x14ac:dyDescent="0.25">
      <c r="A1828">
        <v>101826</v>
      </c>
      <c r="B1828" s="1">
        <v>45302</v>
      </c>
      <c r="C1828" s="2">
        <f>MONTH(SalesData[[#This Row],[order_date]])</f>
        <v>1</v>
      </c>
      <c r="D1828" s="2">
        <f>YEAR(SalesData[[#This Row],[order_date]])</f>
        <v>2024</v>
      </c>
      <c r="E1828" t="s">
        <v>351</v>
      </c>
      <c r="F1828" t="s">
        <v>38</v>
      </c>
      <c r="G1828" t="s">
        <v>261</v>
      </c>
      <c r="H1828">
        <v>1</v>
      </c>
      <c r="I1828">
        <v>1623.75</v>
      </c>
      <c r="J1828" t="s">
        <v>54</v>
      </c>
      <c r="K1828" t="s">
        <v>55</v>
      </c>
      <c r="L1828">
        <f>SalesData[[#This Row],[quantity]]*SalesData[[#This Row],[price]]</f>
        <v>1623.75</v>
      </c>
      <c r="M1828" s="8">
        <f>IF(SalesData[[#This Row],[quantity]]&lt;=1,2%,IF(SalesData[[#This Row],[quantity]]&lt;=2,4%,IF(SalesData[[#This Row],[quantity]]&lt;=3,6%,IF(SalesData[[#This Row],[quantity]]&gt;=4,8%,0%))))</f>
        <v>0.02</v>
      </c>
      <c r="N1828" s="6">
        <f>SalesData[[#This Row],[Total Sales]]*SalesData[[#This Row],[Discount %]]</f>
        <v>32.475000000000001</v>
      </c>
      <c r="O1828" s="2">
        <f>SalesData[[#This Row],[Total Sales]]-SalesData[[#This Row],[Discount Amount]]</f>
        <v>1591.2750000000001</v>
      </c>
      <c r="P1828" s="2">
        <f>SalesData[[#This Row],[price]]*60%</f>
        <v>974.25</v>
      </c>
      <c r="Q1828" s="2">
        <f>SalesData[[#This Row],[Cost Price (Assumed)60%]]*SalesData[[#This Row],[quantity]]</f>
        <v>974.25</v>
      </c>
      <c r="R1828" s="2">
        <f>SalesData[[#This Row],[Net Sales]]-SalesData[[#This Row],[Total Cost]]</f>
        <v>617.02500000000009</v>
      </c>
      <c r="S1828" s="8">
        <f>SalesData[[#This Row],[Profit]]/SalesData[[#This Row],[Net Sales]]</f>
        <v>0.38775510204081637</v>
      </c>
    </row>
    <row r="1829" spans="1:19" x14ac:dyDescent="0.25">
      <c r="A1829">
        <v>101827</v>
      </c>
      <c r="B1829" s="1">
        <v>45124</v>
      </c>
      <c r="C1829" s="2">
        <f>MONTH(SalesData[[#This Row],[order_date]])</f>
        <v>7</v>
      </c>
      <c r="D1829" s="2">
        <f>YEAR(SalesData[[#This Row],[order_date]])</f>
        <v>2023</v>
      </c>
      <c r="E1829" t="s">
        <v>1713</v>
      </c>
      <c r="F1829" t="s">
        <v>14</v>
      </c>
      <c r="G1829" t="s">
        <v>31</v>
      </c>
      <c r="H1829">
        <v>1</v>
      </c>
      <c r="I1829">
        <v>2479.96</v>
      </c>
      <c r="J1829" t="s">
        <v>47</v>
      </c>
      <c r="K1829" t="s">
        <v>48</v>
      </c>
      <c r="L1829">
        <f>SalesData[[#This Row],[quantity]]*SalesData[[#This Row],[price]]</f>
        <v>2479.96</v>
      </c>
      <c r="M1829" s="8">
        <f>IF(SalesData[[#This Row],[quantity]]&lt;=1,2%,IF(SalesData[[#This Row],[quantity]]&lt;=2,4%,IF(SalesData[[#This Row],[quantity]]&lt;=3,6%,IF(SalesData[[#This Row],[quantity]]&gt;=4,8%,0%))))</f>
        <v>0.02</v>
      </c>
      <c r="N1829" s="6">
        <f>SalesData[[#This Row],[Total Sales]]*SalesData[[#This Row],[Discount %]]</f>
        <v>49.599200000000003</v>
      </c>
      <c r="O1829" s="2">
        <f>SalesData[[#This Row],[Total Sales]]-SalesData[[#This Row],[Discount Amount]]</f>
        <v>2430.3607999999999</v>
      </c>
      <c r="P1829" s="2">
        <f>SalesData[[#This Row],[price]]*60%</f>
        <v>1487.9759999999999</v>
      </c>
      <c r="Q1829" s="2">
        <f>SalesData[[#This Row],[Cost Price (Assumed)60%]]*SalesData[[#This Row],[quantity]]</f>
        <v>1487.9759999999999</v>
      </c>
      <c r="R1829" s="2">
        <f>SalesData[[#This Row],[Net Sales]]-SalesData[[#This Row],[Total Cost]]</f>
        <v>942.38480000000004</v>
      </c>
      <c r="S1829" s="8">
        <f>SalesData[[#This Row],[Profit]]/SalesData[[#This Row],[Net Sales]]</f>
        <v>0.38775510204081637</v>
      </c>
    </row>
    <row r="1830" spans="1:19" x14ac:dyDescent="0.25">
      <c r="A1830">
        <v>101828</v>
      </c>
      <c r="B1830" s="1">
        <v>45448</v>
      </c>
      <c r="C1830" s="2">
        <f>MONTH(SalesData[[#This Row],[order_date]])</f>
        <v>6</v>
      </c>
      <c r="D1830" s="2">
        <f>YEAR(SalesData[[#This Row],[order_date]])</f>
        <v>2024</v>
      </c>
      <c r="E1830" t="s">
        <v>1714</v>
      </c>
      <c r="F1830" t="s">
        <v>41</v>
      </c>
      <c r="G1830" t="s">
        <v>66</v>
      </c>
      <c r="H1830">
        <v>3</v>
      </c>
      <c r="I1830">
        <v>10718.16</v>
      </c>
      <c r="J1830" t="s">
        <v>57</v>
      </c>
      <c r="K1830" t="s">
        <v>58</v>
      </c>
      <c r="L1830">
        <f>SalesData[[#This Row],[quantity]]*SalesData[[#This Row],[price]]</f>
        <v>32154.48</v>
      </c>
      <c r="M1830" s="8">
        <f>IF(SalesData[[#This Row],[quantity]]&lt;=1,2%,IF(SalesData[[#This Row],[quantity]]&lt;=2,4%,IF(SalesData[[#This Row],[quantity]]&lt;=3,6%,IF(SalesData[[#This Row],[quantity]]&gt;=4,8%,0%))))</f>
        <v>0.06</v>
      </c>
      <c r="N1830" s="6">
        <f>SalesData[[#This Row],[Total Sales]]*SalesData[[#This Row],[Discount %]]</f>
        <v>1929.2687999999998</v>
      </c>
      <c r="O1830" s="2">
        <f>SalesData[[#This Row],[Total Sales]]-SalesData[[#This Row],[Discount Amount]]</f>
        <v>30225.211199999998</v>
      </c>
      <c r="P1830" s="2">
        <f>SalesData[[#This Row],[price]]*60%</f>
        <v>6430.8959999999997</v>
      </c>
      <c r="Q1830" s="2">
        <f>SalesData[[#This Row],[Cost Price (Assumed)60%]]*SalesData[[#This Row],[quantity]]</f>
        <v>19292.687999999998</v>
      </c>
      <c r="R1830" s="2">
        <f>SalesData[[#This Row],[Net Sales]]-SalesData[[#This Row],[Total Cost]]</f>
        <v>10932.5232</v>
      </c>
      <c r="S1830" s="8">
        <f>SalesData[[#This Row],[Profit]]/SalesData[[#This Row],[Net Sales]]</f>
        <v>0.36170212765957449</v>
      </c>
    </row>
    <row r="1831" spans="1:19" x14ac:dyDescent="0.25">
      <c r="A1831">
        <v>101829</v>
      </c>
      <c r="B1831" s="1">
        <v>45309</v>
      </c>
      <c r="C1831" s="2">
        <f>MONTH(SalesData[[#This Row],[order_date]])</f>
        <v>1</v>
      </c>
      <c r="D1831" s="2">
        <f>YEAR(SalesData[[#This Row],[order_date]])</f>
        <v>2024</v>
      </c>
      <c r="E1831" t="s">
        <v>1715</v>
      </c>
      <c r="F1831" t="s">
        <v>10</v>
      </c>
      <c r="G1831" t="s">
        <v>80</v>
      </c>
      <c r="H1831">
        <v>3</v>
      </c>
      <c r="I1831">
        <v>60837.91</v>
      </c>
      <c r="J1831" t="s">
        <v>16</v>
      </c>
      <c r="K1831" t="s">
        <v>17</v>
      </c>
      <c r="L1831">
        <f>SalesData[[#This Row],[quantity]]*SalesData[[#This Row],[price]]</f>
        <v>182513.73</v>
      </c>
      <c r="M1831" s="8">
        <f>IF(SalesData[[#This Row],[quantity]]&lt;=1,2%,IF(SalesData[[#This Row],[quantity]]&lt;=2,4%,IF(SalesData[[#This Row],[quantity]]&lt;=3,6%,IF(SalesData[[#This Row],[quantity]]&gt;=4,8%,0%))))</f>
        <v>0.06</v>
      </c>
      <c r="N1831" s="6">
        <f>SalesData[[#This Row],[Total Sales]]*SalesData[[#This Row],[Discount %]]</f>
        <v>10950.8238</v>
      </c>
      <c r="O1831" s="2">
        <f>SalesData[[#This Row],[Total Sales]]-SalesData[[#This Row],[Discount Amount]]</f>
        <v>171562.9062</v>
      </c>
      <c r="P1831" s="2">
        <f>SalesData[[#This Row],[price]]*60%</f>
        <v>36502.745999999999</v>
      </c>
      <c r="Q1831" s="2">
        <f>SalesData[[#This Row],[Cost Price (Assumed)60%]]*SalesData[[#This Row],[quantity]]</f>
        <v>109508.238</v>
      </c>
      <c r="R1831" s="2">
        <f>SalesData[[#This Row],[Net Sales]]-SalesData[[#This Row],[Total Cost]]</f>
        <v>62054.6682</v>
      </c>
      <c r="S1831" s="8">
        <f>SalesData[[#This Row],[Profit]]/SalesData[[#This Row],[Net Sales]]</f>
        <v>0.36170212765957449</v>
      </c>
    </row>
    <row r="1832" spans="1:19" x14ac:dyDescent="0.25">
      <c r="A1832">
        <v>101830</v>
      </c>
      <c r="B1832" s="1">
        <v>44940</v>
      </c>
      <c r="C1832" s="2">
        <f>MONTH(SalesData[[#This Row],[order_date]])</f>
        <v>1</v>
      </c>
      <c r="D1832" s="2">
        <f>YEAR(SalesData[[#This Row],[order_date]])</f>
        <v>2023</v>
      </c>
      <c r="E1832" t="s">
        <v>1716</v>
      </c>
      <c r="F1832" t="s">
        <v>38</v>
      </c>
      <c r="G1832" t="s">
        <v>53</v>
      </c>
      <c r="H1832">
        <v>3</v>
      </c>
      <c r="I1832">
        <v>2248.5500000000002</v>
      </c>
      <c r="J1832" t="s">
        <v>35</v>
      </c>
      <c r="K1832" t="s">
        <v>36</v>
      </c>
      <c r="L1832">
        <f>SalesData[[#This Row],[quantity]]*SalesData[[#This Row],[price]]</f>
        <v>6745.6500000000005</v>
      </c>
      <c r="M1832" s="8">
        <f>IF(SalesData[[#This Row],[quantity]]&lt;=1,2%,IF(SalesData[[#This Row],[quantity]]&lt;=2,4%,IF(SalesData[[#This Row],[quantity]]&lt;=3,6%,IF(SalesData[[#This Row],[quantity]]&gt;=4,8%,0%))))</f>
        <v>0.06</v>
      </c>
      <c r="N1832" s="6">
        <f>SalesData[[#This Row],[Total Sales]]*SalesData[[#This Row],[Discount %]]</f>
        <v>404.73900000000003</v>
      </c>
      <c r="O1832" s="2">
        <f>SalesData[[#This Row],[Total Sales]]-SalesData[[#This Row],[Discount Amount]]</f>
        <v>6340.9110000000001</v>
      </c>
      <c r="P1832" s="2">
        <f>SalesData[[#This Row],[price]]*60%</f>
        <v>1349.13</v>
      </c>
      <c r="Q1832" s="2">
        <f>SalesData[[#This Row],[Cost Price (Assumed)60%]]*SalesData[[#This Row],[quantity]]</f>
        <v>4047.3900000000003</v>
      </c>
      <c r="R1832" s="2">
        <f>SalesData[[#This Row],[Net Sales]]-SalesData[[#This Row],[Total Cost]]</f>
        <v>2293.5209999999997</v>
      </c>
      <c r="S1832" s="8">
        <f>SalesData[[#This Row],[Profit]]/SalesData[[#This Row],[Net Sales]]</f>
        <v>0.36170212765957444</v>
      </c>
    </row>
    <row r="1833" spans="1:19" x14ac:dyDescent="0.25">
      <c r="A1833">
        <v>101831</v>
      </c>
      <c r="B1833" s="1">
        <v>45265</v>
      </c>
      <c r="C1833" s="2">
        <f>MONTH(SalesData[[#This Row],[order_date]])</f>
        <v>12</v>
      </c>
      <c r="D1833" s="2">
        <f>YEAR(SalesData[[#This Row],[order_date]])</f>
        <v>2023</v>
      </c>
      <c r="E1833" t="s">
        <v>1717</v>
      </c>
      <c r="F1833" t="s">
        <v>38</v>
      </c>
      <c r="G1833" t="s">
        <v>39</v>
      </c>
      <c r="H1833">
        <v>2</v>
      </c>
      <c r="I1833">
        <v>283.58</v>
      </c>
      <c r="J1833" t="s">
        <v>57</v>
      </c>
      <c r="K1833" t="s">
        <v>58</v>
      </c>
      <c r="L1833">
        <f>SalesData[[#This Row],[quantity]]*SalesData[[#This Row],[price]]</f>
        <v>567.16</v>
      </c>
      <c r="M1833" s="8">
        <f>IF(SalesData[[#This Row],[quantity]]&lt;=1,2%,IF(SalesData[[#This Row],[quantity]]&lt;=2,4%,IF(SalesData[[#This Row],[quantity]]&lt;=3,6%,IF(SalesData[[#This Row],[quantity]]&gt;=4,8%,0%))))</f>
        <v>0.04</v>
      </c>
      <c r="N1833" s="6">
        <f>SalesData[[#This Row],[Total Sales]]*SalesData[[#This Row],[Discount %]]</f>
        <v>22.686399999999999</v>
      </c>
      <c r="O1833" s="2">
        <f>SalesData[[#This Row],[Total Sales]]-SalesData[[#This Row],[Discount Amount]]</f>
        <v>544.47359999999992</v>
      </c>
      <c r="P1833" s="2">
        <f>SalesData[[#This Row],[price]]*60%</f>
        <v>170.148</v>
      </c>
      <c r="Q1833" s="2">
        <f>SalesData[[#This Row],[Cost Price (Assumed)60%]]*SalesData[[#This Row],[quantity]]</f>
        <v>340.29599999999999</v>
      </c>
      <c r="R1833" s="2">
        <f>SalesData[[#This Row],[Net Sales]]-SalesData[[#This Row],[Total Cost]]</f>
        <v>204.17759999999993</v>
      </c>
      <c r="S1833" s="8">
        <f>SalesData[[#This Row],[Profit]]/SalesData[[#This Row],[Net Sales]]</f>
        <v>0.37499999999999994</v>
      </c>
    </row>
    <row r="1834" spans="1:19" x14ac:dyDescent="0.25">
      <c r="A1834">
        <v>101832</v>
      </c>
      <c r="B1834" s="1">
        <v>45020</v>
      </c>
      <c r="C1834" s="2">
        <f>MONTH(SalesData[[#This Row],[order_date]])</f>
        <v>4</v>
      </c>
      <c r="D1834" s="2">
        <f>YEAR(SalesData[[#This Row],[order_date]])</f>
        <v>2023</v>
      </c>
      <c r="E1834" t="s">
        <v>1718</v>
      </c>
      <c r="F1834" t="s">
        <v>19</v>
      </c>
      <c r="G1834" t="s">
        <v>77</v>
      </c>
      <c r="H1834">
        <v>1</v>
      </c>
      <c r="I1834">
        <v>10979.65</v>
      </c>
      <c r="J1834" t="s">
        <v>16</v>
      </c>
      <c r="K1834" t="s">
        <v>17</v>
      </c>
      <c r="L1834">
        <f>SalesData[[#This Row],[quantity]]*SalesData[[#This Row],[price]]</f>
        <v>10979.65</v>
      </c>
      <c r="M1834" s="8">
        <f>IF(SalesData[[#This Row],[quantity]]&lt;=1,2%,IF(SalesData[[#This Row],[quantity]]&lt;=2,4%,IF(SalesData[[#This Row],[quantity]]&lt;=3,6%,IF(SalesData[[#This Row],[quantity]]&gt;=4,8%,0%))))</f>
        <v>0.02</v>
      </c>
      <c r="N1834" s="6">
        <f>SalesData[[#This Row],[Total Sales]]*SalesData[[#This Row],[Discount %]]</f>
        <v>219.59299999999999</v>
      </c>
      <c r="O1834" s="2">
        <f>SalesData[[#This Row],[Total Sales]]-SalesData[[#This Row],[Discount Amount]]</f>
        <v>10760.056999999999</v>
      </c>
      <c r="P1834" s="2">
        <f>SalesData[[#This Row],[price]]*60%</f>
        <v>6587.79</v>
      </c>
      <c r="Q1834" s="2">
        <f>SalesData[[#This Row],[Cost Price (Assumed)60%]]*SalesData[[#This Row],[quantity]]</f>
        <v>6587.79</v>
      </c>
      <c r="R1834" s="2">
        <f>SalesData[[#This Row],[Net Sales]]-SalesData[[#This Row],[Total Cost]]</f>
        <v>4172.2669999999989</v>
      </c>
      <c r="S1834" s="8">
        <f>SalesData[[#This Row],[Profit]]/SalesData[[#This Row],[Net Sales]]</f>
        <v>0.38775510204081626</v>
      </c>
    </row>
    <row r="1835" spans="1:19" x14ac:dyDescent="0.25">
      <c r="A1835">
        <v>101833</v>
      </c>
      <c r="B1835" s="1">
        <v>45008</v>
      </c>
      <c r="C1835" s="2">
        <f>MONTH(SalesData[[#This Row],[order_date]])</f>
        <v>3</v>
      </c>
      <c r="D1835" s="2">
        <f>YEAR(SalesData[[#This Row],[order_date]])</f>
        <v>2023</v>
      </c>
      <c r="E1835" t="s">
        <v>406</v>
      </c>
      <c r="F1835" t="s">
        <v>14</v>
      </c>
      <c r="G1835" t="s">
        <v>51</v>
      </c>
      <c r="H1835">
        <v>1</v>
      </c>
      <c r="I1835">
        <v>4380.82</v>
      </c>
      <c r="J1835" t="s">
        <v>32</v>
      </c>
      <c r="K1835" t="s">
        <v>33</v>
      </c>
      <c r="L1835">
        <f>SalesData[[#This Row],[quantity]]*SalesData[[#This Row],[price]]</f>
        <v>4380.82</v>
      </c>
      <c r="M1835" s="8">
        <f>IF(SalesData[[#This Row],[quantity]]&lt;=1,2%,IF(SalesData[[#This Row],[quantity]]&lt;=2,4%,IF(SalesData[[#This Row],[quantity]]&lt;=3,6%,IF(SalesData[[#This Row],[quantity]]&gt;=4,8%,0%))))</f>
        <v>0.02</v>
      </c>
      <c r="N1835" s="6">
        <f>SalesData[[#This Row],[Total Sales]]*SalesData[[#This Row],[Discount %]]</f>
        <v>87.616399999999999</v>
      </c>
      <c r="O1835" s="2">
        <f>SalesData[[#This Row],[Total Sales]]-SalesData[[#This Row],[Discount Amount]]</f>
        <v>4293.2035999999998</v>
      </c>
      <c r="P1835" s="2">
        <f>SalesData[[#This Row],[price]]*60%</f>
        <v>2628.4919999999997</v>
      </c>
      <c r="Q1835" s="2">
        <f>SalesData[[#This Row],[Cost Price (Assumed)60%]]*SalesData[[#This Row],[quantity]]</f>
        <v>2628.4919999999997</v>
      </c>
      <c r="R1835" s="2">
        <f>SalesData[[#This Row],[Net Sales]]-SalesData[[#This Row],[Total Cost]]</f>
        <v>1664.7116000000001</v>
      </c>
      <c r="S1835" s="8">
        <f>SalesData[[#This Row],[Profit]]/SalesData[[#This Row],[Net Sales]]</f>
        <v>0.38775510204081637</v>
      </c>
    </row>
    <row r="1836" spans="1:19" x14ac:dyDescent="0.25">
      <c r="A1836">
        <v>101834</v>
      </c>
      <c r="B1836" s="1">
        <v>45650</v>
      </c>
      <c r="C1836" s="2">
        <f>MONTH(SalesData[[#This Row],[order_date]])</f>
        <v>12</v>
      </c>
      <c r="D1836" s="2">
        <f>YEAR(SalesData[[#This Row],[order_date]])</f>
        <v>2024</v>
      </c>
      <c r="E1836" t="s">
        <v>1719</v>
      </c>
      <c r="F1836" t="s">
        <v>10</v>
      </c>
      <c r="G1836" t="s">
        <v>11</v>
      </c>
      <c r="H1836">
        <v>2</v>
      </c>
      <c r="I1836">
        <v>46590.69</v>
      </c>
      <c r="J1836" t="s">
        <v>57</v>
      </c>
      <c r="K1836" t="s">
        <v>58</v>
      </c>
      <c r="L1836">
        <f>SalesData[[#This Row],[quantity]]*SalesData[[#This Row],[price]]</f>
        <v>93181.38</v>
      </c>
      <c r="M1836" s="8">
        <f>IF(SalesData[[#This Row],[quantity]]&lt;=1,2%,IF(SalesData[[#This Row],[quantity]]&lt;=2,4%,IF(SalesData[[#This Row],[quantity]]&lt;=3,6%,IF(SalesData[[#This Row],[quantity]]&gt;=4,8%,0%))))</f>
        <v>0.04</v>
      </c>
      <c r="N1836" s="6">
        <f>SalesData[[#This Row],[Total Sales]]*SalesData[[#This Row],[Discount %]]</f>
        <v>3727.2552000000001</v>
      </c>
      <c r="O1836" s="2">
        <f>SalesData[[#This Row],[Total Sales]]-SalesData[[#This Row],[Discount Amount]]</f>
        <v>89454.124800000005</v>
      </c>
      <c r="P1836" s="2">
        <f>SalesData[[#This Row],[price]]*60%</f>
        <v>27954.414000000001</v>
      </c>
      <c r="Q1836" s="2">
        <f>SalesData[[#This Row],[Cost Price (Assumed)60%]]*SalesData[[#This Row],[quantity]]</f>
        <v>55908.828000000001</v>
      </c>
      <c r="R1836" s="2">
        <f>SalesData[[#This Row],[Net Sales]]-SalesData[[#This Row],[Total Cost]]</f>
        <v>33545.296800000004</v>
      </c>
      <c r="S1836" s="8">
        <f>SalesData[[#This Row],[Profit]]/SalesData[[#This Row],[Net Sales]]</f>
        <v>0.375</v>
      </c>
    </row>
    <row r="1837" spans="1:19" x14ac:dyDescent="0.25">
      <c r="A1837">
        <v>101835</v>
      </c>
      <c r="B1837" s="1">
        <v>45446</v>
      </c>
      <c r="C1837" s="2">
        <f>MONTH(SalesData[[#This Row],[order_date]])</f>
        <v>6</v>
      </c>
      <c r="D1837" s="2">
        <f>YEAR(SalesData[[#This Row],[order_date]])</f>
        <v>2024</v>
      </c>
      <c r="E1837" t="s">
        <v>1060</v>
      </c>
      <c r="F1837" t="s">
        <v>10</v>
      </c>
      <c r="G1837" t="s">
        <v>27</v>
      </c>
      <c r="H1837">
        <v>5</v>
      </c>
      <c r="I1837">
        <v>21749.54</v>
      </c>
      <c r="J1837" t="s">
        <v>16</v>
      </c>
      <c r="K1837" t="s">
        <v>17</v>
      </c>
      <c r="L1837">
        <f>SalesData[[#This Row],[quantity]]*SalesData[[#This Row],[price]]</f>
        <v>108747.70000000001</v>
      </c>
      <c r="M1837" s="8">
        <f>IF(SalesData[[#This Row],[quantity]]&lt;=1,2%,IF(SalesData[[#This Row],[quantity]]&lt;=2,4%,IF(SalesData[[#This Row],[quantity]]&lt;=3,6%,IF(SalesData[[#This Row],[quantity]]&gt;=4,8%,0%))))</f>
        <v>0.08</v>
      </c>
      <c r="N1837" s="6">
        <f>SalesData[[#This Row],[Total Sales]]*SalesData[[#This Row],[Discount %]]</f>
        <v>8699.8160000000007</v>
      </c>
      <c r="O1837" s="2">
        <f>SalesData[[#This Row],[Total Sales]]-SalesData[[#This Row],[Discount Amount]]</f>
        <v>100047.88400000001</v>
      </c>
      <c r="P1837" s="2">
        <f>SalesData[[#This Row],[price]]*60%</f>
        <v>13049.724</v>
      </c>
      <c r="Q1837" s="2">
        <f>SalesData[[#This Row],[Cost Price (Assumed)60%]]*SalesData[[#This Row],[quantity]]</f>
        <v>65248.62</v>
      </c>
      <c r="R1837" s="2">
        <f>SalesData[[#This Row],[Net Sales]]-SalesData[[#This Row],[Total Cost]]</f>
        <v>34799.264000000003</v>
      </c>
      <c r="S1837" s="8">
        <f>SalesData[[#This Row],[Profit]]/SalesData[[#This Row],[Net Sales]]</f>
        <v>0.34782608695652173</v>
      </c>
    </row>
    <row r="1838" spans="1:19" x14ac:dyDescent="0.25">
      <c r="A1838">
        <v>101836</v>
      </c>
      <c r="B1838" s="1">
        <v>45053</v>
      </c>
      <c r="C1838" s="2">
        <f>MONTH(SalesData[[#This Row],[order_date]])</f>
        <v>5</v>
      </c>
      <c r="D1838" s="2">
        <f>YEAR(SalesData[[#This Row],[order_date]])</f>
        <v>2023</v>
      </c>
      <c r="E1838" t="s">
        <v>1581</v>
      </c>
      <c r="F1838" t="s">
        <v>19</v>
      </c>
      <c r="G1838" t="s">
        <v>77</v>
      </c>
      <c r="H1838">
        <v>1</v>
      </c>
      <c r="I1838">
        <v>13755.77</v>
      </c>
      <c r="J1838" t="s">
        <v>57</v>
      </c>
      <c r="K1838" t="s">
        <v>58</v>
      </c>
      <c r="L1838">
        <f>SalesData[[#This Row],[quantity]]*SalesData[[#This Row],[price]]</f>
        <v>13755.77</v>
      </c>
      <c r="M1838" s="8">
        <f>IF(SalesData[[#This Row],[quantity]]&lt;=1,2%,IF(SalesData[[#This Row],[quantity]]&lt;=2,4%,IF(SalesData[[#This Row],[quantity]]&lt;=3,6%,IF(SalesData[[#This Row],[quantity]]&gt;=4,8%,0%))))</f>
        <v>0.02</v>
      </c>
      <c r="N1838" s="6">
        <f>SalesData[[#This Row],[Total Sales]]*SalesData[[#This Row],[Discount %]]</f>
        <v>275.11540000000002</v>
      </c>
      <c r="O1838" s="2">
        <f>SalesData[[#This Row],[Total Sales]]-SalesData[[#This Row],[Discount Amount]]</f>
        <v>13480.6546</v>
      </c>
      <c r="P1838" s="2">
        <f>SalesData[[#This Row],[price]]*60%</f>
        <v>8253.4619999999995</v>
      </c>
      <c r="Q1838" s="2">
        <f>SalesData[[#This Row],[Cost Price (Assumed)60%]]*SalesData[[#This Row],[quantity]]</f>
        <v>8253.4619999999995</v>
      </c>
      <c r="R1838" s="2">
        <f>SalesData[[#This Row],[Net Sales]]-SalesData[[#This Row],[Total Cost]]</f>
        <v>5227.1926000000003</v>
      </c>
      <c r="S1838" s="8">
        <f>SalesData[[#This Row],[Profit]]/SalesData[[#This Row],[Net Sales]]</f>
        <v>0.38775510204081637</v>
      </c>
    </row>
    <row r="1839" spans="1:19" x14ac:dyDescent="0.25">
      <c r="A1839">
        <v>101837</v>
      </c>
      <c r="B1839" s="1">
        <v>45331</v>
      </c>
      <c r="C1839" s="2">
        <f>MONTH(SalesData[[#This Row],[order_date]])</f>
        <v>2</v>
      </c>
      <c r="D1839" s="2">
        <f>YEAR(SalesData[[#This Row],[order_date]])</f>
        <v>2024</v>
      </c>
      <c r="E1839" t="s">
        <v>1720</v>
      </c>
      <c r="F1839" t="s">
        <v>19</v>
      </c>
      <c r="G1839" t="s">
        <v>123</v>
      </c>
      <c r="H1839">
        <v>1</v>
      </c>
      <c r="I1839">
        <v>6627.79</v>
      </c>
      <c r="J1839" t="s">
        <v>28</v>
      </c>
      <c r="K1839" t="s">
        <v>29</v>
      </c>
      <c r="L1839">
        <f>SalesData[[#This Row],[quantity]]*SalesData[[#This Row],[price]]</f>
        <v>6627.79</v>
      </c>
      <c r="M1839" s="8">
        <f>IF(SalesData[[#This Row],[quantity]]&lt;=1,2%,IF(SalesData[[#This Row],[quantity]]&lt;=2,4%,IF(SalesData[[#This Row],[quantity]]&lt;=3,6%,IF(SalesData[[#This Row],[quantity]]&gt;=4,8%,0%))))</f>
        <v>0.02</v>
      </c>
      <c r="N1839" s="6">
        <f>SalesData[[#This Row],[Total Sales]]*SalesData[[#This Row],[Discount %]]</f>
        <v>132.5558</v>
      </c>
      <c r="O1839" s="2">
        <f>SalesData[[#This Row],[Total Sales]]-SalesData[[#This Row],[Discount Amount]]</f>
        <v>6495.2341999999999</v>
      </c>
      <c r="P1839" s="2">
        <f>SalesData[[#This Row],[price]]*60%</f>
        <v>3976.674</v>
      </c>
      <c r="Q1839" s="2">
        <f>SalesData[[#This Row],[Cost Price (Assumed)60%]]*SalesData[[#This Row],[quantity]]</f>
        <v>3976.674</v>
      </c>
      <c r="R1839" s="2">
        <f>SalesData[[#This Row],[Net Sales]]-SalesData[[#This Row],[Total Cost]]</f>
        <v>2518.5601999999999</v>
      </c>
      <c r="S1839" s="8">
        <f>SalesData[[#This Row],[Profit]]/SalesData[[#This Row],[Net Sales]]</f>
        <v>0.38775510204081631</v>
      </c>
    </row>
    <row r="1840" spans="1:19" x14ac:dyDescent="0.25">
      <c r="A1840">
        <v>101838</v>
      </c>
      <c r="B1840" s="1">
        <v>45183</v>
      </c>
      <c r="C1840" s="2">
        <f>MONTH(SalesData[[#This Row],[order_date]])</f>
        <v>9</v>
      </c>
      <c r="D1840" s="2">
        <f>YEAR(SalesData[[#This Row],[order_date]])</f>
        <v>2023</v>
      </c>
      <c r="E1840" t="s">
        <v>1721</v>
      </c>
      <c r="F1840" t="s">
        <v>38</v>
      </c>
      <c r="G1840" t="s">
        <v>70</v>
      </c>
      <c r="H1840">
        <v>1</v>
      </c>
      <c r="I1840">
        <v>3025.46</v>
      </c>
      <c r="J1840" t="s">
        <v>94</v>
      </c>
      <c r="K1840" t="s">
        <v>95</v>
      </c>
      <c r="L1840">
        <f>SalesData[[#This Row],[quantity]]*SalesData[[#This Row],[price]]</f>
        <v>3025.46</v>
      </c>
      <c r="M1840" s="8">
        <f>IF(SalesData[[#This Row],[quantity]]&lt;=1,2%,IF(SalesData[[#This Row],[quantity]]&lt;=2,4%,IF(SalesData[[#This Row],[quantity]]&lt;=3,6%,IF(SalesData[[#This Row],[quantity]]&gt;=4,8%,0%))))</f>
        <v>0.02</v>
      </c>
      <c r="N1840" s="6">
        <f>SalesData[[#This Row],[Total Sales]]*SalesData[[#This Row],[Discount %]]</f>
        <v>60.5092</v>
      </c>
      <c r="O1840" s="2">
        <f>SalesData[[#This Row],[Total Sales]]-SalesData[[#This Row],[Discount Amount]]</f>
        <v>2964.9508000000001</v>
      </c>
      <c r="P1840" s="2">
        <f>SalesData[[#This Row],[price]]*60%</f>
        <v>1815.2760000000001</v>
      </c>
      <c r="Q1840" s="2">
        <f>SalesData[[#This Row],[Cost Price (Assumed)60%]]*SalesData[[#This Row],[quantity]]</f>
        <v>1815.2760000000001</v>
      </c>
      <c r="R1840" s="2">
        <f>SalesData[[#This Row],[Net Sales]]-SalesData[[#This Row],[Total Cost]]</f>
        <v>1149.6748</v>
      </c>
      <c r="S1840" s="8">
        <f>SalesData[[#This Row],[Profit]]/SalesData[[#This Row],[Net Sales]]</f>
        <v>0.38775510204081631</v>
      </c>
    </row>
    <row r="1841" spans="1:19" x14ac:dyDescent="0.25">
      <c r="A1841">
        <v>101839</v>
      </c>
      <c r="B1841" s="1">
        <v>45092</v>
      </c>
      <c r="C1841" s="2">
        <f>MONTH(SalesData[[#This Row],[order_date]])</f>
        <v>6</v>
      </c>
      <c r="D1841" s="2">
        <f>YEAR(SalesData[[#This Row],[order_date]])</f>
        <v>2023</v>
      </c>
      <c r="E1841" t="s">
        <v>1722</v>
      </c>
      <c r="F1841" t="s">
        <v>10</v>
      </c>
      <c r="G1841" t="s">
        <v>73</v>
      </c>
      <c r="H1841">
        <v>1</v>
      </c>
      <c r="I1841">
        <v>54982.02</v>
      </c>
      <c r="J1841" t="s">
        <v>12</v>
      </c>
      <c r="K1841" t="s">
        <v>12</v>
      </c>
      <c r="L1841">
        <f>SalesData[[#This Row],[quantity]]*SalesData[[#This Row],[price]]</f>
        <v>54982.02</v>
      </c>
      <c r="M1841" s="8">
        <f>IF(SalesData[[#This Row],[quantity]]&lt;=1,2%,IF(SalesData[[#This Row],[quantity]]&lt;=2,4%,IF(SalesData[[#This Row],[quantity]]&lt;=3,6%,IF(SalesData[[#This Row],[quantity]]&gt;=4,8%,0%))))</f>
        <v>0.02</v>
      </c>
      <c r="N1841" s="6">
        <f>SalesData[[#This Row],[Total Sales]]*SalesData[[#This Row],[Discount %]]</f>
        <v>1099.6404</v>
      </c>
      <c r="O1841" s="2">
        <f>SalesData[[#This Row],[Total Sales]]-SalesData[[#This Row],[Discount Amount]]</f>
        <v>53882.3796</v>
      </c>
      <c r="P1841" s="2">
        <f>SalesData[[#This Row],[price]]*60%</f>
        <v>32989.212</v>
      </c>
      <c r="Q1841" s="2">
        <f>SalesData[[#This Row],[Cost Price (Assumed)60%]]*SalesData[[#This Row],[quantity]]</f>
        <v>32989.212</v>
      </c>
      <c r="R1841" s="2">
        <f>SalesData[[#This Row],[Net Sales]]-SalesData[[#This Row],[Total Cost]]</f>
        <v>20893.167600000001</v>
      </c>
      <c r="S1841" s="8">
        <f>SalesData[[#This Row],[Profit]]/SalesData[[#This Row],[Net Sales]]</f>
        <v>0.38775510204081631</v>
      </c>
    </row>
    <row r="1842" spans="1:19" x14ac:dyDescent="0.25">
      <c r="A1842">
        <v>101840</v>
      </c>
      <c r="B1842" s="1">
        <v>45617</v>
      </c>
      <c r="C1842" s="2">
        <f>MONTH(SalesData[[#This Row],[order_date]])</f>
        <v>11</v>
      </c>
      <c r="D1842" s="2">
        <f>YEAR(SalesData[[#This Row],[order_date]])</f>
        <v>2024</v>
      </c>
      <c r="E1842" t="s">
        <v>1277</v>
      </c>
      <c r="F1842" t="s">
        <v>38</v>
      </c>
      <c r="G1842" t="s">
        <v>261</v>
      </c>
      <c r="H1842">
        <v>1</v>
      </c>
      <c r="I1842">
        <v>2630.85</v>
      </c>
      <c r="J1842" t="s">
        <v>16</v>
      </c>
      <c r="K1842" t="s">
        <v>17</v>
      </c>
      <c r="L1842">
        <f>SalesData[[#This Row],[quantity]]*SalesData[[#This Row],[price]]</f>
        <v>2630.85</v>
      </c>
      <c r="M1842" s="8">
        <f>IF(SalesData[[#This Row],[quantity]]&lt;=1,2%,IF(SalesData[[#This Row],[quantity]]&lt;=2,4%,IF(SalesData[[#This Row],[quantity]]&lt;=3,6%,IF(SalesData[[#This Row],[quantity]]&gt;=4,8%,0%))))</f>
        <v>0.02</v>
      </c>
      <c r="N1842" s="6">
        <f>SalesData[[#This Row],[Total Sales]]*SalesData[[#This Row],[Discount %]]</f>
        <v>52.616999999999997</v>
      </c>
      <c r="O1842" s="2">
        <f>SalesData[[#This Row],[Total Sales]]-SalesData[[#This Row],[Discount Amount]]</f>
        <v>2578.2329999999997</v>
      </c>
      <c r="P1842" s="2">
        <f>SalesData[[#This Row],[price]]*60%</f>
        <v>1578.51</v>
      </c>
      <c r="Q1842" s="2">
        <f>SalesData[[#This Row],[Cost Price (Assumed)60%]]*SalesData[[#This Row],[quantity]]</f>
        <v>1578.51</v>
      </c>
      <c r="R1842" s="2">
        <f>SalesData[[#This Row],[Net Sales]]-SalesData[[#This Row],[Total Cost]]</f>
        <v>999.72299999999973</v>
      </c>
      <c r="S1842" s="8">
        <f>SalesData[[#This Row],[Profit]]/SalesData[[#This Row],[Net Sales]]</f>
        <v>0.38775510204081626</v>
      </c>
    </row>
    <row r="1843" spans="1:19" x14ac:dyDescent="0.25">
      <c r="A1843">
        <v>101841</v>
      </c>
      <c r="B1843" s="1">
        <v>45624</v>
      </c>
      <c r="C1843" s="2">
        <f>MONTH(SalesData[[#This Row],[order_date]])</f>
        <v>11</v>
      </c>
      <c r="D1843" s="2">
        <f>YEAR(SalesData[[#This Row],[order_date]])</f>
        <v>2024</v>
      </c>
      <c r="E1843" t="s">
        <v>1723</v>
      </c>
      <c r="F1843" t="s">
        <v>19</v>
      </c>
      <c r="G1843" t="s">
        <v>77</v>
      </c>
      <c r="H1843">
        <v>1</v>
      </c>
      <c r="I1843">
        <v>10391.65</v>
      </c>
      <c r="J1843" t="s">
        <v>16</v>
      </c>
      <c r="K1843" t="s">
        <v>17</v>
      </c>
      <c r="L1843">
        <f>SalesData[[#This Row],[quantity]]*SalesData[[#This Row],[price]]</f>
        <v>10391.65</v>
      </c>
      <c r="M1843" s="8">
        <f>IF(SalesData[[#This Row],[quantity]]&lt;=1,2%,IF(SalesData[[#This Row],[quantity]]&lt;=2,4%,IF(SalesData[[#This Row],[quantity]]&lt;=3,6%,IF(SalesData[[#This Row],[quantity]]&gt;=4,8%,0%))))</f>
        <v>0.02</v>
      </c>
      <c r="N1843" s="6">
        <f>SalesData[[#This Row],[Total Sales]]*SalesData[[#This Row],[Discount %]]</f>
        <v>207.833</v>
      </c>
      <c r="O1843" s="2">
        <f>SalesData[[#This Row],[Total Sales]]-SalesData[[#This Row],[Discount Amount]]</f>
        <v>10183.816999999999</v>
      </c>
      <c r="P1843" s="2">
        <f>SalesData[[#This Row],[price]]*60%</f>
        <v>6234.99</v>
      </c>
      <c r="Q1843" s="2">
        <f>SalesData[[#This Row],[Cost Price (Assumed)60%]]*SalesData[[#This Row],[quantity]]</f>
        <v>6234.99</v>
      </c>
      <c r="R1843" s="2">
        <f>SalesData[[#This Row],[Net Sales]]-SalesData[[#This Row],[Total Cost]]</f>
        <v>3948.8269999999993</v>
      </c>
      <c r="S1843" s="8">
        <f>SalesData[[#This Row],[Profit]]/SalesData[[#This Row],[Net Sales]]</f>
        <v>0.38775510204081631</v>
      </c>
    </row>
    <row r="1844" spans="1:19" x14ac:dyDescent="0.25">
      <c r="A1844">
        <v>101842</v>
      </c>
      <c r="B1844" s="1">
        <v>45418</v>
      </c>
      <c r="C1844" s="2">
        <f>MONTH(SalesData[[#This Row],[order_date]])</f>
        <v>5</v>
      </c>
      <c r="D1844" s="2">
        <f>YEAR(SalesData[[#This Row],[order_date]])</f>
        <v>2024</v>
      </c>
      <c r="E1844" t="s">
        <v>1724</v>
      </c>
      <c r="F1844" t="s">
        <v>14</v>
      </c>
      <c r="G1844" t="s">
        <v>31</v>
      </c>
      <c r="H1844">
        <v>2</v>
      </c>
      <c r="I1844">
        <v>1958.77</v>
      </c>
      <c r="J1844" t="s">
        <v>63</v>
      </c>
      <c r="K1844" t="s">
        <v>64</v>
      </c>
      <c r="L1844">
        <f>SalesData[[#This Row],[quantity]]*SalesData[[#This Row],[price]]</f>
        <v>3917.54</v>
      </c>
      <c r="M1844" s="8">
        <f>IF(SalesData[[#This Row],[quantity]]&lt;=1,2%,IF(SalesData[[#This Row],[quantity]]&lt;=2,4%,IF(SalesData[[#This Row],[quantity]]&lt;=3,6%,IF(SalesData[[#This Row],[quantity]]&gt;=4,8%,0%))))</f>
        <v>0.04</v>
      </c>
      <c r="N1844" s="6">
        <f>SalesData[[#This Row],[Total Sales]]*SalesData[[#This Row],[Discount %]]</f>
        <v>156.70160000000001</v>
      </c>
      <c r="O1844" s="2">
        <f>SalesData[[#This Row],[Total Sales]]-SalesData[[#This Row],[Discount Amount]]</f>
        <v>3760.8384000000001</v>
      </c>
      <c r="P1844" s="2">
        <f>SalesData[[#This Row],[price]]*60%</f>
        <v>1175.2619999999999</v>
      </c>
      <c r="Q1844" s="2">
        <f>SalesData[[#This Row],[Cost Price (Assumed)60%]]*SalesData[[#This Row],[quantity]]</f>
        <v>2350.5239999999999</v>
      </c>
      <c r="R1844" s="2">
        <f>SalesData[[#This Row],[Net Sales]]-SalesData[[#This Row],[Total Cost]]</f>
        <v>1410.3144000000002</v>
      </c>
      <c r="S1844" s="8">
        <f>SalesData[[#This Row],[Profit]]/SalesData[[#This Row],[Net Sales]]</f>
        <v>0.37500000000000006</v>
      </c>
    </row>
    <row r="1845" spans="1:19" x14ac:dyDescent="0.25">
      <c r="A1845">
        <v>101843</v>
      </c>
      <c r="B1845" s="1">
        <v>45528</v>
      </c>
      <c r="C1845" s="2">
        <f>MONTH(SalesData[[#This Row],[order_date]])</f>
        <v>8</v>
      </c>
      <c r="D1845" s="2">
        <f>YEAR(SalesData[[#This Row],[order_date]])</f>
        <v>2024</v>
      </c>
      <c r="E1845" t="s">
        <v>1725</v>
      </c>
      <c r="F1845" t="s">
        <v>10</v>
      </c>
      <c r="G1845" t="s">
        <v>11</v>
      </c>
      <c r="H1845">
        <v>1</v>
      </c>
      <c r="I1845">
        <v>58523.18</v>
      </c>
      <c r="J1845" t="s">
        <v>61</v>
      </c>
      <c r="K1845" t="s">
        <v>36</v>
      </c>
      <c r="L1845">
        <f>SalesData[[#This Row],[quantity]]*SalesData[[#This Row],[price]]</f>
        <v>58523.18</v>
      </c>
      <c r="M1845" s="8">
        <f>IF(SalesData[[#This Row],[quantity]]&lt;=1,2%,IF(SalesData[[#This Row],[quantity]]&lt;=2,4%,IF(SalesData[[#This Row],[quantity]]&lt;=3,6%,IF(SalesData[[#This Row],[quantity]]&gt;=4,8%,0%))))</f>
        <v>0.02</v>
      </c>
      <c r="N1845" s="6">
        <f>SalesData[[#This Row],[Total Sales]]*SalesData[[#This Row],[Discount %]]</f>
        <v>1170.4636</v>
      </c>
      <c r="O1845" s="2">
        <f>SalesData[[#This Row],[Total Sales]]-SalesData[[#This Row],[Discount Amount]]</f>
        <v>57352.716399999998</v>
      </c>
      <c r="P1845" s="2">
        <f>SalesData[[#This Row],[price]]*60%</f>
        <v>35113.907999999996</v>
      </c>
      <c r="Q1845" s="2">
        <f>SalesData[[#This Row],[Cost Price (Assumed)60%]]*SalesData[[#This Row],[quantity]]</f>
        <v>35113.907999999996</v>
      </c>
      <c r="R1845" s="2">
        <f>SalesData[[#This Row],[Net Sales]]-SalesData[[#This Row],[Total Cost]]</f>
        <v>22238.808400000002</v>
      </c>
      <c r="S1845" s="8">
        <f>SalesData[[#This Row],[Profit]]/SalesData[[#This Row],[Net Sales]]</f>
        <v>0.38775510204081637</v>
      </c>
    </row>
    <row r="1846" spans="1:19" x14ac:dyDescent="0.25">
      <c r="A1846">
        <v>101844</v>
      </c>
      <c r="B1846" s="1">
        <v>45402</v>
      </c>
      <c r="C1846" s="2">
        <f>MONTH(SalesData[[#This Row],[order_date]])</f>
        <v>4</v>
      </c>
      <c r="D1846" s="2">
        <f>YEAR(SalesData[[#This Row],[order_date]])</f>
        <v>2024</v>
      </c>
      <c r="E1846" t="s">
        <v>1726</v>
      </c>
      <c r="F1846" t="s">
        <v>14</v>
      </c>
      <c r="G1846" t="s">
        <v>46</v>
      </c>
      <c r="H1846">
        <v>2</v>
      </c>
      <c r="I1846">
        <v>2326.1999999999998</v>
      </c>
      <c r="J1846" t="s">
        <v>21</v>
      </c>
      <c r="K1846" t="s">
        <v>17</v>
      </c>
      <c r="L1846">
        <f>SalesData[[#This Row],[quantity]]*SalesData[[#This Row],[price]]</f>
        <v>4652.3999999999996</v>
      </c>
      <c r="M1846" s="8">
        <f>IF(SalesData[[#This Row],[quantity]]&lt;=1,2%,IF(SalesData[[#This Row],[quantity]]&lt;=2,4%,IF(SalesData[[#This Row],[quantity]]&lt;=3,6%,IF(SalesData[[#This Row],[quantity]]&gt;=4,8%,0%))))</f>
        <v>0.04</v>
      </c>
      <c r="N1846" s="6">
        <f>SalesData[[#This Row],[Total Sales]]*SalesData[[#This Row],[Discount %]]</f>
        <v>186.09599999999998</v>
      </c>
      <c r="O1846" s="2">
        <f>SalesData[[#This Row],[Total Sales]]-SalesData[[#This Row],[Discount Amount]]</f>
        <v>4466.3040000000001</v>
      </c>
      <c r="P1846" s="2">
        <f>SalesData[[#This Row],[price]]*60%</f>
        <v>1395.7199999999998</v>
      </c>
      <c r="Q1846" s="2">
        <f>SalesData[[#This Row],[Cost Price (Assumed)60%]]*SalesData[[#This Row],[quantity]]</f>
        <v>2791.4399999999996</v>
      </c>
      <c r="R1846" s="2">
        <f>SalesData[[#This Row],[Net Sales]]-SalesData[[#This Row],[Total Cost]]</f>
        <v>1674.8640000000005</v>
      </c>
      <c r="S1846" s="8">
        <f>SalesData[[#This Row],[Profit]]/SalesData[[#This Row],[Net Sales]]</f>
        <v>0.37500000000000011</v>
      </c>
    </row>
    <row r="1847" spans="1:19" x14ac:dyDescent="0.25">
      <c r="A1847">
        <v>101845</v>
      </c>
      <c r="B1847" s="1">
        <v>45251</v>
      </c>
      <c r="C1847" s="2">
        <f>MONTH(SalesData[[#This Row],[order_date]])</f>
        <v>11</v>
      </c>
      <c r="D1847" s="2">
        <f>YEAR(SalesData[[#This Row],[order_date]])</f>
        <v>2023</v>
      </c>
      <c r="E1847" t="s">
        <v>1727</v>
      </c>
      <c r="F1847" t="s">
        <v>14</v>
      </c>
      <c r="G1847" t="s">
        <v>46</v>
      </c>
      <c r="H1847">
        <v>1</v>
      </c>
      <c r="I1847">
        <v>289.20999999999998</v>
      </c>
      <c r="J1847" t="s">
        <v>57</v>
      </c>
      <c r="K1847" t="s">
        <v>58</v>
      </c>
      <c r="L1847">
        <f>SalesData[[#This Row],[quantity]]*SalesData[[#This Row],[price]]</f>
        <v>289.20999999999998</v>
      </c>
      <c r="M1847" s="8">
        <f>IF(SalesData[[#This Row],[quantity]]&lt;=1,2%,IF(SalesData[[#This Row],[quantity]]&lt;=2,4%,IF(SalesData[[#This Row],[quantity]]&lt;=3,6%,IF(SalesData[[#This Row],[quantity]]&gt;=4,8%,0%))))</f>
        <v>0.02</v>
      </c>
      <c r="N1847" s="6">
        <f>SalesData[[#This Row],[Total Sales]]*SalesData[[#This Row],[Discount %]]</f>
        <v>5.7841999999999993</v>
      </c>
      <c r="O1847" s="2">
        <f>SalesData[[#This Row],[Total Sales]]-SalesData[[#This Row],[Discount Amount]]</f>
        <v>283.42579999999998</v>
      </c>
      <c r="P1847" s="2">
        <f>SalesData[[#This Row],[price]]*60%</f>
        <v>173.52599999999998</v>
      </c>
      <c r="Q1847" s="2">
        <f>SalesData[[#This Row],[Cost Price (Assumed)60%]]*SalesData[[#This Row],[quantity]]</f>
        <v>173.52599999999998</v>
      </c>
      <c r="R1847" s="2">
        <f>SalesData[[#This Row],[Net Sales]]-SalesData[[#This Row],[Total Cost]]</f>
        <v>109.8998</v>
      </c>
      <c r="S1847" s="8">
        <f>SalesData[[#This Row],[Profit]]/SalesData[[#This Row],[Net Sales]]</f>
        <v>0.38775510204081637</v>
      </c>
    </row>
    <row r="1848" spans="1:19" x14ac:dyDescent="0.25">
      <c r="A1848">
        <v>101846</v>
      </c>
      <c r="B1848" s="1">
        <v>45534</v>
      </c>
      <c r="C1848" s="2">
        <f>MONTH(SalesData[[#This Row],[order_date]])</f>
        <v>8</v>
      </c>
      <c r="D1848" s="2">
        <f>YEAR(SalesData[[#This Row],[order_date]])</f>
        <v>2024</v>
      </c>
      <c r="E1848" t="s">
        <v>1728</v>
      </c>
      <c r="F1848" t="s">
        <v>41</v>
      </c>
      <c r="G1848" t="s">
        <v>102</v>
      </c>
      <c r="H1848">
        <v>1</v>
      </c>
      <c r="I1848">
        <v>5415.45</v>
      </c>
      <c r="J1848" t="s">
        <v>63</v>
      </c>
      <c r="K1848" t="s">
        <v>64</v>
      </c>
      <c r="L1848">
        <f>SalesData[[#This Row],[quantity]]*SalesData[[#This Row],[price]]</f>
        <v>5415.45</v>
      </c>
      <c r="M1848" s="8">
        <f>IF(SalesData[[#This Row],[quantity]]&lt;=1,2%,IF(SalesData[[#This Row],[quantity]]&lt;=2,4%,IF(SalesData[[#This Row],[quantity]]&lt;=3,6%,IF(SalesData[[#This Row],[quantity]]&gt;=4,8%,0%))))</f>
        <v>0.02</v>
      </c>
      <c r="N1848" s="6">
        <f>SalesData[[#This Row],[Total Sales]]*SalesData[[#This Row],[Discount %]]</f>
        <v>108.309</v>
      </c>
      <c r="O1848" s="2">
        <f>SalesData[[#This Row],[Total Sales]]-SalesData[[#This Row],[Discount Amount]]</f>
        <v>5307.1409999999996</v>
      </c>
      <c r="P1848" s="2">
        <f>SalesData[[#This Row],[price]]*60%</f>
        <v>3249.27</v>
      </c>
      <c r="Q1848" s="2">
        <f>SalesData[[#This Row],[Cost Price (Assumed)60%]]*SalesData[[#This Row],[quantity]]</f>
        <v>3249.27</v>
      </c>
      <c r="R1848" s="2">
        <f>SalesData[[#This Row],[Net Sales]]-SalesData[[#This Row],[Total Cost]]</f>
        <v>2057.8709999999996</v>
      </c>
      <c r="S1848" s="8">
        <f>SalesData[[#This Row],[Profit]]/SalesData[[#This Row],[Net Sales]]</f>
        <v>0.38775510204081631</v>
      </c>
    </row>
    <row r="1849" spans="1:19" x14ac:dyDescent="0.25">
      <c r="A1849">
        <v>101847</v>
      </c>
      <c r="B1849" s="1">
        <v>44949</v>
      </c>
      <c r="C1849" s="2">
        <f>MONTH(SalesData[[#This Row],[order_date]])</f>
        <v>1</v>
      </c>
      <c r="D1849" s="2">
        <f>YEAR(SalesData[[#This Row],[order_date]])</f>
        <v>2023</v>
      </c>
      <c r="E1849" t="s">
        <v>1729</v>
      </c>
      <c r="F1849" t="s">
        <v>14</v>
      </c>
      <c r="G1849" t="s">
        <v>46</v>
      </c>
      <c r="H1849">
        <v>1</v>
      </c>
      <c r="I1849">
        <v>4854.74</v>
      </c>
      <c r="J1849" t="s">
        <v>63</v>
      </c>
      <c r="K1849" t="s">
        <v>64</v>
      </c>
      <c r="L1849">
        <f>SalesData[[#This Row],[quantity]]*SalesData[[#This Row],[price]]</f>
        <v>4854.74</v>
      </c>
      <c r="M1849" s="8">
        <f>IF(SalesData[[#This Row],[quantity]]&lt;=1,2%,IF(SalesData[[#This Row],[quantity]]&lt;=2,4%,IF(SalesData[[#This Row],[quantity]]&lt;=3,6%,IF(SalesData[[#This Row],[quantity]]&gt;=4,8%,0%))))</f>
        <v>0.02</v>
      </c>
      <c r="N1849" s="6">
        <f>SalesData[[#This Row],[Total Sales]]*SalesData[[#This Row],[Discount %]]</f>
        <v>97.094799999999992</v>
      </c>
      <c r="O1849" s="2">
        <f>SalesData[[#This Row],[Total Sales]]-SalesData[[#This Row],[Discount Amount]]</f>
        <v>4757.6451999999999</v>
      </c>
      <c r="P1849" s="2">
        <f>SalesData[[#This Row],[price]]*60%</f>
        <v>2912.8439999999996</v>
      </c>
      <c r="Q1849" s="2">
        <f>SalesData[[#This Row],[Cost Price (Assumed)60%]]*SalesData[[#This Row],[quantity]]</f>
        <v>2912.8439999999996</v>
      </c>
      <c r="R1849" s="2">
        <f>SalesData[[#This Row],[Net Sales]]-SalesData[[#This Row],[Total Cost]]</f>
        <v>1844.8012000000003</v>
      </c>
      <c r="S1849" s="8">
        <f>SalesData[[#This Row],[Profit]]/SalesData[[#This Row],[Net Sales]]</f>
        <v>0.38775510204081642</v>
      </c>
    </row>
    <row r="1850" spans="1:19" x14ac:dyDescent="0.25">
      <c r="A1850">
        <v>101848</v>
      </c>
      <c r="B1850" s="1">
        <v>45425</v>
      </c>
      <c r="C1850" s="2">
        <f>MONTH(SalesData[[#This Row],[order_date]])</f>
        <v>5</v>
      </c>
      <c r="D1850" s="2">
        <f>YEAR(SalesData[[#This Row],[order_date]])</f>
        <v>2024</v>
      </c>
      <c r="E1850" t="s">
        <v>1730</v>
      </c>
      <c r="F1850" t="s">
        <v>19</v>
      </c>
      <c r="G1850" t="s">
        <v>20</v>
      </c>
      <c r="H1850">
        <v>1</v>
      </c>
      <c r="I1850">
        <v>12773.07</v>
      </c>
      <c r="J1850" t="s">
        <v>107</v>
      </c>
      <c r="K1850" t="s">
        <v>108</v>
      </c>
      <c r="L1850">
        <f>SalesData[[#This Row],[quantity]]*SalesData[[#This Row],[price]]</f>
        <v>12773.07</v>
      </c>
      <c r="M1850" s="8">
        <f>IF(SalesData[[#This Row],[quantity]]&lt;=1,2%,IF(SalesData[[#This Row],[quantity]]&lt;=2,4%,IF(SalesData[[#This Row],[quantity]]&lt;=3,6%,IF(SalesData[[#This Row],[quantity]]&gt;=4,8%,0%))))</f>
        <v>0.02</v>
      </c>
      <c r="N1850" s="6">
        <f>SalesData[[#This Row],[Total Sales]]*SalesData[[#This Row],[Discount %]]</f>
        <v>255.4614</v>
      </c>
      <c r="O1850" s="2">
        <f>SalesData[[#This Row],[Total Sales]]-SalesData[[#This Row],[Discount Amount]]</f>
        <v>12517.6086</v>
      </c>
      <c r="P1850" s="2">
        <f>SalesData[[#This Row],[price]]*60%</f>
        <v>7663.8419999999996</v>
      </c>
      <c r="Q1850" s="2">
        <f>SalesData[[#This Row],[Cost Price (Assumed)60%]]*SalesData[[#This Row],[quantity]]</f>
        <v>7663.8419999999996</v>
      </c>
      <c r="R1850" s="2">
        <f>SalesData[[#This Row],[Net Sales]]-SalesData[[#This Row],[Total Cost]]</f>
        <v>4853.7665999999999</v>
      </c>
      <c r="S1850" s="8">
        <f>SalesData[[#This Row],[Profit]]/SalesData[[#This Row],[Net Sales]]</f>
        <v>0.38775510204081631</v>
      </c>
    </row>
    <row r="1851" spans="1:19" x14ac:dyDescent="0.25">
      <c r="A1851">
        <v>101849</v>
      </c>
      <c r="B1851" s="1">
        <v>45035</v>
      </c>
      <c r="C1851" s="2">
        <f>MONTH(SalesData[[#This Row],[order_date]])</f>
        <v>4</v>
      </c>
      <c r="D1851" s="2">
        <f>YEAR(SalesData[[#This Row],[order_date]])</f>
        <v>2023</v>
      </c>
      <c r="E1851" t="s">
        <v>389</v>
      </c>
      <c r="F1851" t="s">
        <v>10</v>
      </c>
      <c r="G1851" t="s">
        <v>11</v>
      </c>
      <c r="H1851">
        <v>2</v>
      </c>
      <c r="I1851">
        <v>38496</v>
      </c>
      <c r="J1851" t="s">
        <v>61</v>
      </c>
      <c r="K1851" t="s">
        <v>36</v>
      </c>
      <c r="L1851">
        <f>SalesData[[#This Row],[quantity]]*SalesData[[#This Row],[price]]</f>
        <v>76992</v>
      </c>
      <c r="M1851" s="8">
        <f>IF(SalesData[[#This Row],[quantity]]&lt;=1,2%,IF(SalesData[[#This Row],[quantity]]&lt;=2,4%,IF(SalesData[[#This Row],[quantity]]&lt;=3,6%,IF(SalesData[[#This Row],[quantity]]&gt;=4,8%,0%))))</f>
        <v>0.04</v>
      </c>
      <c r="N1851" s="6">
        <f>SalesData[[#This Row],[Total Sales]]*SalesData[[#This Row],[Discount %]]</f>
        <v>3079.6800000000003</v>
      </c>
      <c r="O1851" s="2">
        <f>SalesData[[#This Row],[Total Sales]]-SalesData[[#This Row],[Discount Amount]]</f>
        <v>73912.320000000007</v>
      </c>
      <c r="P1851" s="2">
        <f>SalesData[[#This Row],[price]]*60%</f>
        <v>23097.599999999999</v>
      </c>
      <c r="Q1851" s="2">
        <f>SalesData[[#This Row],[Cost Price (Assumed)60%]]*SalesData[[#This Row],[quantity]]</f>
        <v>46195.199999999997</v>
      </c>
      <c r="R1851" s="2">
        <f>SalesData[[#This Row],[Net Sales]]-SalesData[[#This Row],[Total Cost]]</f>
        <v>27717.12000000001</v>
      </c>
      <c r="S1851" s="8">
        <f>SalesData[[#This Row],[Profit]]/SalesData[[#This Row],[Net Sales]]</f>
        <v>0.37500000000000011</v>
      </c>
    </row>
    <row r="1852" spans="1:19" x14ac:dyDescent="0.25">
      <c r="A1852">
        <v>101850</v>
      </c>
      <c r="B1852" s="1">
        <v>45148</v>
      </c>
      <c r="C1852" s="2">
        <f>MONTH(SalesData[[#This Row],[order_date]])</f>
        <v>8</v>
      </c>
      <c r="D1852" s="2">
        <f>YEAR(SalesData[[#This Row],[order_date]])</f>
        <v>2023</v>
      </c>
      <c r="E1852" t="s">
        <v>1731</v>
      </c>
      <c r="F1852" t="s">
        <v>14</v>
      </c>
      <c r="G1852" t="s">
        <v>15</v>
      </c>
      <c r="H1852">
        <v>4</v>
      </c>
      <c r="I1852">
        <v>3073.81</v>
      </c>
      <c r="J1852" t="s">
        <v>35</v>
      </c>
      <c r="K1852" t="s">
        <v>36</v>
      </c>
      <c r="L1852">
        <f>SalesData[[#This Row],[quantity]]*SalesData[[#This Row],[price]]</f>
        <v>12295.24</v>
      </c>
      <c r="M1852" s="8">
        <f>IF(SalesData[[#This Row],[quantity]]&lt;=1,2%,IF(SalesData[[#This Row],[quantity]]&lt;=2,4%,IF(SalesData[[#This Row],[quantity]]&lt;=3,6%,IF(SalesData[[#This Row],[quantity]]&gt;=4,8%,0%))))</f>
        <v>0.08</v>
      </c>
      <c r="N1852" s="6">
        <f>SalesData[[#This Row],[Total Sales]]*SalesData[[#This Row],[Discount %]]</f>
        <v>983.61919999999998</v>
      </c>
      <c r="O1852" s="2">
        <f>SalesData[[#This Row],[Total Sales]]-SalesData[[#This Row],[Discount Amount]]</f>
        <v>11311.620800000001</v>
      </c>
      <c r="P1852" s="2">
        <f>SalesData[[#This Row],[price]]*60%</f>
        <v>1844.2859999999998</v>
      </c>
      <c r="Q1852" s="2">
        <f>SalesData[[#This Row],[Cost Price (Assumed)60%]]*SalesData[[#This Row],[quantity]]</f>
        <v>7377.1439999999993</v>
      </c>
      <c r="R1852" s="2">
        <f>SalesData[[#This Row],[Net Sales]]-SalesData[[#This Row],[Total Cost]]</f>
        <v>3934.4768000000013</v>
      </c>
      <c r="S1852" s="8">
        <f>SalesData[[#This Row],[Profit]]/SalesData[[#This Row],[Net Sales]]</f>
        <v>0.34782608695652184</v>
      </c>
    </row>
    <row r="1853" spans="1:19" x14ac:dyDescent="0.25">
      <c r="A1853">
        <v>101851</v>
      </c>
      <c r="B1853" s="1">
        <v>45560</v>
      </c>
      <c r="C1853" s="2">
        <f>MONTH(SalesData[[#This Row],[order_date]])</f>
        <v>9</v>
      </c>
      <c r="D1853" s="2">
        <f>YEAR(SalesData[[#This Row],[order_date]])</f>
        <v>2024</v>
      </c>
      <c r="E1853" t="s">
        <v>1732</v>
      </c>
      <c r="F1853" t="s">
        <v>14</v>
      </c>
      <c r="G1853" t="s">
        <v>15</v>
      </c>
      <c r="H1853">
        <v>1</v>
      </c>
      <c r="I1853">
        <v>2610.58</v>
      </c>
      <c r="J1853" t="s">
        <v>21</v>
      </c>
      <c r="K1853" t="s">
        <v>17</v>
      </c>
      <c r="L1853">
        <f>SalesData[[#This Row],[quantity]]*SalesData[[#This Row],[price]]</f>
        <v>2610.58</v>
      </c>
      <c r="M1853" s="8">
        <f>IF(SalesData[[#This Row],[quantity]]&lt;=1,2%,IF(SalesData[[#This Row],[quantity]]&lt;=2,4%,IF(SalesData[[#This Row],[quantity]]&lt;=3,6%,IF(SalesData[[#This Row],[quantity]]&gt;=4,8%,0%))))</f>
        <v>0.02</v>
      </c>
      <c r="N1853" s="6">
        <f>SalesData[[#This Row],[Total Sales]]*SalesData[[#This Row],[Discount %]]</f>
        <v>52.211599999999997</v>
      </c>
      <c r="O1853" s="2">
        <f>SalesData[[#This Row],[Total Sales]]-SalesData[[#This Row],[Discount Amount]]</f>
        <v>2558.3683999999998</v>
      </c>
      <c r="P1853" s="2">
        <f>SalesData[[#This Row],[price]]*60%</f>
        <v>1566.348</v>
      </c>
      <c r="Q1853" s="2">
        <f>SalesData[[#This Row],[Cost Price (Assumed)60%]]*SalesData[[#This Row],[quantity]]</f>
        <v>1566.348</v>
      </c>
      <c r="R1853" s="2">
        <f>SalesData[[#This Row],[Net Sales]]-SalesData[[#This Row],[Total Cost]]</f>
        <v>992.02039999999988</v>
      </c>
      <c r="S1853" s="8">
        <f>SalesData[[#This Row],[Profit]]/SalesData[[#This Row],[Net Sales]]</f>
        <v>0.38775510204081631</v>
      </c>
    </row>
    <row r="1854" spans="1:19" x14ac:dyDescent="0.25">
      <c r="A1854">
        <v>101852</v>
      </c>
      <c r="B1854" s="1">
        <v>45632</v>
      </c>
      <c r="C1854" s="2">
        <f>MONTH(SalesData[[#This Row],[order_date]])</f>
        <v>12</v>
      </c>
      <c r="D1854" s="2">
        <f>YEAR(SalesData[[#This Row],[order_date]])</f>
        <v>2024</v>
      </c>
      <c r="E1854" t="s">
        <v>1733</v>
      </c>
      <c r="F1854" t="s">
        <v>41</v>
      </c>
      <c r="G1854" t="s">
        <v>92</v>
      </c>
      <c r="H1854">
        <v>1</v>
      </c>
      <c r="I1854">
        <v>6209.39</v>
      </c>
      <c r="J1854" t="s">
        <v>28</v>
      </c>
      <c r="K1854" t="s">
        <v>29</v>
      </c>
      <c r="L1854">
        <f>SalesData[[#This Row],[quantity]]*SalesData[[#This Row],[price]]</f>
        <v>6209.39</v>
      </c>
      <c r="M1854" s="8">
        <f>IF(SalesData[[#This Row],[quantity]]&lt;=1,2%,IF(SalesData[[#This Row],[quantity]]&lt;=2,4%,IF(SalesData[[#This Row],[quantity]]&lt;=3,6%,IF(SalesData[[#This Row],[quantity]]&gt;=4,8%,0%))))</f>
        <v>0.02</v>
      </c>
      <c r="N1854" s="6">
        <f>SalesData[[#This Row],[Total Sales]]*SalesData[[#This Row],[Discount %]]</f>
        <v>124.18780000000001</v>
      </c>
      <c r="O1854" s="2">
        <f>SalesData[[#This Row],[Total Sales]]-SalesData[[#This Row],[Discount Amount]]</f>
        <v>6085.2022000000006</v>
      </c>
      <c r="P1854" s="2">
        <f>SalesData[[#This Row],[price]]*60%</f>
        <v>3725.634</v>
      </c>
      <c r="Q1854" s="2">
        <f>SalesData[[#This Row],[Cost Price (Assumed)60%]]*SalesData[[#This Row],[quantity]]</f>
        <v>3725.634</v>
      </c>
      <c r="R1854" s="2">
        <f>SalesData[[#This Row],[Net Sales]]-SalesData[[#This Row],[Total Cost]]</f>
        <v>2359.5682000000006</v>
      </c>
      <c r="S1854" s="8">
        <f>SalesData[[#This Row],[Profit]]/SalesData[[#This Row],[Net Sales]]</f>
        <v>0.38775510204081637</v>
      </c>
    </row>
    <row r="1855" spans="1:19" x14ac:dyDescent="0.25">
      <c r="A1855">
        <v>101853</v>
      </c>
      <c r="B1855" s="1">
        <v>45179</v>
      </c>
      <c r="C1855" s="2">
        <f>MONTH(SalesData[[#This Row],[order_date]])</f>
        <v>9</v>
      </c>
      <c r="D1855" s="2">
        <f>YEAR(SalesData[[#This Row],[order_date]])</f>
        <v>2023</v>
      </c>
      <c r="E1855" t="s">
        <v>392</v>
      </c>
      <c r="F1855" t="s">
        <v>10</v>
      </c>
      <c r="G1855" t="s">
        <v>11</v>
      </c>
      <c r="H1855">
        <v>2</v>
      </c>
      <c r="I1855">
        <v>71555.33</v>
      </c>
      <c r="J1855" t="s">
        <v>21</v>
      </c>
      <c r="K1855" t="s">
        <v>17</v>
      </c>
      <c r="L1855">
        <f>SalesData[[#This Row],[quantity]]*SalesData[[#This Row],[price]]</f>
        <v>143110.66</v>
      </c>
      <c r="M1855" s="8">
        <f>IF(SalesData[[#This Row],[quantity]]&lt;=1,2%,IF(SalesData[[#This Row],[quantity]]&lt;=2,4%,IF(SalesData[[#This Row],[quantity]]&lt;=3,6%,IF(SalesData[[#This Row],[quantity]]&gt;=4,8%,0%))))</f>
        <v>0.04</v>
      </c>
      <c r="N1855" s="6">
        <f>SalesData[[#This Row],[Total Sales]]*SalesData[[#This Row],[Discount %]]</f>
        <v>5724.4264000000003</v>
      </c>
      <c r="O1855" s="2">
        <f>SalesData[[#This Row],[Total Sales]]-SalesData[[#This Row],[Discount Amount]]</f>
        <v>137386.23360000001</v>
      </c>
      <c r="P1855" s="2">
        <f>SalesData[[#This Row],[price]]*60%</f>
        <v>42933.197999999997</v>
      </c>
      <c r="Q1855" s="2">
        <f>SalesData[[#This Row],[Cost Price (Assumed)60%]]*SalesData[[#This Row],[quantity]]</f>
        <v>85866.395999999993</v>
      </c>
      <c r="R1855" s="2">
        <f>SalesData[[#This Row],[Net Sales]]-SalesData[[#This Row],[Total Cost]]</f>
        <v>51519.837600000013</v>
      </c>
      <c r="S1855" s="8">
        <f>SalesData[[#This Row],[Profit]]/SalesData[[#This Row],[Net Sales]]</f>
        <v>0.37500000000000006</v>
      </c>
    </row>
    <row r="1856" spans="1:19" x14ac:dyDescent="0.25">
      <c r="A1856">
        <v>101854</v>
      </c>
      <c r="B1856" s="1">
        <v>45214</v>
      </c>
      <c r="C1856" s="2">
        <f>MONTH(SalesData[[#This Row],[order_date]])</f>
        <v>10</v>
      </c>
      <c r="D1856" s="2">
        <f>YEAR(SalesData[[#This Row],[order_date]])</f>
        <v>2023</v>
      </c>
      <c r="E1856" t="s">
        <v>176</v>
      </c>
      <c r="F1856" t="s">
        <v>19</v>
      </c>
      <c r="G1856" t="s">
        <v>123</v>
      </c>
      <c r="H1856">
        <v>2</v>
      </c>
      <c r="I1856">
        <v>11838.05</v>
      </c>
      <c r="J1856" t="s">
        <v>21</v>
      </c>
      <c r="K1856" t="s">
        <v>17</v>
      </c>
      <c r="L1856">
        <f>SalesData[[#This Row],[quantity]]*SalesData[[#This Row],[price]]</f>
        <v>23676.1</v>
      </c>
      <c r="M1856" s="8">
        <f>IF(SalesData[[#This Row],[quantity]]&lt;=1,2%,IF(SalesData[[#This Row],[quantity]]&lt;=2,4%,IF(SalesData[[#This Row],[quantity]]&lt;=3,6%,IF(SalesData[[#This Row],[quantity]]&gt;=4,8%,0%))))</f>
        <v>0.04</v>
      </c>
      <c r="N1856" s="6">
        <f>SalesData[[#This Row],[Total Sales]]*SalesData[[#This Row],[Discount %]]</f>
        <v>947.04399999999998</v>
      </c>
      <c r="O1856" s="2">
        <f>SalesData[[#This Row],[Total Sales]]-SalesData[[#This Row],[Discount Amount]]</f>
        <v>22729.055999999997</v>
      </c>
      <c r="P1856" s="2">
        <f>SalesData[[#This Row],[price]]*60%</f>
        <v>7102.829999999999</v>
      </c>
      <c r="Q1856" s="2">
        <f>SalesData[[#This Row],[Cost Price (Assumed)60%]]*SalesData[[#This Row],[quantity]]</f>
        <v>14205.659999999998</v>
      </c>
      <c r="R1856" s="2">
        <f>SalesData[[#This Row],[Net Sales]]-SalesData[[#This Row],[Total Cost]]</f>
        <v>8523.3959999999988</v>
      </c>
      <c r="S1856" s="8">
        <f>SalesData[[#This Row],[Profit]]/SalesData[[#This Row],[Net Sales]]</f>
        <v>0.375</v>
      </c>
    </row>
    <row r="1857" spans="1:19" x14ac:dyDescent="0.25">
      <c r="A1857">
        <v>101855</v>
      </c>
      <c r="B1857" s="1">
        <v>45574</v>
      </c>
      <c r="C1857" s="2">
        <f>MONTH(SalesData[[#This Row],[order_date]])</f>
        <v>10</v>
      </c>
      <c r="D1857" s="2">
        <f>YEAR(SalesData[[#This Row],[order_date]])</f>
        <v>2024</v>
      </c>
      <c r="E1857" t="s">
        <v>1734</v>
      </c>
      <c r="F1857" t="s">
        <v>19</v>
      </c>
      <c r="G1857" t="s">
        <v>115</v>
      </c>
      <c r="H1857">
        <v>2</v>
      </c>
      <c r="I1857">
        <v>10127.120000000001</v>
      </c>
      <c r="J1857" t="s">
        <v>61</v>
      </c>
      <c r="K1857" t="s">
        <v>36</v>
      </c>
      <c r="L1857">
        <f>SalesData[[#This Row],[quantity]]*SalesData[[#This Row],[price]]</f>
        <v>20254.240000000002</v>
      </c>
      <c r="M1857" s="8">
        <f>IF(SalesData[[#This Row],[quantity]]&lt;=1,2%,IF(SalesData[[#This Row],[quantity]]&lt;=2,4%,IF(SalesData[[#This Row],[quantity]]&lt;=3,6%,IF(SalesData[[#This Row],[quantity]]&gt;=4,8%,0%))))</f>
        <v>0.04</v>
      </c>
      <c r="N1857" s="6">
        <f>SalesData[[#This Row],[Total Sales]]*SalesData[[#This Row],[Discount %]]</f>
        <v>810.16960000000006</v>
      </c>
      <c r="O1857" s="2">
        <f>SalesData[[#This Row],[Total Sales]]-SalesData[[#This Row],[Discount Amount]]</f>
        <v>19444.070400000001</v>
      </c>
      <c r="P1857" s="2">
        <f>SalesData[[#This Row],[price]]*60%</f>
        <v>6076.2719999999999</v>
      </c>
      <c r="Q1857" s="2">
        <f>SalesData[[#This Row],[Cost Price (Assumed)60%]]*SalesData[[#This Row],[quantity]]</f>
        <v>12152.544</v>
      </c>
      <c r="R1857" s="2">
        <f>SalesData[[#This Row],[Net Sales]]-SalesData[[#This Row],[Total Cost]]</f>
        <v>7291.5264000000006</v>
      </c>
      <c r="S1857" s="8">
        <f>SalesData[[#This Row],[Profit]]/SalesData[[#This Row],[Net Sales]]</f>
        <v>0.375</v>
      </c>
    </row>
    <row r="1858" spans="1:19" x14ac:dyDescent="0.25">
      <c r="A1858">
        <v>101856</v>
      </c>
      <c r="B1858" s="1">
        <v>45503</v>
      </c>
      <c r="C1858" s="2">
        <f>MONTH(SalesData[[#This Row],[order_date]])</f>
        <v>7</v>
      </c>
      <c r="D1858" s="2">
        <f>YEAR(SalesData[[#This Row],[order_date]])</f>
        <v>2024</v>
      </c>
      <c r="E1858" t="s">
        <v>1735</v>
      </c>
      <c r="F1858" t="s">
        <v>14</v>
      </c>
      <c r="G1858" t="s">
        <v>15</v>
      </c>
      <c r="H1858">
        <v>1</v>
      </c>
      <c r="I1858">
        <v>4272.6499999999996</v>
      </c>
      <c r="J1858" t="s">
        <v>32</v>
      </c>
      <c r="K1858" t="s">
        <v>33</v>
      </c>
      <c r="L1858">
        <f>SalesData[[#This Row],[quantity]]*SalesData[[#This Row],[price]]</f>
        <v>4272.6499999999996</v>
      </c>
      <c r="M1858" s="8">
        <f>IF(SalesData[[#This Row],[quantity]]&lt;=1,2%,IF(SalesData[[#This Row],[quantity]]&lt;=2,4%,IF(SalesData[[#This Row],[quantity]]&lt;=3,6%,IF(SalesData[[#This Row],[quantity]]&gt;=4,8%,0%))))</f>
        <v>0.02</v>
      </c>
      <c r="N1858" s="6">
        <f>SalesData[[#This Row],[Total Sales]]*SalesData[[#This Row],[Discount %]]</f>
        <v>85.452999999999989</v>
      </c>
      <c r="O1858" s="2">
        <f>SalesData[[#This Row],[Total Sales]]-SalesData[[#This Row],[Discount Amount]]</f>
        <v>4187.1969999999992</v>
      </c>
      <c r="P1858" s="2">
        <f>SalesData[[#This Row],[price]]*60%</f>
        <v>2563.5899999999997</v>
      </c>
      <c r="Q1858" s="2">
        <f>SalesData[[#This Row],[Cost Price (Assumed)60%]]*SalesData[[#This Row],[quantity]]</f>
        <v>2563.5899999999997</v>
      </c>
      <c r="R1858" s="2">
        <f>SalesData[[#This Row],[Net Sales]]-SalesData[[#This Row],[Total Cost]]</f>
        <v>1623.6069999999995</v>
      </c>
      <c r="S1858" s="8">
        <f>SalesData[[#This Row],[Profit]]/SalesData[[#This Row],[Net Sales]]</f>
        <v>0.38775510204081626</v>
      </c>
    </row>
    <row r="1859" spans="1:19" x14ac:dyDescent="0.25">
      <c r="A1859">
        <v>101857</v>
      </c>
      <c r="B1859" s="1">
        <v>45256</v>
      </c>
      <c r="C1859" s="2">
        <f>MONTH(SalesData[[#This Row],[order_date]])</f>
        <v>11</v>
      </c>
      <c r="D1859" s="2">
        <f>YEAR(SalesData[[#This Row],[order_date]])</f>
        <v>2023</v>
      </c>
      <c r="E1859" t="s">
        <v>1736</v>
      </c>
      <c r="F1859" t="s">
        <v>10</v>
      </c>
      <c r="G1859" t="s">
        <v>68</v>
      </c>
      <c r="H1859">
        <v>1</v>
      </c>
      <c r="I1859">
        <v>71654.59</v>
      </c>
      <c r="J1859" t="s">
        <v>12</v>
      </c>
      <c r="K1859" t="s">
        <v>12</v>
      </c>
      <c r="L1859">
        <f>SalesData[[#This Row],[quantity]]*SalesData[[#This Row],[price]]</f>
        <v>71654.59</v>
      </c>
      <c r="M1859" s="8">
        <f>IF(SalesData[[#This Row],[quantity]]&lt;=1,2%,IF(SalesData[[#This Row],[quantity]]&lt;=2,4%,IF(SalesData[[#This Row],[quantity]]&lt;=3,6%,IF(SalesData[[#This Row],[quantity]]&gt;=4,8%,0%))))</f>
        <v>0.02</v>
      </c>
      <c r="N1859" s="6">
        <f>SalesData[[#This Row],[Total Sales]]*SalesData[[#This Row],[Discount %]]</f>
        <v>1433.0917999999999</v>
      </c>
      <c r="O1859" s="2">
        <f>SalesData[[#This Row],[Total Sales]]-SalesData[[#This Row],[Discount Amount]]</f>
        <v>70221.498200000002</v>
      </c>
      <c r="P1859" s="2">
        <f>SalesData[[#This Row],[price]]*60%</f>
        <v>42992.753999999994</v>
      </c>
      <c r="Q1859" s="2">
        <f>SalesData[[#This Row],[Cost Price (Assumed)60%]]*SalesData[[#This Row],[quantity]]</f>
        <v>42992.753999999994</v>
      </c>
      <c r="R1859" s="2">
        <f>SalesData[[#This Row],[Net Sales]]-SalesData[[#This Row],[Total Cost]]</f>
        <v>27228.744200000008</v>
      </c>
      <c r="S1859" s="8">
        <f>SalesData[[#This Row],[Profit]]/SalesData[[#This Row],[Net Sales]]</f>
        <v>0.38775510204081642</v>
      </c>
    </row>
    <row r="1860" spans="1:19" x14ac:dyDescent="0.25">
      <c r="A1860">
        <v>101858</v>
      </c>
      <c r="B1860" s="1">
        <v>45387</v>
      </c>
      <c r="C1860" s="2">
        <f>MONTH(SalesData[[#This Row],[order_date]])</f>
        <v>4</v>
      </c>
      <c r="D1860" s="2">
        <f>YEAR(SalesData[[#This Row],[order_date]])</f>
        <v>2024</v>
      </c>
      <c r="E1860" t="s">
        <v>1737</v>
      </c>
      <c r="F1860" t="s">
        <v>14</v>
      </c>
      <c r="G1860" t="s">
        <v>46</v>
      </c>
      <c r="H1860">
        <v>2</v>
      </c>
      <c r="I1860">
        <v>1361.54</v>
      </c>
      <c r="J1860" t="s">
        <v>61</v>
      </c>
      <c r="K1860" t="s">
        <v>36</v>
      </c>
      <c r="L1860">
        <f>SalesData[[#This Row],[quantity]]*SalesData[[#This Row],[price]]</f>
        <v>2723.08</v>
      </c>
      <c r="M1860" s="8">
        <f>IF(SalesData[[#This Row],[quantity]]&lt;=1,2%,IF(SalesData[[#This Row],[quantity]]&lt;=2,4%,IF(SalesData[[#This Row],[quantity]]&lt;=3,6%,IF(SalesData[[#This Row],[quantity]]&gt;=4,8%,0%))))</f>
        <v>0.04</v>
      </c>
      <c r="N1860" s="6">
        <f>SalesData[[#This Row],[Total Sales]]*SalesData[[#This Row],[Discount %]]</f>
        <v>108.92319999999999</v>
      </c>
      <c r="O1860" s="2">
        <f>SalesData[[#This Row],[Total Sales]]-SalesData[[#This Row],[Discount Amount]]</f>
        <v>2614.1567999999997</v>
      </c>
      <c r="P1860" s="2">
        <f>SalesData[[#This Row],[price]]*60%</f>
        <v>816.92399999999998</v>
      </c>
      <c r="Q1860" s="2">
        <f>SalesData[[#This Row],[Cost Price (Assumed)60%]]*SalesData[[#This Row],[quantity]]</f>
        <v>1633.848</v>
      </c>
      <c r="R1860" s="2">
        <f>SalesData[[#This Row],[Net Sales]]-SalesData[[#This Row],[Total Cost]]</f>
        <v>980.30879999999979</v>
      </c>
      <c r="S1860" s="8">
        <f>SalesData[[#This Row],[Profit]]/SalesData[[#This Row],[Net Sales]]</f>
        <v>0.37499999999999994</v>
      </c>
    </row>
    <row r="1861" spans="1:19" x14ac:dyDescent="0.25">
      <c r="A1861">
        <v>101859</v>
      </c>
      <c r="B1861" s="1">
        <v>45179</v>
      </c>
      <c r="C1861" s="2">
        <f>MONTH(SalesData[[#This Row],[order_date]])</f>
        <v>9</v>
      </c>
      <c r="D1861" s="2">
        <f>YEAR(SalesData[[#This Row],[order_date]])</f>
        <v>2023</v>
      </c>
      <c r="E1861" t="s">
        <v>1738</v>
      </c>
      <c r="F1861" t="s">
        <v>10</v>
      </c>
      <c r="G1861" t="s">
        <v>73</v>
      </c>
      <c r="H1861">
        <v>1</v>
      </c>
      <c r="I1861">
        <v>57697.74</v>
      </c>
      <c r="J1861" t="s">
        <v>21</v>
      </c>
      <c r="K1861" t="s">
        <v>17</v>
      </c>
      <c r="L1861">
        <f>SalesData[[#This Row],[quantity]]*SalesData[[#This Row],[price]]</f>
        <v>57697.74</v>
      </c>
      <c r="M1861" s="8">
        <f>IF(SalesData[[#This Row],[quantity]]&lt;=1,2%,IF(SalesData[[#This Row],[quantity]]&lt;=2,4%,IF(SalesData[[#This Row],[quantity]]&lt;=3,6%,IF(SalesData[[#This Row],[quantity]]&gt;=4,8%,0%))))</f>
        <v>0.02</v>
      </c>
      <c r="N1861" s="6">
        <f>SalesData[[#This Row],[Total Sales]]*SalesData[[#This Row],[Discount %]]</f>
        <v>1153.9548</v>
      </c>
      <c r="O1861" s="2">
        <f>SalesData[[#This Row],[Total Sales]]-SalesData[[#This Row],[Discount Amount]]</f>
        <v>56543.785199999998</v>
      </c>
      <c r="P1861" s="2">
        <f>SalesData[[#This Row],[price]]*60%</f>
        <v>34618.644</v>
      </c>
      <c r="Q1861" s="2">
        <f>SalesData[[#This Row],[Cost Price (Assumed)60%]]*SalesData[[#This Row],[quantity]]</f>
        <v>34618.644</v>
      </c>
      <c r="R1861" s="2">
        <f>SalesData[[#This Row],[Net Sales]]-SalesData[[#This Row],[Total Cost]]</f>
        <v>21925.141199999998</v>
      </c>
      <c r="S1861" s="8">
        <f>SalesData[[#This Row],[Profit]]/SalesData[[#This Row],[Net Sales]]</f>
        <v>0.38775510204081631</v>
      </c>
    </row>
    <row r="1862" spans="1:19" x14ac:dyDescent="0.25">
      <c r="A1862">
        <v>101860</v>
      </c>
      <c r="B1862" s="1">
        <v>45206</v>
      </c>
      <c r="C1862" s="2">
        <f>MONTH(SalesData[[#This Row],[order_date]])</f>
        <v>10</v>
      </c>
      <c r="D1862" s="2">
        <f>YEAR(SalesData[[#This Row],[order_date]])</f>
        <v>2023</v>
      </c>
      <c r="E1862" t="s">
        <v>978</v>
      </c>
      <c r="F1862" t="s">
        <v>41</v>
      </c>
      <c r="G1862" t="s">
        <v>83</v>
      </c>
      <c r="H1862">
        <v>5</v>
      </c>
      <c r="I1862">
        <v>9289.23</v>
      </c>
      <c r="J1862" t="s">
        <v>43</v>
      </c>
      <c r="K1862" t="s">
        <v>29</v>
      </c>
      <c r="L1862">
        <f>SalesData[[#This Row],[quantity]]*SalesData[[#This Row],[price]]</f>
        <v>46446.149999999994</v>
      </c>
      <c r="M1862" s="8">
        <f>IF(SalesData[[#This Row],[quantity]]&lt;=1,2%,IF(SalesData[[#This Row],[quantity]]&lt;=2,4%,IF(SalesData[[#This Row],[quantity]]&lt;=3,6%,IF(SalesData[[#This Row],[quantity]]&gt;=4,8%,0%))))</f>
        <v>0.08</v>
      </c>
      <c r="N1862" s="6">
        <f>SalesData[[#This Row],[Total Sales]]*SalesData[[#This Row],[Discount %]]</f>
        <v>3715.6919999999996</v>
      </c>
      <c r="O1862" s="2">
        <f>SalesData[[#This Row],[Total Sales]]-SalesData[[#This Row],[Discount Amount]]</f>
        <v>42730.457999999991</v>
      </c>
      <c r="P1862" s="2">
        <f>SalesData[[#This Row],[price]]*60%</f>
        <v>5573.5379999999996</v>
      </c>
      <c r="Q1862" s="2">
        <f>SalesData[[#This Row],[Cost Price (Assumed)60%]]*SalesData[[#This Row],[quantity]]</f>
        <v>27867.69</v>
      </c>
      <c r="R1862" s="2">
        <f>SalesData[[#This Row],[Net Sales]]-SalesData[[#This Row],[Total Cost]]</f>
        <v>14862.767999999993</v>
      </c>
      <c r="S1862" s="8">
        <f>SalesData[[#This Row],[Profit]]/SalesData[[#This Row],[Net Sales]]</f>
        <v>0.34782608695652162</v>
      </c>
    </row>
    <row r="1863" spans="1:19" x14ac:dyDescent="0.25">
      <c r="A1863">
        <v>101861</v>
      </c>
      <c r="B1863" s="1">
        <v>45538</v>
      </c>
      <c r="C1863" s="2">
        <f>MONTH(SalesData[[#This Row],[order_date]])</f>
        <v>9</v>
      </c>
      <c r="D1863" s="2">
        <f>YEAR(SalesData[[#This Row],[order_date]])</f>
        <v>2024</v>
      </c>
      <c r="E1863" t="s">
        <v>1739</v>
      </c>
      <c r="F1863" t="s">
        <v>19</v>
      </c>
      <c r="G1863" t="s">
        <v>23</v>
      </c>
      <c r="H1863">
        <v>2</v>
      </c>
      <c r="I1863">
        <v>10093.94</v>
      </c>
      <c r="J1863" t="s">
        <v>94</v>
      </c>
      <c r="K1863" t="s">
        <v>95</v>
      </c>
      <c r="L1863">
        <f>SalesData[[#This Row],[quantity]]*SalesData[[#This Row],[price]]</f>
        <v>20187.88</v>
      </c>
      <c r="M1863" s="8">
        <f>IF(SalesData[[#This Row],[quantity]]&lt;=1,2%,IF(SalesData[[#This Row],[quantity]]&lt;=2,4%,IF(SalesData[[#This Row],[quantity]]&lt;=3,6%,IF(SalesData[[#This Row],[quantity]]&gt;=4,8%,0%))))</f>
        <v>0.04</v>
      </c>
      <c r="N1863" s="6">
        <f>SalesData[[#This Row],[Total Sales]]*SalesData[[#This Row],[Discount %]]</f>
        <v>807.51520000000005</v>
      </c>
      <c r="O1863" s="2">
        <f>SalesData[[#This Row],[Total Sales]]-SalesData[[#This Row],[Discount Amount]]</f>
        <v>19380.364799999999</v>
      </c>
      <c r="P1863" s="2">
        <f>SalesData[[#This Row],[price]]*60%</f>
        <v>6056.3640000000005</v>
      </c>
      <c r="Q1863" s="2">
        <f>SalesData[[#This Row],[Cost Price (Assumed)60%]]*SalesData[[#This Row],[quantity]]</f>
        <v>12112.728000000001</v>
      </c>
      <c r="R1863" s="2">
        <f>SalesData[[#This Row],[Net Sales]]-SalesData[[#This Row],[Total Cost]]</f>
        <v>7267.6367999999984</v>
      </c>
      <c r="S1863" s="8">
        <f>SalesData[[#This Row],[Profit]]/SalesData[[#This Row],[Net Sales]]</f>
        <v>0.37499999999999994</v>
      </c>
    </row>
    <row r="1864" spans="1:19" x14ac:dyDescent="0.25">
      <c r="A1864">
        <v>101862</v>
      </c>
      <c r="B1864" s="1">
        <v>45181</v>
      </c>
      <c r="C1864" s="2">
        <f>MONTH(SalesData[[#This Row],[order_date]])</f>
        <v>9</v>
      </c>
      <c r="D1864" s="2">
        <f>YEAR(SalesData[[#This Row],[order_date]])</f>
        <v>2023</v>
      </c>
      <c r="E1864" t="s">
        <v>1740</v>
      </c>
      <c r="F1864" t="s">
        <v>38</v>
      </c>
      <c r="G1864" t="s">
        <v>261</v>
      </c>
      <c r="H1864">
        <v>2</v>
      </c>
      <c r="I1864">
        <v>3217.19</v>
      </c>
      <c r="J1864" t="s">
        <v>57</v>
      </c>
      <c r="K1864" t="s">
        <v>58</v>
      </c>
      <c r="L1864">
        <f>SalesData[[#This Row],[quantity]]*SalesData[[#This Row],[price]]</f>
        <v>6434.38</v>
      </c>
      <c r="M1864" s="8">
        <f>IF(SalesData[[#This Row],[quantity]]&lt;=1,2%,IF(SalesData[[#This Row],[quantity]]&lt;=2,4%,IF(SalesData[[#This Row],[quantity]]&lt;=3,6%,IF(SalesData[[#This Row],[quantity]]&gt;=4,8%,0%))))</f>
        <v>0.04</v>
      </c>
      <c r="N1864" s="6">
        <f>SalesData[[#This Row],[Total Sales]]*SalesData[[#This Row],[Discount %]]</f>
        <v>257.37520000000001</v>
      </c>
      <c r="O1864" s="2">
        <f>SalesData[[#This Row],[Total Sales]]-SalesData[[#This Row],[Discount Amount]]</f>
        <v>6177.0047999999997</v>
      </c>
      <c r="P1864" s="2">
        <f>SalesData[[#This Row],[price]]*60%</f>
        <v>1930.3139999999999</v>
      </c>
      <c r="Q1864" s="2">
        <f>SalesData[[#This Row],[Cost Price (Assumed)60%]]*SalesData[[#This Row],[quantity]]</f>
        <v>3860.6279999999997</v>
      </c>
      <c r="R1864" s="2">
        <f>SalesData[[#This Row],[Net Sales]]-SalesData[[#This Row],[Total Cost]]</f>
        <v>2316.3768</v>
      </c>
      <c r="S1864" s="8">
        <f>SalesData[[#This Row],[Profit]]/SalesData[[#This Row],[Net Sales]]</f>
        <v>0.375</v>
      </c>
    </row>
    <row r="1865" spans="1:19" x14ac:dyDescent="0.25">
      <c r="A1865">
        <v>101863</v>
      </c>
      <c r="B1865" s="1">
        <v>45230</v>
      </c>
      <c r="C1865" s="2">
        <f>MONTH(SalesData[[#This Row],[order_date]])</f>
        <v>10</v>
      </c>
      <c r="D1865" s="2">
        <f>YEAR(SalesData[[#This Row],[order_date]])</f>
        <v>2023</v>
      </c>
      <c r="E1865" t="s">
        <v>1163</v>
      </c>
      <c r="F1865" t="s">
        <v>10</v>
      </c>
      <c r="G1865" t="s">
        <v>68</v>
      </c>
      <c r="H1865">
        <v>1</v>
      </c>
      <c r="I1865">
        <v>37448.26</v>
      </c>
      <c r="J1865" t="s">
        <v>61</v>
      </c>
      <c r="K1865" t="s">
        <v>36</v>
      </c>
      <c r="L1865">
        <f>SalesData[[#This Row],[quantity]]*SalesData[[#This Row],[price]]</f>
        <v>37448.26</v>
      </c>
      <c r="M1865" s="8">
        <f>IF(SalesData[[#This Row],[quantity]]&lt;=1,2%,IF(SalesData[[#This Row],[quantity]]&lt;=2,4%,IF(SalesData[[#This Row],[quantity]]&lt;=3,6%,IF(SalesData[[#This Row],[quantity]]&gt;=4,8%,0%))))</f>
        <v>0.02</v>
      </c>
      <c r="N1865" s="6">
        <f>SalesData[[#This Row],[Total Sales]]*SalesData[[#This Row],[Discount %]]</f>
        <v>748.9652000000001</v>
      </c>
      <c r="O1865" s="2">
        <f>SalesData[[#This Row],[Total Sales]]-SalesData[[#This Row],[Discount Amount]]</f>
        <v>36699.294800000003</v>
      </c>
      <c r="P1865" s="2">
        <f>SalesData[[#This Row],[price]]*60%</f>
        <v>22468.956000000002</v>
      </c>
      <c r="Q1865" s="2">
        <f>SalesData[[#This Row],[Cost Price (Assumed)60%]]*SalesData[[#This Row],[quantity]]</f>
        <v>22468.956000000002</v>
      </c>
      <c r="R1865" s="2">
        <f>SalesData[[#This Row],[Net Sales]]-SalesData[[#This Row],[Total Cost]]</f>
        <v>14230.338800000001</v>
      </c>
      <c r="S1865" s="8">
        <f>SalesData[[#This Row],[Profit]]/SalesData[[#This Row],[Net Sales]]</f>
        <v>0.38775510204081631</v>
      </c>
    </row>
    <row r="1866" spans="1:19" x14ac:dyDescent="0.25">
      <c r="A1866">
        <v>101864</v>
      </c>
      <c r="B1866" s="1">
        <v>45567</v>
      </c>
      <c r="C1866" s="2">
        <f>MONTH(SalesData[[#This Row],[order_date]])</f>
        <v>10</v>
      </c>
      <c r="D1866" s="2">
        <f>YEAR(SalesData[[#This Row],[order_date]])</f>
        <v>2024</v>
      </c>
      <c r="E1866" t="s">
        <v>1741</v>
      </c>
      <c r="F1866" t="s">
        <v>14</v>
      </c>
      <c r="G1866" t="s">
        <v>46</v>
      </c>
      <c r="H1866">
        <v>1</v>
      </c>
      <c r="I1866">
        <v>3387.79</v>
      </c>
      <c r="J1866" t="s">
        <v>61</v>
      </c>
      <c r="K1866" t="s">
        <v>36</v>
      </c>
      <c r="L1866">
        <f>SalesData[[#This Row],[quantity]]*SalesData[[#This Row],[price]]</f>
        <v>3387.79</v>
      </c>
      <c r="M1866" s="8">
        <f>IF(SalesData[[#This Row],[quantity]]&lt;=1,2%,IF(SalesData[[#This Row],[quantity]]&lt;=2,4%,IF(SalesData[[#This Row],[quantity]]&lt;=3,6%,IF(SalesData[[#This Row],[quantity]]&gt;=4,8%,0%))))</f>
        <v>0.02</v>
      </c>
      <c r="N1866" s="6">
        <f>SalesData[[#This Row],[Total Sales]]*SalesData[[#This Row],[Discount %]]</f>
        <v>67.755799999999994</v>
      </c>
      <c r="O1866" s="2">
        <f>SalesData[[#This Row],[Total Sales]]-SalesData[[#This Row],[Discount Amount]]</f>
        <v>3320.0342000000001</v>
      </c>
      <c r="P1866" s="2">
        <f>SalesData[[#This Row],[price]]*60%</f>
        <v>2032.674</v>
      </c>
      <c r="Q1866" s="2">
        <f>SalesData[[#This Row],[Cost Price (Assumed)60%]]*SalesData[[#This Row],[quantity]]</f>
        <v>2032.674</v>
      </c>
      <c r="R1866" s="2">
        <f>SalesData[[#This Row],[Net Sales]]-SalesData[[#This Row],[Total Cost]]</f>
        <v>1287.3602000000001</v>
      </c>
      <c r="S1866" s="8">
        <f>SalesData[[#This Row],[Profit]]/SalesData[[#This Row],[Net Sales]]</f>
        <v>0.38775510204081637</v>
      </c>
    </row>
    <row r="1867" spans="1:19" x14ac:dyDescent="0.25">
      <c r="A1867">
        <v>101865</v>
      </c>
      <c r="B1867" s="1">
        <v>45209</v>
      </c>
      <c r="C1867" s="2">
        <f>MONTH(SalesData[[#This Row],[order_date]])</f>
        <v>10</v>
      </c>
      <c r="D1867" s="2">
        <f>YEAR(SalesData[[#This Row],[order_date]])</f>
        <v>2023</v>
      </c>
      <c r="E1867" t="s">
        <v>1742</v>
      </c>
      <c r="F1867" t="s">
        <v>10</v>
      </c>
      <c r="G1867" t="s">
        <v>80</v>
      </c>
      <c r="H1867">
        <v>1</v>
      </c>
      <c r="I1867">
        <v>11248.04</v>
      </c>
      <c r="J1867" t="s">
        <v>12</v>
      </c>
      <c r="K1867" t="s">
        <v>12</v>
      </c>
      <c r="L1867">
        <f>SalesData[[#This Row],[quantity]]*SalesData[[#This Row],[price]]</f>
        <v>11248.04</v>
      </c>
      <c r="M1867" s="8">
        <f>IF(SalesData[[#This Row],[quantity]]&lt;=1,2%,IF(SalesData[[#This Row],[quantity]]&lt;=2,4%,IF(SalesData[[#This Row],[quantity]]&lt;=3,6%,IF(SalesData[[#This Row],[quantity]]&gt;=4,8%,0%))))</f>
        <v>0.02</v>
      </c>
      <c r="N1867" s="6">
        <f>SalesData[[#This Row],[Total Sales]]*SalesData[[#This Row],[Discount %]]</f>
        <v>224.96080000000003</v>
      </c>
      <c r="O1867" s="2">
        <f>SalesData[[#This Row],[Total Sales]]-SalesData[[#This Row],[Discount Amount]]</f>
        <v>11023.0792</v>
      </c>
      <c r="P1867" s="2">
        <f>SalesData[[#This Row],[price]]*60%</f>
        <v>6748.8240000000005</v>
      </c>
      <c r="Q1867" s="2">
        <f>SalesData[[#This Row],[Cost Price (Assumed)60%]]*SalesData[[#This Row],[quantity]]</f>
        <v>6748.8240000000005</v>
      </c>
      <c r="R1867" s="2">
        <f>SalesData[[#This Row],[Net Sales]]-SalesData[[#This Row],[Total Cost]]</f>
        <v>4274.2551999999996</v>
      </c>
      <c r="S1867" s="8">
        <f>SalesData[[#This Row],[Profit]]/SalesData[[#This Row],[Net Sales]]</f>
        <v>0.38775510204081631</v>
      </c>
    </row>
    <row r="1868" spans="1:19" x14ac:dyDescent="0.25">
      <c r="A1868">
        <v>101866</v>
      </c>
      <c r="B1868" s="1">
        <v>44980</v>
      </c>
      <c r="C1868" s="2">
        <f>MONTH(SalesData[[#This Row],[order_date]])</f>
        <v>2</v>
      </c>
      <c r="D1868" s="2">
        <f>YEAR(SalesData[[#This Row],[order_date]])</f>
        <v>2023</v>
      </c>
      <c r="E1868" t="s">
        <v>1743</v>
      </c>
      <c r="F1868" t="s">
        <v>41</v>
      </c>
      <c r="G1868" t="s">
        <v>42</v>
      </c>
      <c r="H1868">
        <v>1</v>
      </c>
      <c r="I1868">
        <v>2619.9499999999998</v>
      </c>
      <c r="J1868" t="s">
        <v>54</v>
      </c>
      <c r="K1868" t="s">
        <v>55</v>
      </c>
      <c r="L1868">
        <f>SalesData[[#This Row],[quantity]]*SalesData[[#This Row],[price]]</f>
        <v>2619.9499999999998</v>
      </c>
      <c r="M1868" s="8">
        <f>IF(SalesData[[#This Row],[quantity]]&lt;=1,2%,IF(SalesData[[#This Row],[quantity]]&lt;=2,4%,IF(SalesData[[#This Row],[quantity]]&lt;=3,6%,IF(SalesData[[#This Row],[quantity]]&gt;=4,8%,0%))))</f>
        <v>0.02</v>
      </c>
      <c r="N1868" s="6">
        <f>SalesData[[#This Row],[Total Sales]]*SalesData[[#This Row],[Discount %]]</f>
        <v>52.399000000000001</v>
      </c>
      <c r="O1868" s="2">
        <f>SalesData[[#This Row],[Total Sales]]-SalesData[[#This Row],[Discount Amount]]</f>
        <v>2567.5509999999999</v>
      </c>
      <c r="P1868" s="2">
        <f>SalesData[[#This Row],[price]]*60%</f>
        <v>1571.9699999999998</v>
      </c>
      <c r="Q1868" s="2">
        <f>SalesData[[#This Row],[Cost Price (Assumed)60%]]*SalesData[[#This Row],[quantity]]</f>
        <v>1571.9699999999998</v>
      </c>
      <c r="R1868" s="2">
        <f>SalesData[[#This Row],[Net Sales]]-SalesData[[#This Row],[Total Cost]]</f>
        <v>995.58100000000013</v>
      </c>
      <c r="S1868" s="8">
        <f>SalesData[[#This Row],[Profit]]/SalesData[[#This Row],[Net Sales]]</f>
        <v>0.38775510204081637</v>
      </c>
    </row>
    <row r="1869" spans="1:19" x14ac:dyDescent="0.25">
      <c r="A1869">
        <v>101867</v>
      </c>
      <c r="B1869" s="1">
        <v>44953</v>
      </c>
      <c r="C1869" s="2">
        <f>MONTH(SalesData[[#This Row],[order_date]])</f>
        <v>1</v>
      </c>
      <c r="D1869" s="2">
        <f>YEAR(SalesData[[#This Row],[order_date]])</f>
        <v>2023</v>
      </c>
      <c r="E1869" t="s">
        <v>1744</v>
      </c>
      <c r="F1869" t="s">
        <v>19</v>
      </c>
      <c r="G1869" t="s">
        <v>23</v>
      </c>
      <c r="H1869">
        <v>1</v>
      </c>
      <c r="I1869">
        <v>5614.38</v>
      </c>
      <c r="J1869" t="s">
        <v>35</v>
      </c>
      <c r="K1869" t="s">
        <v>36</v>
      </c>
      <c r="L1869">
        <f>SalesData[[#This Row],[quantity]]*SalesData[[#This Row],[price]]</f>
        <v>5614.38</v>
      </c>
      <c r="M1869" s="8">
        <f>IF(SalesData[[#This Row],[quantity]]&lt;=1,2%,IF(SalesData[[#This Row],[quantity]]&lt;=2,4%,IF(SalesData[[#This Row],[quantity]]&lt;=3,6%,IF(SalesData[[#This Row],[quantity]]&gt;=4,8%,0%))))</f>
        <v>0.02</v>
      </c>
      <c r="N1869" s="6">
        <f>SalesData[[#This Row],[Total Sales]]*SalesData[[#This Row],[Discount %]]</f>
        <v>112.2876</v>
      </c>
      <c r="O1869" s="2">
        <f>SalesData[[#This Row],[Total Sales]]-SalesData[[#This Row],[Discount Amount]]</f>
        <v>5502.0924000000005</v>
      </c>
      <c r="P1869" s="2">
        <f>SalesData[[#This Row],[price]]*60%</f>
        <v>3368.6280000000002</v>
      </c>
      <c r="Q1869" s="2">
        <f>SalesData[[#This Row],[Cost Price (Assumed)60%]]*SalesData[[#This Row],[quantity]]</f>
        <v>3368.6280000000002</v>
      </c>
      <c r="R1869" s="2">
        <f>SalesData[[#This Row],[Net Sales]]-SalesData[[#This Row],[Total Cost]]</f>
        <v>2133.4644000000003</v>
      </c>
      <c r="S1869" s="8">
        <f>SalesData[[#This Row],[Profit]]/SalesData[[#This Row],[Net Sales]]</f>
        <v>0.38775510204081637</v>
      </c>
    </row>
    <row r="1870" spans="1:19" x14ac:dyDescent="0.25">
      <c r="A1870">
        <v>101868</v>
      </c>
      <c r="B1870" s="1">
        <v>45216</v>
      </c>
      <c r="C1870" s="2">
        <f>MONTH(SalesData[[#This Row],[order_date]])</f>
        <v>10</v>
      </c>
      <c r="D1870" s="2">
        <f>YEAR(SalesData[[#This Row],[order_date]])</f>
        <v>2023</v>
      </c>
      <c r="E1870" t="s">
        <v>1745</v>
      </c>
      <c r="F1870" t="s">
        <v>14</v>
      </c>
      <c r="G1870" t="s">
        <v>51</v>
      </c>
      <c r="H1870">
        <v>1</v>
      </c>
      <c r="I1870">
        <v>2832.65</v>
      </c>
      <c r="J1870" t="s">
        <v>61</v>
      </c>
      <c r="K1870" t="s">
        <v>36</v>
      </c>
      <c r="L1870">
        <f>SalesData[[#This Row],[quantity]]*SalesData[[#This Row],[price]]</f>
        <v>2832.65</v>
      </c>
      <c r="M1870" s="8">
        <f>IF(SalesData[[#This Row],[quantity]]&lt;=1,2%,IF(SalesData[[#This Row],[quantity]]&lt;=2,4%,IF(SalesData[[#This Row],[quantity]]&lt;=3,6%,IF(SalesData[[#This Row],[quantity]]&gt;=4,8%,0%))))</f>
        <v>0.02</v>
      </c>
      <c r="N1870" s="6">
        <f>SalesData[[#This Row],[Total Sales]]*SalesData[[#This Row],[Discount %]]</f>
        <v>56.653000000000006</v>
      </c>
      <c r="O1870" s="2">
        <f>SalesData[[#This Row],[Total Sales]]-SalesData[[#This Row],[Discount Amount]]</f>
        <v>2775.9970000000003</v>
      </c>
      <c r="P1870" s="2">
        <f>SalesData[[#This Row],[price]]*60%</f>
        <v>1699.59</v>
      </c>
      <c r="Q1870" s="2">
        <f>SalesData[[#This Row],[Cost Price (Assumed)60%]]*SalesData[[#This Row],[quantity]]</f>
        <v>1699.59</v>
      </c>
      <c r="R1870" s="2">
        <f>SalesData[[#This Row],[Net Sales]]-SalesData[[#This Row],[Total Cost]]</f>
        <v>1076.4070000000004</v>
      </c>
      <c r="S1870" s="8">
        <f>SalesData[[#This Row],[Profit]]/SalesData[[#This Row],[Net Sales]]</f>
        <v>0.38775510204081642</v>
      </c>
    </row>
    <row r="1871" spans="1:19" x14ac:dyDescent="0.25">
      <c r="A1871">
        <v>101869</v>
      </c>
      <c r="B1871" s="1">
        <v>44992</v>
      </c>
      <c r="C1871" s="2">
        <f>MONTH(SalesData[[#This Row],[order_date]])</f>
        <v>3</v>
      </c>
      <c r="D1871" s="2">
        <f>YEAR(SalesData[[#This Row],[order_date]])</f>
        <v>2023</v>
      </c>
      <c r="E1871" t="s">
        <v>1746</v>
      </c>
      <c r="F1871" t="s">
        <v>41</v>
      </c>
      <c r="G1871" t="s">
        <v>102</v>
      </c>
      <c r="H1871">
        <v>1</v>
      </c>
      <c r="I1871">
        <v>9038.0300000000007</v>
      </c>
      <c r="J1871" t="s">
        <v>12</v>
      </c>
      <c r="K1871" t="s">
        <v>12</v>
      </c>
      <c r="L1871">
        <f>SalesData[[#This Row],[quantity]]*SalesData[[#This Row],[price]]</f>
        <v>9038.0300000000007</v>
      </c>
      <c r="M1871" s="8">
        <f>IF(SalesData[[#This Row],[quantity]]&lt;=1,2%,IF(SalesData[[#This Row],[quantity]]&lt;=2,4%,IF(SalesData[[#This Row],[quantity]]&lt;=3,6%,IF(SalesData[[#This Row],[quantity]]&gt;=4,8%,0%))))</f>
        <v>0.02</v>
      </c>
      <c r="N1871" s="6">
        <f>SalesData[[#This Row],[Total Sales]]*SalesData[[#This Row],[Discount %]]</f>
        <v>180.76060000000001</v>
      </c>
      <c r="O1871" s="2">
        <f>SalesData[[#This Row],[Total Sales]]-SalesData[[#This Row],[Discount Amount]]</f>
        <v>8857.269400000001</v>
      </c>
      <c r="P1871" s="2">
        <f>SalesData[[#This Row],[price]]*60%</f>
        <v>5422.8180000000002</v>
      </c>
      <c r="Q1871" s="2">
        <f>SalesData[[#This Row],[Cost Price (Assumed)60%]]*SalesData[[#This Row],[quantity]]</f>
        <v>5422.8180000000002</v>
      </c>
      <c r="R1871" s="2">
        <f>SalesData[[#This Row],[Net Sales]]-SalesData[[#This Row],[Total Cost]]</f>
        <v>3434.4514000000008</v>
      </c>
      <c r="S1871" s="8">
        <f>SalesData[[#This Row],[Profit]]/SalesData[[#This Row],[Net Sales]]</f>
        <v>0.38775510204081637</v>
      </c>
    </row>
    <row r="1872" spans="1:19" x14ac:dyDescent="0.25">
      <c r="A1872">
        <v>101870</v>
      </c>
      <c r="B1872" s="1">
        <v>45295</v>
      </c>
      <c r="C1872" s="2">
        <f>MONTH(SalesData[[#This Row],[order_date]])</f>
        <v>1</v>
      </c>
      <c r="D1872" s="2">
        <f>YEAR(SalesData[[#This Row],[order_date]])</f>
        <v>2024</v>
      </c>
      <c r="E1872" t="s">
        <v>1747</v>
      </c>
      <c r="F1872" t="s">
        <v>41</v>
      </c>
      <c r="G1872" t="s">
        <v>92</v>
      </c>
      <c r="H1872">
        <v>1</v>
      </c>
      <c r="I1872">
        <v>4658.75</v>
      </c>
      <c r="J1872" t="s">
        <v>54</v>
      </c>
      <c r="K1872" t="s">
        <v>55</v>
      </c>
      <c r="L1872">
        <f>SalesData[[#This Row],[quantity]]*SalesData[[#This Row],[price]]</f>
        <v>4658.75</v>
      </c>
      <c r="M1872" s="8">
        <f>IF(SalesData[[#This Row],[quantity]]&lt;=1,2%,IF(SalesData[[#This Row],[quantity]]&lt;=2,4%,IF(SalesData[[#This Row],[quantity]]&lt;=3,6%,IF(SalesData[[#This Row],[quantity]]&gt;=4,8%,0%))))</f>
        <v>0.02</v>
      </c>
      <c r="N1872" s="6">
        <f>SalesData[[#This Row],[Total Sales]]*SalesData[[#This Row],[Discount %]]</f>
        <v>93.174999999999997</v>
      </c>
      <c r="O1872" s="2">
        <f>SalesData[[#This Row],[Total Sales]]-SalesData[[#This Row],[Discount Amount]]</f>
        <v>4565.5749999999998</v>
      </c>
      <c r="P1872" s="2">
        <f>SalesData[[#This Row],[price]]*60%</f>
        <v>2795.25</v>
      </c>
      <c r="Q1872" s="2">
        <f>SalesData[[#This Row],[Cost Price (Assumed)60%]]*SalesData[[#This Row],[quantity]]</f>
        <v>2795.25</v>
      </c>
      <c r="R1872" s="2">
        <f>SalesData[[#This Row],[Net Sales]]-SalesData[[#This Row],[Total Cost]]</f>
        <v>1770.3249999999998</v>
      </c>
      <c r="S1872" s="8">
        <f>SalesData[[#This Row],[Profit]]/SalesData[[#This Row],[Net Sales]]</f>
        <v>0.38775510204081631</v>
      </c>
    </row>
    <row r="1873" spans="1:19" x14ac:dyDescent="0.25">
      <c r="A1873">
        <v>101871</v>
      </c>
      <c r="B1873" s="1">
        <v>44990</v>
      </c>
      <c r="C1873" s="2">
        <f>MONTH(SalesData[[#This Row],[order_date]])</f>
        <v>3</v>
      </c>
      <c r="D1873" s="2">
        <f>YEAR(SalesData[[#This Row],[order_date]])</f>
        <v>2023</v>
      </c>
      <c r="E1873" t="s">
        <v>1748</v>
      </c>
      <c r="F1873" t="s">
        <v>14</v>
      </c>
      <c r="G1873" t="s">
        <v>170</v>
      </c>
      <c r="H1873">
        <v>2</v>
      </c>
      <c r="I1873">
        <v>2481.35</v>
      </c>
      <c r="J1873" t="s">
        <v>61</v>
      </c>
      <c r="K1873" t="s">
        <v>36</v>
      </c>
      <c r="L1873">
        <f>SalesData[[#This Row],[quantity]]*SalesData[[#This Row],[price]]</f>
        <v>4962.7</v>
      </c>
      <c r="M1873" s="8">
        <f>IF(SalesData[[#This Row],[quantity]]&lt;=1,2%,IF(SalesData[[#This Row],[quantity]]&lt;=2,4%,IF(SalesData[[#This Row],[quantity]]&lt;=3,6%,IF(SalesData[[#This Row],[quantity]]&gt;=4,8%,0%))))</f>
        <v>0.04</v>
      </c>
      <c r="N1873" s="6">
        <f>SalesData[[#This Row],[Total Sales]]*SalesData[[#This Row],[Discount %]]</f>
        <v>198.50800000000001</v>
      </c>
      <c r="O1873" s="2">
        <f>SalesData[[#This Row],[Total Sales]]-SalesData[[#This Row],[Discount Amount]]</f>
        <v>4764.192</v>
      </c>
      <c r="P1873" s="2">
        <f>SalesData[[#This Row],[price]]*60%</f>
        <v>1488.81</v>
      </c>
      <c r="Q1873" s="2">
        <f>SalesData[[#This Row],[Cost Price (Assumed)60%]]*SalesData[[#This Row],[quantity]]</f>
        <v>2977.62</v>
      </c>
      <c r="R1873" s="2">
        <f>SalesData[[#This Row],[Net Sales]]-SalesData[[#This Row],[Total Cost]]</f>
        <v>1786.5720000000001</v>
      </c>
      <c r="S1873" s="8">
        <f>SalesData[[#This Row],[Profit]]/SalesData[[#This Row],[Net Sales]]</f>
        <v>0.375</v>
      </c>
    </row>
    <row r="1874" spans="1:19" x14ac:dyDescent="0.25">
      <c r="A1874">
        <v>101872</v>
      </c>
      <c r="B1874" s="1">
        <v>45089</v>
      </c>
      <c r="C1874" s="2">
        <f>MONTH(SalesData[[#This Row],[order_date]])</f>
        <v>6</v>
      </c>
      <c r="D1874" s="2">
        <f>YEAR(SalesData[[#This Row],[order_date]])</f>
        <v>2023</v>
      </c>
      <c r="E1874" t="s">
        <v>1749</v>
      </c>
      <c r="F1874" t="s">
        <v>10</v>
      </c>
      <c r="G1874" t="s">
        <v>11</v>
      </c>
      <c r="H1874">
        <v>1</v>
      </c>
      <c r="I1874">
        <v>5666.94</v>
      </c>
      <c r="J1874" t="s">
        <v>85</v>
      </c>
      <c r="K1874" t="s">
        <v>29</v>
      </c>
      <c r="L1874">
        <f>SalesData[[#This Row],[quantity]]*SalesData[[#This Row],[price]]</f>
        <v>5666.94</v>
      </c>
      <c r="M1874" s="8">
        <f>IF(SalesData[[#This Row],[quantity]]&lt;=1,2%,IF(SalesData[[#This Row],[quantity]]&lt;=2,4%,IF(SalesData[[#This Row],[quantity]]&lt;=3,6%,IF(SalesData[[#This Row],[quantity]]&gt;=4,8%,0%))))</f>
        <v>0.02</v>
      </c>
      <c r="N1874" s="6">
        <f>SalesData[[#This Row],[Total Sales]]*SalesData[[#This Row],[Discount %]]</f>
        <v>113.33879999999999</v>
      </c>
      <c r="O1874" s="2">
        <f>SalesData[[#This Row],[Total Sales]]-SalesData[[#This Row],[Discount Amount]]</f>
        <v>5553.6011999999992</v>
      </c>
      <c r="P1874" s="2">
        <f>SalesData[[#This Row],[price]]*60%</f>
        <v>3400.1639999999998</v>
      </c>
      <c r="Q1874" s="2">
        <f>SalesData[[#This Row],[Cost Price (Assumed)60%]]*SalesData[[#This Row],[quantity]]</f>
        <v>3400.1639999999998</v>
      </c>
      <c r="R1874" s="2">
        <f>SalesData[[#This Row],[Net Sales]]-SalesData[[#This Row],[Total Cost]]</f>
        <v>2153.4371999999994</v>
      </c>
      <c r="S1874" s="8">
        <f>SalesData[[#This Row],[Profit]]/SalesData[[#This Row],[Net Sales]]</f>
        <v>0.38775510204081626</v>
      </c>
    </row>
    <row r="1875" spans="1:19" x14ac:dyDescent="0.25">
      <c r="A1875">
        <v>101873</v>
      </c>
      <c r="B1875" s="1">
        <v>45585</v>
      </c>
      <c r="C1875" s="2">
        <f>MONTH(SalesData[[#This Row],[order_date]])</f>
        <v>10</v>
      </c>
      <c r="D1875" s="2">
        <f>YEAR(SalesData[[#This Row],[order_date]])</f>
        <v>2024</v>
      </c>
      <c r="E1875" t="s">
        <v>1750</v>
      </c>
      <c r="F1875" t="s">
        <v>38</v>
      </c>
      <c r="G1875" t="s">
        <v>70</v>
      </c>
      <c r="H1875">
        <v>1</v>
      </c>
      <c r="I1875">
        <v>283.93</v>
      </c>
      <c r="J1875" t="s">
        <v>47</v>
      </c>
      <c r="K1875" t="s">
        <v>48</v>
      </c>
      <c r="L1875">
        <f>SalesData[[#This Row],[quantity]]*SalesData[[#This Row],[price]]</f>
        <v>283.93</v>
      </c>
      <c r="M1875" s="8">
        <f>IF(SalesData[[#This Row],[quantity]]&lt;=1,2%,IF(SalesData[[#This Row],[quantity]]&lt;=2,4%,IF(SalesData[[#This Row],[quantity]]&lt;=3,6%,IF(SalesData[[#This Row],[quantity]]&gt;=4,8%,0%))))</f>
        <v>0.02</v>
      </c>
      <c r="N1875" s="6">
        <f>SalesData[[#This Row],[Total Sales]]*SalesData[[#This Row],[Discount %]]</f>
        <v>5.6786000000000003</v>
      </c>
      <c r="O1875" s="2">
        <f>SalesData[[#This Row],[Total Sales]]-SalesData[[#This Row],[Discount Amount]]</f>
        <v>278.25139999999999</v>
      </c>
      <c r="P1875" s="2">
        <f>SalesData[[#This Row],[price]]*60%</f>
        <v>170.358</v>
      </c>
      <c r="Q1875" s="2">
        <f>SalesData[[#This Row],[Cost Price (Assumed)60%]]*SalesData[[#This Row],[quantity]]</f>
        <v>170.358</v>
      </c>
      <c r="R1875" s="2">
        <f>SalesData[[#This Row],[Net Sales]]-SalesData[[#This Row],[Total Cost]]</f>
        <v>107.89339999999999</v>
      </c>
      <c r="S1875" s="8">
        <f>SalesData[[#This Row],[Profit]]/SalesData[[#This Row],[Net Sales]]</f>
        <v>0.38775510204081631</v>
      </c>
    </row>
    <row r="1876" spans="1:19" x14ac:dyDescent="0.25">
      <c r="A1876">
        <v>101874</v>
      </c>
      <c r="B1876" s="1">
        <v>45067</v>
      </c>
      <c r="C1876" s="2">
        <f>MONTH(SalesData[[#This Row],[order_date]])</f>
        <v>5</v>
      </c>
      <c r="D1876" s="2">
        <f>YEAR(SalesData[[#This Row],[order_date]])</f>
        <v>2023</v>
      </c>
      <c r="E1876" t="s">
        <v>1751</v>
      </c>
      <c r="F1876" t="s">
        <v>14</v>
      </c>
      <c r="G1876" t="s">
        <v>31</v>
      </c>
      <c r="H1876">
        <v>1</v>
      </c>
      <c r="I1876">
        <v>3142.4</v>
      </c>
      <c r="J1876" t="s">
        <v>21</v>
      </c>
      <c r="K1876" t="s">
        <v>17</v>
      </c>
      <c r="L1876">
        <f>SalesData[[#This Row],[quantity]]*SalesData[[#This Row],[price]]</f>
        <v>3142.4</v>
      </c>
      <c r="M1876" s="8">
        <f>IF(SalesData[[#This Row],[quantity]]&lt;=1,2%,IF(SalesData[[#This Row],[quantity]]&lt;=2,4%,IF(SalesData[[#This Row],[quantity]]&lt;=3,6%,IF(SalesData[[#This Row],[quantity]]&gt;=4,8%,0%))))</f>
        <v>0.02</v>
      </c>
      <c r="N1876" s="6">
        <f>SalesData[[#This Row],[Total Sales]]*SalesData[[#This Row],[Discount %]]</f>
        <v>62.848000000000006</v>
      </c>
      <c r="O1876" s="2">
        <f>SalesData[[#This Row],[Total Sales]]-SalesData[[#This Row],[Discount Amount]]</f>
        <v>3079.5520000000001</v>
      </c>
      <c r="P1876" s="2">
        <f>SalesData[[#This Row],[price]]*60%</f>
        <v>1885.44</v>
      </c>
      <c r="Q1876" s="2">
        <f>SalesData[[#This Row],[Cost Price (Assumed)60%]]*SalesData[[#This Row],[quantity]]</f>
        <v>1885.44</v>
      </c>
      <c r="R1876" s="2">
        <f>SalesData[[#This Row],[Net Sales]]-SalesData[[#This Row],[Total Cost]]</f>
        <v>1194.1120000000001</v>
      </c>
      <c r="S1876" s="8">
        <f>SalesData[[#This Row],[Profit]]/SalesData[[#This Row],[Net Sales]]</f>
        <v>0.38775510204081631</v>
      </c>
    </row>
    <row r="1877" spans="1:19" x14ac:dyDescent="0.25">
      <c r="A1877">
        <v>101875</v>
      </c>
      <c r="B1877" s="1">
        <v>45223</v>
      </c>
      <c r="C1877" s="2">
        <f>MONTH(SalesData[[#This Row],[order_date]])</f>
        <v>10</v>
      </c>
      <c r="D1877" s="2">
        <f>YEAR(SalesData[[#This Row],[order_date]])</f>
        <v>2023</v>
      </c>
      <c r="E1877" t="s">
        <v>1752</v>
      </c>
      <c r="F1877" t="s">
        <v>14</v>
      </c>
      <c r="G1877" t="s">
        <v>170</v>
      </c>
      <c r="H1877">
        <v>1</v>
      </c>
      <c r="I1877">
        <v>402.15</v>
      </c>
      <c r="J1877" t="s">
        <v>63</v>
      </c>
      <c r="K1877" t="s">
        <v>64</v>
      </c>
      <c r="L1877">
        <f>SalesData[[#This Row],[quantity]]*SalesData[[#This Row],[price]]</f>
        <v>402.15</v>
      </c>
      <c r="M1877" s="8">
        <f>IF(SalesData[[#This Row],[quantity]]&lt;=1,2%,IF(SalesData[[#This Row],[quantity]]&lt;=2,4%,IF(SalesData[[#This Row],[quantity]]&lt;=3,6%,IF(SalesData[[#This Row],[quantity]]&gt;=4,8%,0%))))</f>
        <v>0.02</v>
      </c>
      <c r="N1877" s="6">
        <f>SalesData[[#This Row],[Total Sales]]*SalesData[[#This Row],[Discount %]]</f>
        <v>8.0429999999999993</v>
      </c>
      <c r="O1877" s="2">
        <f>SalesData[[#This Row],[Total Sales]]-SalesData[[#This Row],[Discount Amount]]</f>
        <v>394.10699999999997</v>
      </c>
      <c r="P1877" s="2">
        <f>SalesData[[#This Row],[price]]*60%</f>
        <v>241.28999999999996</v>
      </c>
      <c r="Q1877" s="2">
        <f>SalesData[[#This Row],[Cost Price (Assumed)60%]]*SalesData[[#This Row],[quantity]]</f>
        <v>241.28999999999996</v>
      </c>
      <c r="R1877" s="2">
        <f>SalesData[[#This Row],[Net Sales]]-SalesData[[#This Row],[Total Cost]]</f>
        <v>152.81700000000001</v>
      </c>
      <c r="S1877" s="8">
        <f>SalesData[[#This Row],[Profit]]/SalesData[[#This Row],[Net Sales]]</f>
        <v>0.38775510204081637</v>
      </c>
    </row>
    <row r="1878" spans="1:19" x14ac:dyDescent="0.25">
      <c r="A1878">
        <v>101876</v>
      </c>
      <c r="B1878" s="1">
        <v>45523</v>
      </c>
      <c r="C1878" s="2">
        <f>MONTH(SalesData[[#This Row],[order_date]])</f>
        <v>8</v>
      </c>
      <c r="D1878" s="2">
        <f>YEAR(SalesData[[#This Row],[order_date]])</f>
        <v>2024</v>
      </c>
      <c r="E1878" t="s">
        <v>555</v>
      </c>
      <c r="F1878" t="s">
        <v>14</v>
      </c>
      <c r="G1878" t="s">
        <v>31</v>
      </c>
      <c r="H1878">
        <v>2</v>
      </c>
      <c r="I1878">
        <v>2872.28</v>
      </c>
      <c r="J1878" t="s">
        <v>28</v>
      </c>
      <c r="K1878" t="s">
        <v>29</v>
      </c>
      <c r="L1878">
        <f>SalesData[[#This Row],[quantity]]*SalesData[[#This Row],[price]]</f>
        <v>5744.56</v>
      </c>
      <c r="M1878" s="8">
        <f>IF(SalesData[[#This Row],[quantity]]&lt;=1,2%,IF(SalesData[[#This Row],[quantity]]&lt;=2,4%,IF(SalesData[[#This Row],[quantity]]&lt;=3,6%,IF(SalesData[[#This Row],[quantity]]&gt;=4,8%,0%))))</f>
        <v>0.04</v>
      </c>
      <c r="N1878" s="6">
        <f>SalesData[[#This Row],[Total Sales]]*SalesData[[#This Row],[Discount %]]</f>
        <v>229.78240000000002</v>
      </c>
      <c r="O1878" s="2">
        <f>SalesData[[#This Row],[Total Sales]]-SalesData[[#This Row],[Discount Amount]]</f>
        <v>5514.7776000000003</v>
      </c>
      <c r="P1878" s="2">
        <f>SalesData[[#This Row],[price]]*60%</f>
        <v>1723.3680000000002</v>
      </c>
      <c r="Q1878" s="2">
        <f>SalesData[[#This Row],[Cost Price (Assumed)60%]]*SalesData[[#This Row],[quantity]]</f>
        <v>3446.7360000000003</v>
      </c>
      <c r="R1878" s="2">
        <f>SalesData[[#This Row],[Net Sales]]-SalesData[[#This Row],[Total Cost]]</f>
        <v>2068.0416</v>
      </c>
      <c r="S1878" s="8">
        <f>SalesData[[#This Row],[Profit]]/SalesData[[#This Row],[Net Sales]]</f>
        <v>0.375</v>
      </c>
    </row>
    <row r="1879" spans="1:19" x14ac:dyDescent="0.25">
      <c r="A1879">
        <v>101877</v>
      </c>
      <c r="B1879" s="1">
        <v>45144</v>
      </c>
      <c r="C1879" s="2">
        <f>MONTH(SalesData[[#This Row],[order_date]])</f>
        <v>8</v>
      </c>
      <c r="D1879" s="2">
        <f>YEAR(SalesData[[#This Row],[order_date]])</f>
        <v>2023</v>
      </c>
      <c r="E1879" t="s">
        <v>1753</v>
      </c>
      <c r="F1879" t="s">
        <v>10</v>
      </c>
      <c r="G1879" t="s">
        <v>73</v>
      </c>
      <c r="H1879">
        <v>4</v>
      </c>
      <c r="I1879">
        <v>49039.93</v>
      </c>
      <c r="J1879" t="s">
        <v>54</v>
      </c>
      <c r="K1879" t="s">
        <v>55</v>
      </c>
      <c r="L1879">
        <f>SalesData[[#This Row],[quantity]]*SalesData[[#This Row],[price]]</f>
        <v>196159.72</v>
      </c>
      <c r="M1879" s="8">
        <f>IF(SalesData[[#This Row],[quantity]]&lt;=1,2%,IF(SalesData[[#This Row],[quantity]]&lt;=2,4%,IF(SalesData[[#This Row],[quantity]]&lt;=3,6%,IF(SalesData[[#This Row],[quantity]]&gt;=4,8%,0%))))</f>
        <v>0.08</v>
      </c>
      <c r="N1879" s="6">
        <f>SalesData[[#This Row],[Total Sales]]*SalesData[[#This Row],[Discount %]]</f>
        <v>15692.777600000001</v>
      </c>
      <c r="O1879" s="2">
        <f>SalesData[[#This Row],[Total Sales]]-SalesData[[#This Row],[Discount Amount]]</f>
        <v>180466.9424</v>
      </c>
      <c r="P1879" s="2">
        <f>SalesData[[#This Row],[price]]*60%</f>
        <v>29423.957999999999</v>
      </c>
      <c r="Q1879" s="2">
        <f>SalesData[[#This Row],[Cost Price (Assumed)60%]]*SalesData[[#This Row],[quantity]]</f>
        <v>117695.83199999999</v>
      </c>
      <c r="R1879" s="2">
        <f>SalesData[[#This Row],[Net Sales]]-SalesData[[#This Row],[Total Cost]]</f>
        <v>62771.110400000005</v>
      </c>
      <c r="S1879" s="8">
        <f>SalesData[[#This Row],[Profit]]/SalesData[[#This Row],[Net Sales]]</f>
        <v>0.34782608695652178</v>
      </c>
    </row>
    <row r="1880" spans="1:19" x14ac:dyDescent="0.25">
      <c r="A1880">
        <v>101878</v>
      </c>
      <c r="B1880" s="1">
        <v>45324</v>
      </c>
      <c r="C1880" s="2">
        <f>MONTH(SalesData[[#This Row],[order_date]])</f>
        <v>2</v>
      </c>
      <c r="D1880" s="2">
        <f>YEAR(SalesData[[#This Row],[order_date]])</f>
        <v>2024</v>
      </c>
      <c r="E1880" t="s">
        <v>1754</v>
      </c>
      <c r="F1880" t="s">
        <v>10</v>
      </c>
      <c r="G1880" t="s">
        <v>27</v>
      </c>
      <c r="H1880">
        <v>2</v>
      </c>
      <c r="I1880">
        <v>17315.939999999999</v>
      </c>
      <c r="J1880" t="s">
        <v>28</v>
      </c>
      <c r="K1880" t="s">
        <v>29</v>
      </c>
      <c r="L1880">
        <f>SalesData[[#This Row],[quantity]]*SalesData[[#This Row],[price]]</f>
        <v>34631.879999999997</v>
      </c>
      <c r="M1880" s="8">
        <f>IF(SalesData[[#This Row],[quantity]]&lt;=1,2%,IF(SalesData[[#This Row],[quantity]]&lt;=2,4%,IF(SalesData[[#This Row],[quantity]]&lt;=3,6%,IF(SalesData[[#This Row],[quantity]]&gt;=4,8%,0%))))</f>
        <v>0.04</v>
      </c>
      <c r="N1880" s="6">
        <f>SalesData[[#This Row],[Total Sales]]*SalesData[[#This Row],[Discount %]]</f>
        <v>1385.2751999999998</v>
      </c>
      <c r="O1880" s="2">
        <f>SalesData[[#This Row],[Total Sales]]-SalesData[[#This Row],[Discount Amount]]</f>
        <v>33246.604800000001</v>
      </c>
      <c r="P1880" s="2">
        <f>SalesData[[#This Row],[price]]*60%</f>
        <v>10389.563999999998</v>
      </c>
      <c r="Q1880" s="2">
        <f>SalesData[[#This Row],[Cost Price (Assumed)60%]]*SalesData[[#This Row],[quantity]]</f>
        <v>20779.127999999997</v>
      </c>
      <c r="R1880" s="2">
        <f>SalesData[[#This Row],[Net Sales]]-SalesData[[#This Row],[Total Cost]]</f>
        <v>12467.476800000004</v>
      </c>
      <c r="S1880" s="8">
        <f>SalesData[[#This Row],[Profit]]/SalesData[[#This Row],[Net Sales]]</f>
        <v>0.37500000000000011</v>
      </c>
    </row>
    <row r="1881" spans="1:19" x14ac:dyDescent="0.25">
      <c r="A1881">
        <v>101879</v>
      </c>
      <c r="B1881" s="1">
        <v>45049</v>
      </c>
      <c r="C1881" s="2">
        <f>MONTH(SalesData[[#This Row],[order_date]])</f>
        <v>5</v>
      </c>
      <c r="D1881" s="2">
        <f>YEAR(SalesData[[#This Row],[order_date]])</f>
        <v>2023</v>
      </c>
      <c r="E1881" t="s">
        <v>1755</v>
      </c>
      <c r="F1881" t="s">
        <v>19</v>
      </c>
      <c r="G1881" t="s">
        <v>20</v>
      </c>
      <c r="H1881">
        <v>1</v>
      </c>
      <c r="I1881">
        <v>9584.9699999999993</v>
      </c>
      <c r="J1881" t="s">
        <v>21</v>
      </c>
      <c r="K1881" t="s">
        <v>17</v>
      </c>
      <c r="L1881">
        <f>SalesData[[#This Row],[quantity]]*SalesData[[#This Row],[price]]</f>
        <v>9584.9699999999993</v>
      </c>
      <c r="M1881" s="8">
        <f>IF(SalesData[[#This Row],[quantity]]&lt;=1,2%,IF(SalesData[[#This Row],[quantity]]&lt;=2,4%,IF(SalesData[[#This Row],[quantity]]&lt;=3,6%,IF(SalesData[[#This Row],[quantity]]&gt;=4,8%,0%))))</f>
        <v>0.02</v>
      </c>
      <c r="N1881" s="6">
        <f>SalesData[[#This Row],[Total Sales]]*SalesData[[#This Row],[Discount %]]</f>
        <v>191.6994</v>
      </c>
      <c r="O1881" s="2">
        <f>SalesData[[#This Row],[Total Sales]]-SalesData[[#This Row],[Discount Amount]]</f>
        <v>9393.2705999999998</v>
      </c>
      <c r="P1881" s="2">
        <f>SalesData[[#This Row],[price]]*60%</f>
        <v>5750.9819999999991</v>
      </c>
      <c r="Q1881" s="2">
        <f>SalesData[[#This Row],[Cost Price (Assumed)60%]]*SalesData[[#This Row],[quantity]]</f>
        <v>5750.9819999999991</v>
      </c>
      <c r="R1881" s="2">
        <f>SalesData[[#This Row],[Net Sales]]-SalesData[[#This Row],[Total Cost]]</f>
        <v>3642.2886000000008</v>
      </c>
      <c r="S1881" s="8">
        <f>SalesData[[#This Row],[Profit]]/SalesData[[#This Row],[Net Sales]]</f>
        <v>0.38775510204081642</v>
      </c>
    </row>
    <row r="1882" spans="1:19" x14ac:dyDescent="0.25">
      <c r="A1882">
        <v>101880</v>
      </c>
      <c r="B1882" s="1">
        <v>45342</v>
      </c>
      <c r="C1882" s="2">
        <f>MONTH(SalesData[[#This Row],[order_date]])</f>
        <v>2</v>
      </c>
      <c r="D1882" s="2">
        <f>YEAR(SalesData[[#This Row],[order_date]])</f>
        <v>2024</v>
      </c>
      <c r="E1882" t="s">
        <v>1756</v>
      </c>
      <c r="F1882" t="s">
        <v>10</v>
      </c>
      <c r="G1882" t="s">
        <v>73</v>
      </c>
      <c r="H1882">
        <v>1</v>
      </c>
      <c r="I1882">
        <v>60741.8</v>
      </c>
      <c r="J1882" t="s">
        <v>63</v>
      </c>
      <c r="K1882" t="s">
        <v>64</v>
      </c>
      <c r="L1882">
        <f>SalesData[[#This Row],[quantity]]*SalesData[[#This Row],[price]]</f>
        <v>60741.8</v>
      </c>
      <c r="M1882" s="8">
        <f>IF(SalesData[[#This Row],[quantity]]&lt;=1,2%,IF(SalesData[[#This Row],[quantity]]&lt;=2,4%,IF(SalesData[[#This Row],[quantity]]&lt;=3,6%,IF(SalesData[[#This Row],[quantity]]&gt;=4,8%,0%))))</f>
        <v>0.02</v>
      </c>
      <c r="N1882" s="6">
        <f>SalesData[[#This Row],[Total Sales]]*SalesData[[#This Row],[Discount %]]</f>
        <v>1214.836</v>
      </c>
      <c r="O1882" s="2">
        <f>SalesData[[#This Row],[Total Sales]]-SalesData[[#This Row],[Discount Amount]]</f>
        <v>59526.964</v>
      </c>
      <c r="P1882" s="2">
        <f>SalesData[[#This Row],[price]]*60%</f>
        <v>36445.08</v>
      </c>
      <c r="Q1882" s="2">
        <f>SalesData[[#This Row],[Cost Price (Assumed)60%]]*SalesData[[#This Row],[quantity]]</f>
        <v>36445.08</v>
      </c>
      <c r="R1882" s="2">
        <f>SalesData[[#This Row],[Net Sales]]-SalesData[[#This Row],[Total Cost]]</f>
        <v>23081.883999999998</v>
      </c>
      <c r="S1882" s="8">
        <f>SalesData[[#This Row],[Profit]]/SalesData[[#This Row],[Net Sales]]</f>
        <v>0.38775510204081631</v>
      </c>
    </row>
    <row r="1883" spans="1:19" x14ac:dyDescent="0.25">
      <c r="A1883">
        <v>101881</v>
      </c>
      <c r="B1883" s="1">
        <v>45510</v>
      </c>
      <c r="C1883" s="2">
        <f>MONTH(SalesData[[#This Row],[order_date]])</f>
        <v>8</v>
      </c>
      <c r="D1883" s="2">
        <f>YEAR(SalesData[[#This Row],[order_date]])</f>
        <v>2024</v>
      </c>
      <c r="E1883" t="s">
        <v>1757</v>
      </c>
      <c r="F1883" t="s">
        <v>38</v>
      </c>
      <c r="G1883" t="s">
        <v>53</v>
      </c>
      <c r="H1883">
        <v>3</v>
      </c>
      <c r="I1883">
        <v>3044.88</v>
      </c>
      <c r="J1883" t="s">
        <v>107</v>
      </c>
      <c r="K1883" t="s">
        <v>108</v>
      </c>
      <c r="L1883">
        <f>SalesData[[#This Row],[quantity]]*SalesData[[#This Row],[price]]</f>
        <v>9134.64</v>
      </c>
      <c r="M1883" s="8">
        <f>IF(SalesData[[#This Row],[quantity]]&lt;=1,2%,IF(SalesData[[#This Row],[quantity]]&lt;=2,4%,IF(SalesData[[#This Row],[quantity]]&lt;=3,6%,IF(SalesData[[#This Row],[quantity]]&gt;=4,8%,0%))))</f>
        <v>0.06</v>
      </c>
      <c r="N1883" s="6">
        <f>SalesData[[#This Row],[Total Sales]]*SalesData[[#This Row],[Discount %]]</f>
        <v>548.07839999999999</v>
      </c>
      <c r="O1883" s="2">
        <f>SalesData[[#This Row],[Total Sales]]-SalesData[[#This Row],[Discount Amount]]</f>
        <v>8586.5615999999991</v>
      </c>
      <c r="P1883" s="2">
        <f>SalesData[[#This Row],[price]]*60%</f>
        <v>1826.9280000000001</v>
      </c>
      <c r="Q1883" s="2">
        <f>SalesData[[#This Row],[Cost Price (Assumed)60%]]*SalesData[[#This Row],[quantity]]</f>
        <v>5480.7840000000006</v>
      </c>
      <c r="R1883" s="2">
        <f>SalesData[[#This Row],[Net Sales]]-SalesData[[#This Row],[Total Cost]]</f>
        <v>3105.7775999999985</v>
      </c>
      <c r="S1883" s="8">
        <f>SalesData[[#This Row],[Profit]]/SalesData[[#This Row],[Net Sales]]</f>
        <v>0.36170212765957432</v>
      </c>
    </row>
    <row r="1884" spans="1:19" x14ac:dyDescent="0.25">
      <c r="A1884">
        <v>101882</v>
      </c>
      <c r="B1884" s="1">
        <v>45401</v>
      </c>
      <c r="C1884" s="2">
        <f>MONTH(SalesData[[#This Row],[order_date]])</f>
        <v>4</v>
      </c>
      <c r="D1884" s="2">
        <f>YEAR(SalesData[[#This Row],[order_date]])</f>
        <v>2024</v>
      </c>
      <c r="E1884" t="s">
        <v>1758</v>
      </c>
      <c r="F1884" t="s">
        <v>10</v>
      </c>
      <c r="G1884" t="s">
        <v>27</v>
      </c>
      <c r="H1884">
        <v>1</v>
      </c>
      <c r="I1884">
        <v>57467.5</v>
      </c>
      <c r="J1884" t="s">
        <v>85</v>
      </c>
      <c r="K1884" t="s">
        <v>29</v>
      </c>
      <c r="L1884">
        <f>SalesData[[#This Row],[quantity]]*SalesData[[#This Row],[price]]</f>
        <v>57467.5</v>
      </c>
      <c r="M1884" s="8">
        <f>IF(SalesData[[#This Row],[quantity]]&lt;=1,2%,IF(SalesData[[#This Row],[quantity]]&lt;=2,4%,IF(SalesData[[#This Row],[quantity]]&lt;=3,6%,IF(SalesData[[#This Row],[quantity]]&gt;=4,8%,0%))))</f>
        <v>0.02</v>
      </c>
      <c r="N1884" s="6">
        <f>SalesData[[#This Row],[Total Sales]]*SalesData[[#This Row],[Discount %]]</f>
        <v>1149.3500000000001</v>
      </c>
      <c r="O1884" s="2">
        <f>SalesData[[#This Row],[Total Sales]]-SalesData[[#This Row],[Discount Amount]]</f>
        <v>56318.15</v>
      </c>
      <c r="P1884" s="2">
        <f>SalesData[[#This Row],[price]]*60%</f>
        <v>34480.5</v>
      </c>
      <c r="Q1884" s="2">
        <f>SalesData[[#This Row],[Cost Price (Assumed)60%]]*SalesData[[#This Row],[quantity]]</f>
        <v>34480.5</v>
      </c>
      <c r="R1884" s="2">
        <f>SalesData[[#This Row],[Net Sales]]-SalesData[[#This Row],[Total Cost]]</f>
        <v>21837.65</v>
      </c>
      <c r="S1884" s="8">
        <f>SalesData[[#This Row],[Profit]]/SalesData[[#This Row],[Net Sales]]</f>
        <v>0.38775510204081637</v>
      </c>
    </row>
    <row r="1885" spans="1:19" x14ac:dyDescent="0.25">
      <c r="A1885">
        <v>101883</v>
      </c>
      <c r="B1885" s="1">
        <v>45244</v>
      </c>
      <c r="C1885" s="2">
        <f>MONTH(SalesData[[#This Row],[order_date]])</f>
        <v>11</v>
      </c>
      <c r="D1885" s="2">
        <f>YEAR(SalesData[[#This Row],[order_date]])</f>
        <v>2023</v>
      </c>
      <c r="E1885" t="s">
        <v>689</v>
      </c>
      <c r="F1885" t="s">
        <v>10</v>
      </c>
      <c r="G1885" t="s">
        <v>27</v>
      </c>
      <c r="H1885">
        <v>3</v>
      </c>
      <c r="I1885">
        <v>17730.87</v>
      </c>
      <c r="J1885" t="s">
        <v>16</v>
      </c>
      <c r="K1885" t="s">
        <v>17</v>
      </c>
      <c r="L1885">
        <f>SalesData[[#This Row],[quantity]]*SalesData[[#This Row],[price]]</f>
        <v>53192.61</v>
      </c>
      <c r="M1885" s="8">
        <f>IF(SalesData[[#This Row],[quantity]]&lt;=1,2%,IF(SalesData[[#This Row],[quantity]]&lt;=2,4%,IF(SalesData[[#This Row],[quantity]]&lt;=3,6%,IF(SalesData[[#This Row],[quantity]]&gt;=4,8%,0%))))</f>
        <v>0.06</v>
      </c>
      <c r="N1885" s="6">
        <f>SalesData[[#This Row],[Total Sales]]*SalesData[[#This Row],[Discount %]]</f>
        <v>3191.5565999999999</v>
      </c>
      <c r="O1885" s="2">
        <f>SalesData[[#This Row],[Total Sales]]-SalesData[[#This Row],[Discount Amount]]</f>
        <v>50001.053400000004</v>
      </c>
      <c r="P1885" s="2">
        <f>SalesData[[#This Row],[price]]*60%</f>
        <v>10638.521999999999</v>
      </c>
      <c r="Q1885" s="2">
        <f>SalesData[[#This Row],[Cost Price (Assumed)60%]]*SalesData[[#This Row],[quantity]]</f>
        <v>31915.565999999999</v>
      </c>
      <c r="R1885" s="2">
        <f>SalesData[[#This Row],[Net Sales]]-SalesData[[#This Row],[Total Cost]]</f>
        <v>18085.487400000005</v>
      </c>
      <c r="S1885" s="8">
        <f>SalesData[[#This Row],[Profit]]/SalesData[[#This Row],[Net Sales]]</f>
        <v>0.36170212765957455</v>
      </c>
    </row>
    <row r="1886" spans="1:19" x14ac:dyDescent="0.25">
      <c r="A1886">
        <v>101884</v>
      </c>
      <c r="B1886" s="1">
        <v>45262</v>
      </c>
      <c r="C1886" s="2">
        <f>MONTH(SalesData[[#This Row],[order_date]])</f>
        <v>12</v>
      </c>
      <c r="D1886" s="2">
        <f>YEAR(SalesData[[#This Row],[order_date]])</f>
        <v>2023</v>
      </c>
      <c r="E1886" t="s">
        <v>1759</v>
      </c>
      <c r="F1886" t="s">
        <v>14</v>
      </c>
      <c r="G1886" t="s">
        <v>170</v>
      </c>
      <c r="H1886">
        <v>2</v>
      </c>
      <c r="I1886">
        <v>989.75</v>
      </c>
      <c r="J1886" t="s">
        <v>21</v>
      </c>
      <c r="K1886" t="s">
        <v>17</v>
      </c>
      <c r="L1886">
        <f>SalesData[[#This Row],[quantity]]*SalesData[[#This Row],[price]]</f>
        <v>1979.5</v>
      </c>
      <c r="M1886" s="8">
        <f>IF(SalesData[[#This Row],[quantity]]&lt;=1,2%,IF(SalesData[[#This Row],[quantity]]&lt;=2,4%,IF(SalesData[[#This Row],[quantity]]&lt;=3,6%,IF(SalesData[[#This Row],[quantity]]&gt;=4,8%,0%))))</f>
        <v>0.04</v>
      </c>
      <c r="N1886" s="6">
        <f>SalesData[[#This Row],[Total Sales]]*SalesData[[#This Row],[Discount %]]</f>
        <v>79.180000000000007</v>
      </c>
      <c r="O1886" s="2">
        <f>SalesData[[#This Row],[Total Sales]]-SalesData[[#This Row],[Discount Amount]]</f>
        <v>1900.32</v>
      </c>
      <c r="P1886" s="2">
        <f>SalesData[[#This Row],[price]]*60%</f>
        <v>593.85</v>
      </c>
      <c r="Q1886" s="2">
        <f>SalesData[[#This Row],[Cost Price (Assumed)60%]]*SalesData[[#This Row],[quantity]]</f>
        <v>1187.7</v>
      </c>
      <c r="R1886" s="2">
        <f>SalesData[[#This Row],[Net Sales]]-SalesData[[#This Row],[Total Cost]]</f>
        <v>712.61999999999989</v>
      </c>
      <c r="S1886" s="8">
        <f>SalesData[[#This Row],[Profit]]/SalesData[[#This Row],[Net Sales]]</f>
        <v>0.37499999999999994</v>
      </c>
    </row>
    <row r="1887" spans="1:19" x14ac:dyDescent="0.25">
      <c r="A1887">
        <v>101885</v>
      </c>
      <c r="B1887" s="1">
        <v>45610</v>
      </c>
      <c r="C1887" s="2">
        <f>MONTH(SalesData[[#This Row],[order_date]])</f>
        <v>11</v>
      </c>
      <c r="D1887" s="2">
        <f>YEAR(SalesData[[#This Row],[order_date]])</f>
        <v>2024</v>
      </c>
      <c r="E1887" t="s">
        <v>1760</v>
      </c>
      <c r="F1887" t="s">
        <v>41</v>
      </c>
      <c r="G1887" t="s">
        <v>102</v>
      </c>
      <c r="H1887">
        <v>1</v>
      </c>
      <c r="I1887">
        <v>1594.54</v>
      </c>
      <c r="J1887" t="s">
        <v>32</v>
      </c>
      <c r="K1887" t="s">
        <v>33</v>
      </c>
      <c r="L1887">
        <f>SalesData[[#This Row],[quantity]]*SalesData[[#This Row],[price]]</f>
        <v>1594.54</v>
      </c>
      <c r="M1887" s="8">
        <f>IF(SalesData[[#This Row],[quantity]]&lt;=1,2%,IF(SalesData[[#This Row],[quantity]]&lt;=2,4%,IF(SalesData[[#This Row],[quantity]]&lt;=3,6%,IF(SalesData[[#This Row],[quantity]]&gt;=4,8%,0%))))</f>
        <v>0.02</v>
      </c>
      <c r="N1887" s="6">
        <f>SalesData[[#This Row],[Total Sales]]*SalesData[[#This Row],[Discount %]]</f>
        <v>31.890799999999999</v>
      </c>
      <c r="O1887" s="2">
        <f>SalesData[[#This Row],[Total Sales]]-SalesData[[#This Row],[Discount Amount]]</f>
        <v>1562.6492000000001</v>
      </c>
      <c r="P1887" s="2">
        <f>SalesData[[#This Row],[price]]*60%</f>
        <v>956.72399999999993</v>
      </c>
      <c r="Q1887" s="2">
        <f>SalesData[[#This Row],[Cost Price (Assumed)60%]]*SalesData[[#This Row],[quantity]]</f>
        <v>956.72399999999993</v>
      </c>
      <c r="R1887" s="2">
        <f>SalesData[[#This Row],[Net Sales]]-SalesData[[#This Row],[Total Cost]]</f>
        <v>605.92520000000013</v>
      </c>
      <c r="S1887" s="8">
        <f>SalesData[[#This Row],[Profit]]/SalesData[[#This Row],[Net Sales]]</f>
        <v>0.38775510204081637</v>
      </c>
    </row>
    <row r="1888" spans="1:19" x14ac:dyDescent="0.25">
      <c r="A1888">
        <v>101886</v>
      </c>
      <c r="B1888" s="1">
        <v>44978</v>
      </c>
      <c r="C1888" s="2">
        <f>MONTH(SalesData[[#This Row],[order_date]])</f>
        <v>2</v>
      </c>
      <c r="D1888" s="2">
        <f>YEAR(SalesData[[#This Row],[order_date]])</f>
        <v>2023</v>
      </c>
      <c r="E1888" t="s">
        <v>1761</v>
      </c>
      <c r="F1888" t="s">
        <v>41</v>
      </c>
      <c r="G1888" t="s">
        <v>92</v>
      </c>
      <c r="H1888">
        <v>4</v>
      </c>
      <c r="I1888">
        <v>4590.34</v>
      </c>
      <c r="J1888" t="s">
        <v>12</v>
      </c>
      <c r="K1888" t="s">
        <v>12</v>
      </c>
      <c r="L1888">
        <f>SalesData[[#This Row],[quantity]]*SalesData[[#This Row],[price]]</f>
        <v>18361.36</v>
      </c>
      <c r="M1888" s="8">
        <f>IF(SalesData[[#This Row],[quantity]]&lt;=1,2%,IF(SalesData[[#This Row],[quantity]]&lt;=2,4%,IF(SalesData[[#This Row],[quantity]]&lt;=3,6%,IF(SalesData[[#This Row],[quantity]]&gt;=4,8%,0%))))</f>
        <v>0.08</v>
      </c>
      <c r="N1888" s="6">
        <f>SalesData[[#This Row],[Total Sales]]*SalesData[[#This Row],[Discount %]]</f>
        <v>1468.9088000000002</v>
      </c>
      <c r="O1888" s="2">
        <f>SalesData[[#This Row],[Total Sales]]-SalesData[[#This Row],[Discount Amount]]</f>
        <v>16892.4512</v>
      </c>
      <c r="P1888" s="2">
        <f>SalesData[[#This Row],[price]]*60%</f>
        <v>2754.2040000000002</v>
      </c>
      <c r="Q1888" s="2">
        <f>SalesData[[#This Row],[Cost Price (Assumed)60%]]*SalesData[[#This Row],[quantity]]</f>
        <v>11016.816000000001</v>
      </c>
      <c r="R1888" s="2">
        <f>SalesData[[#This Row],[Net Sales]]-SalesData[[#This Row],[Total Cost]]</f>
        <v>5875.6351999999988</v>
      </c>
      <c r="S1888" s="8">
        <f>SalesData[[#This Row],[Profit]]/SalesData[[#This Row],[Net Sales]]</f>
        <v>0.34782608695652167</v>
      </c>
    </row>
    <row r="1889" spans="1:19" x14ac:dyDescent="0.25">
      <c r="A1889">
        <v>101887</v>
      </c>
      <c r="B1889" s="1">
        <v>44981</v>
      </c>
      <c r="C1889" s="2">
        <f>MONTH(SalesData[[#This Row],[order_date]])</f>
        <v>2</v>
      </c>
      <c r="D1889" s="2">
        <f>YEAR(SalesData[[#This Row],[order_date]])</f>
        <v>2023</v>
      </c>
      <c r="E1889" t="s">
        <v>1478</v>
      </c>
      <c r="F1889" t="s">
        <v>14</v>
      </c>
      <c r="G1889" t="s">
        <v>46</v>
      </c>
      <c r="H1889">
        <v>5</v>
      </c>
      <c r="I1889">
        <v>3616.41</v>
      </c>
      <c r="J1889" t="s">
        <v>28</v>
      </c>
      <c r="K1889" t="s">
        <v>29</v>
      </c>
      <c r="L1889">
        <f>SalesData[[#This Row],[quantity]]*SalesData[[#This Row],[price]]</f>
        <v>18082.05</v>
      </c>
      <c r="M1889" s="8">
        <f>IF(SalesData[[#This Row],[quantity]]&lt;=1,2%,IF(SalesData[[#This Row],[quantity]]&lt;=2,4%,IF(SalesData[[#This Row],[quantity]]&lt;=3,6%,IF(SalesData[[#This Row],[quantity]]&gt;=4,8%,0%))))</f>
        <v>0.08</v>
      </c>
      <c r="N1889" s="6">
        <f>SalesData[[#This Row],[Total Sales]]*SalesData[[#This Row],[Discount %]]</f>
        <v>1446.5640000000001</v>
      </c>
      <c r="O1889" s="2">
        <f>SalesData[[#This Row],[Total Sales]]-SalesData[[#This Row],[Discount Amount]]</f>
        <v>16635.486000000001</v>
      </c>
      <c r="P1889" s="2">
        <f>SalesData[[#This Row],[price]]*60%</f>
        <v>2169.846</v>
      </c>
      <c r="Q1889" s="2">
        <f>SalesData[[#This Row],[Cost Price (Assumed)60%]]*SalesData[[#This Row],[quantity]]</f>
        <v>10849.23</v>
      </c>
      <c r="R1889" s="2">
        <f>SalesData[[#This Row],[Net Sales]]-SalesData[[#This Row],[Total Cost]]</f>
        <v>5786.2560000000012</v>
      </c>
      <c r="S1889" s="8">
        <f>SalesData[[#This Row],[Profit]]/SalesData[[#This Row],[Net Sales]]</f>
        <v>0.34782608695652178</v>
      </c>
    </row>
    <row r="1890" spans="1:19" x14ac:dyDescent="0.25">
      <c r="A1890">
        <v>101888</v>
      </c>
      <c r="B1890" s="1">
        <v>45596</v>
      </c>
      <c r="C1890" s="2">
        <f>MONTH(SalesData[[#This Row],[order_date]])</f>
        <v>10</v>
      </c>
      <c r="D1890" s="2">
        <f>YEAR(SalesData[[#This Row],[order_date]])</f>
        <v>2024</v>
      </c>
      <c r="E1890" t="s">
        <v>1762</v>
      </c>
      <c r="F1890" t="s">
        <v>10</v>
      </c>
      <c r="G1890" t="s">
        <v>73</v>
      </c>
      <c r="H1890">
        <v>3</v>
      </c>
      <c r="I1890">
        <v>20610.86</v>
      </c>
      <c r="J1890" t="s">
        <v>12</v>
      </c>
      <c r="K1890" t="s">
        <v>12</v>
      </c>
      <c r="L1890">
        <f>SalesData[[#This Row],[quantity]]*SalesData[[#This Row],[price]]</f>
        <v>61832.58</v>
      </c>
      <c r="M1890" s="8">
        <f>IF(SalesData[[#This Row],[quantity]]&lt;=1,2%,IF(SalesData[[#This Row],[quantity]]&lt;=2,4%,IF(SalesData[[#This Row],[quantity]]&lt;=3,6%,IF(SalesData[[#This Row],[quantity]]&gt;=4,8%,0%))))</f>
        <v>0.06</v>
      </c>
      <c r="N1890" s="6">
        <f>SalesData[[#This Row],[Total Sales]]*SalesData[[#This Row],[Discount %]]</f>
        <v>3709.9548</v>
      </c>
      <c r="O1890" s="2">
        <f>SalesData[[#This Row],[Total Sales]]-SalesData[[#This Row],[Discount Amount]]</f>
        <v>58122.625200000002</v>
      </c>
      <c r="P1890" s="2">
        <f>SalesData[[#This Row],[price]]*60%</f>
        <v>12366.516</v>
      </c>
      <c r="Q1890" s="2">
        <f>SalesData[[#This Row],[Cost Price (Assumed)60%]]*SalesData[[#This Row],[quantity]]</f>
        <v>37099.547999999995</v>
      </c>
      <c r="R1890" s="2">
        <f>SalesData[[#This Row],[Net Sales]]-SalesData[[#This Row],[Total Cost]]</f>
        <v>21023.077200000007</v>
      </c>
      <c r="S1890" s="8">
        <f>SalesData[[#This Row],[Profit]]/SalesData[[#This Row],[Net Sales]]</f>
        <v>0.3617021276595746</v>
      </c>
    </row>
    <row r="1891" spans="1:19" x14ac:dyDescent="0.25">
      <c r="A1891">
        <v>101889</v>
      </c>
      <c r="B1891" s="1">
        <v>45578</v>
      </c>
      <c r="C1891" s="2">
        <f>MONTH(SalesData[[#This Row],[order_date]])</f>
        <v>10</v>
      </c>
      <c r="D1891" s="2">
        <f>YEAR(SalesData[[#This Row],[order_date]])</f>
        <v>2024</v>
      </c>
      <c r="E1891" t="s">
        <v>1763</v>
      </c>
      <c r="F1891" t="s">
        <v>38</v>
      </c>
      <c r="G1891" t="s">
        <v>39</v>
      </c>
      <c r="H1891">
        <v>3</v>
      </c>
      <c r="I1891">
        <v>3369.44</v>
      </c>
      <c r="J1891" t="s">
        <v>12</v>
      </c>
      <c r="K1891" t="s">
        <v>12</v>
      </c>
      <c r="L1891">
        <f>SalesData[[#This Row],[quantity]]*SalesData[[#This Row],[price]]</f>
        <v>10108.32</v>
      </c>
      <c r="M1891" s="8">
        <f>IF(SalesData[[#This Row],[quantity]]&lt;=1,2%,IF(SalesData[[#This Row],[quantity]]&lt;=2,4%,IF(SalesData[[#This Row],[quantity]]&lt;=3,6%,IF(SalesData[[#This Row],[quantity]]&gt;=4,8%,0%))))</f>
        <v>0.06</v>
      </c>
      <c r="N1891" s="6">
        <f>SalesData[[#This Row],[Total Sales]]*SalesData[[#This Row],[Discount %]]</f>
        <v>606.49919999999997</v>
      </c>
      <c r="O1891" s="2">
        <f>SalesData[[#This Row],[Total Sales]]-SalesData[[#This Row],[Discount Amount]]</f>
        <v>9501.8207999999995</v>
      </c>
      <c r="P1891" s="2">
        <f>SalesData[[#This Row],[price]]*60%</f>
        <v>2021.664</v>
      </c>
      <c r="Q1891" s="2">
        <f>SalesData[[#This Row],[Cost Price (Assumed)60%]]*SalesData[[#This Row],[quantity]]</f>
        <v>6064.9920000000002</v>
      </c>
      <c r="R1891" s="2">
        <f>SalesData[[#This Row],[Net Sales]]-SalesData[[#This Row],[Total Cost]]</f>
        <v>3436.8287999999993</v>
      </c>
      <c r="S1891" s="8">
        <f>SalesData[[#This Row],[Profit]]/SalesData[[#This Row],[Net Sales]]</f>
        <v>0.36170212765957444</v>
      </c>
    </row>
    <row r="1892" spans="1:19" x14ac:dyDescent="0.25">
      <c r="A1892">
        <v>101890</v>
      </c>
      <c r="B1892" s="1">
        <v>45167</v>
      </c>
      <c r="C1892" s="2">
        <f>MONTH(SalesData[[#This Row],[order_date]])</f>
        <v>8</v>
      </c>
      <c r="D1892" s="2">
        <f>YEAR(SalesData[[#This Row],[order_date]])</f>
        <v>2023</v>
      </c>
      <c r="E1892" t="s">
        <v>1764</v>
      </c>
      <c r="F1892" t="s">
        <v>14</v>
      </c>
      <c r="G1892" t="s">
        <v>51</v>
      </c>
      <c r="H1892">
        <v>2</v>
      </c>
      <c r="I1892">
        <v>1293.76</v>
      </c>
      <c r="J1892" t="s">
        <v>12</v>
      </c>
      <c r="K1892" t="s">
        <v>12</v>
      </c>
      <c r="L1892">
        <f>SalesData[[#This Row],[quantity]]*SalesData[[#This Row],[price]]</f>
        <v>2587.52</v>
      </c>
      <c r="M1892" s="8">
        <f>IF(SalesData[[#This Row],[quantity]]&lt;=1,2%,IF(SalesData[[#This Row],[quantity]]&lt;=2,4%,IF(SalesData[[#This Row],[quantity]]&lt;=3,6%,IF(SalesData[[#This Row],[quantity]]&gt;=4,8%,0%))))</f>
        <v>0.04</v>
      </c>
      <c r="N1892" s="6">
        <f>SalesData[[#This Row],[Total Sales]]*SalesData[[#This Row],[Discount %]]</f>
        <v>103.5008</v>
      </c>
      <c r="O1892" s="2">
        <f>SalesData[[#This Row],[Total Sales]]-SalesData[[#This Row],[Discount Amount]]</f>
        <v>2484.0192000000002</v>
      </c>
      <c r="P1892" s="2">
        <f>SalesData[[#This Row],[price]]*60%</f>
        <v>776.25599999999997</v>
      </c>
      <c r="Q1892" s="2">
        <f>SalesData[[#This Row],[Cost Price (Assumed)60%]]*SalesData[[#This Row],[quantity]]</f>
        <v>1552.5119999999999</v>
      </c>
      <c r="R1892" s="2">
        <f>SalesData[[#This Row],[Net Sales]]-SalesData[[#This Row],[Total Cost]]</f>
        <v>931.50720000000024</v>
      </c>
      <c r="S1892" s="8">
        <f>SalesData[[#This Row],[Profit]]/SalesData[[#This Row],[Net Sales]]</f>
        <v>0.37500000000000006</v>
      </c>
    </row>
    <row r="1893" spans="1:19" x14ac:dyDescent="0.25">
      <c r="A1893">
        <v>101891</v>
      </c>
      <c r="B1893" s="1">
        <v>45635</v>
      </c>
      <c r="C1893" s="2">
        <f>MONTH(SalesData[[#This Row],[order_date]])</f>
        <v>12</v>
      </c>
      <c r="D1893" s="2">
        <f>YEAR(SalesData[[#This Row],[order_date]])</f>
        <v>2024</v>
      </c>
      <c r="E1893" t="s">
        <v>1765</v>
      </c>
      <c r="F1893" t="s">
        <v>10</v>
      </c>
      <c r="G1893" t="s">
        <v>73</v>
      </c>
      <c r="H1893">
        <v>1</v>
      </c>
      <c r="I1893">
        <v>23555.52</v>
      </c>
      <c r="J1893" t="s">
        <v>47</v>
      </c>
      <c r="K1893" t="s">
        <v>48</v>
      </c>
      <c r="L1893">
        <f>SalesData[[#This Row],[quantity]]*SalesData[[#This Row],[price]]</f>
        <v>23555.52</v>
      </c>
      <c r="M1893" s="8">
        <f>IF(SalesData[[#This Row],[quantity]]&lt;=1,2%,IF(SalesData[[#This Row],[quantity]]&lt;=2,4%,IF(SalesData[[#This Row],[quantity]]&lt;=3,6%,IF(SalesData[[#This Row],[quantity]]&gt;=4,8%,0%))))</f>
        <v>0.02</v>
      </c>
      <c r="N1893" s="6">
        <f>SalesData[[#This Row],[Total Sales]]*SalesData[[#This Row],[Discount %]]</f>
        <v>471.11040000000003</v>
      </c>
      <c r="O1893" s="2">
        <f>SalesData[[#This Row],[Total Sales]]-SalesData[[#This Row],[Discount Amount]]</f>
        <v>23084.409599999999</v>
      </c>
      <c r="P1893" s="2">
        <f>SalesData[[#This Row],[price]]*60%</f>
        <v>14133.312</v>
      </c>
      <c r="Q1893" s="2">
        <f>SalesData[[#This Row],[Cost Price (Assumed)60%]]*SalesData[[#This Row],[quantity]]</f>
        <v>14133.312</v>
      </c>
      <c r="R1893" s="2">
        <f>SalesData[[#This Row],[Net Sales]]-SalesData[[#This Row],[Total Cost]]</f>
        <v>8951.0975999999991</v>
      </c>
      <c r="S1893" s="8">
        <f>SalesData[[#This Row],[Profit]]/SalesData[[#This Row],[Net Sales]]</f>
        <v>0.38775510204081631</v>
      </c>
    </row>
    <row r="1894" spans="1:19" x14ac:dyDescent="0.25">
      <c r="A1894">
        <v>101892</v>
      </c>
      <c r="B1894" s="1">
        <v>45403</v>
      </c>
      <c r="C1894" s="2">
        <f>MONTH(SalesData[[#This Row],[order_date]])</f>
        <v>4</v>
      </c>
      <c r="D1894" s="2">
        <f>YEAR(SalesData[[#This Row],[order_date]])</f>
        <v>2024</v>
      </c>
      <c r="E1894" t="s">
        <v>1766</v>
      </c>
      <c r="F1894" t="s">
        <v>14</v>
      </c>
      <c r="G1894" t="s">
        <v>15</v>
      </c>
      <c r="H1894">
        <v>1</v>
      </c>
      <c r="I1894">
        <v>356.56</v>
      </c>
      <c r="J1894" t="s">
        <v>16</v>
      </c>
      <c r="K1894" t="s">
        <v>17</v>
      </c>
      <c r="L1894">
        <f>SalesData[[#This Row],[quantity]]*SalesData[[#This Row],[price]]</f>
        <v>356.56</v>
      </c>
      <c r="M1894" s="8">
        <f>IF(SalesData[[#This Row],[quantity]]&lt;=1,2%,IF(SalesData[[#This Row],[quantity]]&lt;=2,4%,IF(SalesData[[#This Row],[quantity]]&lt;=3,6%,IF(SalesData[[#This Row],[quantity]]&gt;=4,8%,0%))))</f>
        <v>0.02</v>
      </c>
      <c r="N1894" s="6">
        <f>SalesData[[#This Row],[Total Sales]]*SalesData[[#This Row],[Discount %]]</f>
        <v>7.1311999999999998</v>
      </c>
      <c r="O1894" s="2">
        <f>SalesData[[#This Row],[Total Sales]]-SalesData[[#This Row],[Discount Amount]]</f>
        <v>349.42880000000002</v>
      </c>
      <c r="P1894" s="2">
        <f>SalesData[[#This Row],[price]]*60%</f>
        <v>213.93600000000001</v>
      </c>
      <c r="Q1894" s="2">
        <f>SalesData[[#This Row],[Cost Price (Assumed)60%]]*SalesData[[#This Row],[quantity]]</f>
        <v>213.93600000000001</v>
      </c>
      <c r="R1894" s="2">
        <f>SalesData[[#This Row],[Net Sales]]-SalesData[[#This Row],[Total Cost]]</f>
        <v>135.49280000000002</v>
      </c>
      <c r="S1894" s="8">
        <f>SalesData[[#This Row],[Profit]]/SalesData[[#This Row],[Net Sales]]</f>
        <v>0.38775510204081637</v>
      </c>
    </row>
    <row r="1895" spans="1:19" x14ac:dyDescent="0.25">
      <c r="A1895">
        <v>101893</v>
      </c>
      <c r="B1895" s="1">
        <v>45215</v>
      </c>
      <c r="C1895" s="2">
        <f>MONTH(SalesData[[#This Row],[order_date]])</f>
        <v>10</v>
      </c>
      <c r="D1895" s="2">
        <f>YEAR(SalesData[[#This Row],[order_date]])</f>
        <v>2023</v>
      </c>
      <c r="E1895" t="s">
        <v>1767</v>
      </c>
      <c r="F1895" t="s">
        <v>19</v>
      </c>
      <c r="G1895" t="s">
        <v>115</v>
      </c>
      <c r="H1895">
        <v>3</v>
      </c>
      <c r="I1895">
        <v>612.86</v>
      </c>
      <c r="J1895" t="s">
        <v>63</v>
      </c>
      <c r="K1895" t="s">
        <v>64</v>
      </c>
      <c r="L1895">
        <f>SalesData[[#This Row],[quantity]]*SalesData[[#This Row],[price]]</f>
        <v>1838.58</v>
      </c>
      <c r="M1895" s="8">
        <f>IF(SalesData[[#This Row],[quantity]]&lt;=1,2%,IF(SalesData[[#This Row],[quantity]]&lt;=2,4%,IF(SalesData[[#This Row],[quantity]]&lt;=3,6%,IF(SalesData[[#This Row],[quantity]]&gt;=4,8%,0%))))</f>
        <v>0.06</v>
      </c>
      <c r="N1895" s="6">
        <f>SalesData[[#This Row],[Total Sales]]*SalesData[[#This Row],[Discount %]]</f>
        <v>110.31479999999999</v>
      </c>
      <c r="O1895" s="2">
        <f>SalesData[[#This Row],[Total Sales]]-SalesData[[#This Row],[Discount Amount]]</f>
        <v>1728.2651999999998</v>
      </c>
      <c r="P1895" s="2">
        <f>SalesData[[#This Row],[price]]*60%</f>
        <v>367.71600000000001</v>
      </c>
      <c r="Q1895" s="2">
        <f>SalesData[[#This Row],[Cost Price (Assumed)60%]]*SalesData[[#This Row],[quantity]]</f>
        <v>1103.1480000000001</v>
      </c>
      <c r="R1895" s="2">
        <f>SalesData[[#This Row],[Net Sales]]-SalesData[[#This Row],[Total Cost]]</f>
        <v>625.11719999999968</v>
      </c>
      <c r="S1895" s="8">
        <f>SalesData[[#This Row],[Profit]]/SalesData[[#This Row],[Net Sales]]</f>
        <v>0.36170212765957432</v>
      </c>
    </row>
    <row r="1896" spans="1:19" x14ac:dyDescent="0.25">
      <c r="A1896">
        <v>101894</v>
      </c>
      <c r="B1896" s="1">
        <v>45633</v>
      </c>
      <c r="C1896" s="2">
        <f>MONTH(SalesData[[#This Row],[order_date]])</f>
        <v>12</v>
      </c>
      <c r="D1896" s="2">
        <f>YEAR(SalesData[[#This Row],[order_date]])</f>
        <v>2024</v>
      </c>
      <c r="E1896" t="s">
        <v>1768</v>
      </c>
      <c r="F1896" t="s">
        <v>14</v>
      </c>
      <c r="G1896" t="s">
        <v>15</v>
      </c>
      <c r="H1896">
        <v>5</v>
      </c>
      <c r="I1896">
        <v>418.58</v>
      </c>
      <c r="J1896" t="s">
        <v>54</v>
      </c>
      <c r="K1896" t="s">
        <v>55</v>
      </c>
      <c r="L1896">
        <f>SalesData[[#This Row],[quantity]]*SalesData[[#This Row],[price]]</f>
        <v>2092.9</v>
      </c>
      <c r="M1896" s="8">
        <f>IF(SalesData[[#This Row],[quantity]]&lt;=1,2%,IF(SalesData[[#This Row],[quantity]]&lt;=2,4%,IF(SalesData[[#This Row],[quantity]]&lt;=3,6%,IF(SalesData[[#This Row],[quantity]]&gt;=4,8%,0%))))</f>
        <v>0.08</v>
      </c>
      <c r="N1896" s="6">
        <f>SalesData[[#This Row],[Total Sales]]*SalesData[[#This Row],[Discount %]]</f>
        <v>167.43200000000002</v>
      </c>
      <c r="O1896" s="2">
        <f>SalesData[[#This Row],[Total Sales]]-SalesData[[#This Row],[Discount Amount]]</f>
        <v>1925.4680000000001</v>
      </c>
      <c r="P1896" s="2">
        <f>SalesData[[#This Row],[price]]*60%</f>
        <v>251.14799999999997</v>
      </c>
      <c r="Q1896" s="2">
        <f>SalesData[[#This Row],[Cost Price (Assumed)60%]]*SalesData[[#This Row],[quantity]]</f>
        <v>1255.7399999999998</v>
      </c>
      <c r="R1896" s="2">
        <f>SalesData[[#This Row],[Net Sales]]-SalesData[[#This Row],[Total Cost]]</f>
        <v>669.72800000000029</v>
      </c>
      <c r="S1896" s="8">
        <f>SalesData[[#This Row],[Profit]]/SalesData[[#This Row],[Net Sales]]</f>
        <v>0.3478260869565219</v>
      </c>
    </row>
    <row r="1897" spans="1:19" x14ac:dyDescent="0.25">
      <c r="A1897">
        <v>101895</v>
      </c>
      <c r="B1897" s="1">
        <v>45646</v>
      </c>
      <c r="C1897" s="2">
        <f>MONTH(SalesData[[#This Row],[order_date]])</f>
        <v>12</v>
      </c>
      <c r="D1897" s="2">
        <f>YEAR(SalesData[[#This Row],[order_date]])</f>
        <v>2024</v>
      </c>
      <c r="E1897" t="s">
        <v>1769</v>
      </c>
      <c r="F1897" t="s">
        <v>14</v>
      </c>
      <c r="G1897" t="s">
        <v>46</v>
      </c>
      <c r="H1897">
        <v>2</v>
      </c>
      <c r="I1897">
        <v>3522.11</v>
      </c>
      <c r="J1897" t="s">
        <v>32</v>
      </c>
      <c r="K1897" t="s">
        <v>33</v>
      </c>
      <c r="L1897">
        <f>SalesData[[#This Row],[quantity]]*SalesData[[#This Row],[price]]</f>
        <v>7044.22</v>
      </c>
      <c r="M1897" s="8">
        <f>IF(SalesData[[#This Row],[quantity]]&lt;=1,2%,IF(SalesData[[#This Row],[quantity]]&lt;=2,4%,IF(SalesData[[#This Row],[quantity]]&lt;=3,6%,IF(SalesData[[#This Row],[quantity]]&gt;=4,8%,0%))))</f>
        <v>0.04</v>
      </c>
      <c r="N1897" s="6">
        <f>SalesData[[#This Row],[Total Sales]]*SalesData[[#This Row],[Discount %]]</f>
        <v>281.7688</v>
      </c>
      <c r="O1897" s="2">
        <f>SalesData[[#This Row],[Total Sales]]-SalesData[[#This Row],[Discount Amount]]</f>
        <v>6762.4512000000004</v>
      </c>
      <c r="P1897" s="2">
        <f>SalesData[[#This Row],[price]]*60%</f>
        <v>2113.2660000000001</v>
      </c>
      <c r="Q1897" s="2">
        <f>SalesData[[#This Row],[Cost Price (Assumed)60%]]*SalesData[[#This Row],[quantity]]</f>
        <v>4226.5320000000002</v>
      </c>
      <c r="R1897" s="2">
        <f>SalesData[[#This Row],[Net Sales]]-SalesData[[#This Row],[Total Cost]]</f>
        <v>2535.9192000000003</v>
      </c>
      <c r="S1897" s="8">
        <f>SalesData[[#This Row],[Profit]]/SalesData[[#This Row],[Net Sales]]</f>
        <v>0.375</v>
      </c>
    </row>
    <row r="1898" spans="1:19" x14ac:dyDescent="0.25">
      <c r="A1898">
        <v>101896</v>
      </c>
      <c r="B1898" s="1">
        <v>45303</v>
      </c>
      <c r="C1898" s="2">
        <f>MONTH(SalesData[[#This Row],[order_date]])</f>
        <v>1</v>
      </c>
      <c r="D1898" s="2">
        <f>YEAR(SalesData[[#This Row],[order_date]])</f>
        <v>2024</v>
      </c>
      <c r="E1898" t="s">
        <v>1770</v>
      </c>
      <c r="F1898" t="s">
        <v>14</v>
      </c>
      <c r="G1898" t="s">
        <v>170</v>
      </c>
      <c r="H1898">
        <v>1</v>
      </c>
      <c r="I1898">
        <v>2230.65</v>
      </c>
      <c r="J1898" t="s">
        <v>57</v>
      </c>
      <c r="K1898" t="s">
        <v>58</v>
      </c>
      <c r="L1898">
        <f>SalesData[[#This Row],[quantity]]*SalesData[[#This Row],[price]]</f>
        <v>2230.65</v>
      </c>
      <c r="M1898" s="8">
        <f>IF(SalesData[[#This Row],[quantity]]&lt;=1,2%,IF(SalesData[[#This Row],[quantity]]&lt;=2,4%,IF(SalesData[[#This Row],[quantity]]&lt;=3,6%,IF(SalesData[[#This Row],[quantity]]&gt;=4,8%,0%))))</f>
        <v>0.02</v>
      </c>
      <c r="N1898" s="6">
        <f>SalesData[[#This Row],[Total Sales]]*SalesData[[#This Row],[Discount %]]</f>
        <v>44.613</v>
      </c>
      <c r="O1898" s="2">
        <f>SalesData[[#This Row],[Total Sales]]-SalesData[[#This Row],[Discount Amount]]</f>
        <v>2186.0370000000003</v>
      </c>
      <c r="P1898" s="2">
        <f>SalesData[[#This Row],[price]]*60%</f>
        <v>1338.39</v>
      </c>
      <c r="Q1898" s="2">
        <f>SalesData[[#This Row],[Cost Price (Assumed)60%]]*SalesData[[#This Row],[quantity]]</f>
        <v>1338.39</v>
      </c>
      <c r="R1898" s="2">
        <f>SalesData[[#This Row],[Net Sales]]-SalesData[[#This Row],[Total Cost]]</f>
        <v>847.64700000000016</v>
      </c>
      <c r="S1898" s="8">
        <f>SalesData[[#This Row],[Profit]]/SalesData[[#This Row],[Net Sales]]</f>
        <v>0.38775510204081637</v>
      </c>
    </row>
    <row r="1899" spans="1:19" x14ac:dyDescent="0.25">
      <c r="A1899">
        <v>101897</v>
      </c>
      <c r="B1899" s="1">
        <v>45255</v>
      </c>
      <c r="C1899" s="2">
        <f>MONTH(SalesData[[#This Row],[order_date]])</f>
        <v>11</v>
      </c>
      <c r="D1899" s="2">
        <f>YEAR(SalesData[[#This Row],[order_date]])</f>
        <v>2023</v>
      </c>
      <c r="E1899" t="s">
        <v>279</v>
      </c>
      <c r="F1899" t="s">
        <v>38</v>
      </c>
      <c r="G1899" t="s">
        <v>53</v>
      </c>
      <c r="H1899">
        <v>1</v>
      </c>
      <c r="I1899">
        <v>2271.21</v>
      </c>
      <c r="J1899" t="s">
        <v>21</v>
      </c>
      <c r="K1899" t="s">
        <v>17</v>
      </c>
      <c r="L1899">
        <f>SalesData[[#This Row],[quantity]]*SalesData[[#This Row],[price]]</f>
        <v>2271.21</v>
      </c>
      <c r="M1899" s="8">
        <f>IF(SalesData[[#This Row],[quantity]]&lt;=1,2%,IF(SalesData[[#This Row],[quantity]]&lt;=2,4%,IF(SalesData[[#This Row],[quantity]]&lt;=3,6%,IF(SalesData[[#This Row],[quantity]]&gt;=4,8%,0%))))</f>
        <v>0.02</v>
      </c>
      <c r="N1899" s="6">
        <f>SalesData[[#This Row],[Total Sales]]*SalesData[[#This Row],[Discount %]]</f>
        <v>45.424199999999999</v>
      </c>
      <c r="O1899" s="2">
        <f>SalesData[[#This Row],[Total Sales]]-SalesData[[#This Row],[Discount Amount]]</f>
        <v>2225.7858000000001</v>
      </c>
      <c r="P1899" s="2">
        <f>SalesData[[#This Row],[price]]*60%</f>
        <v>1362.7259999999999</v>
      </c>
      <c r="Q1899" s="2">
        <f>SalesData[[#This Row],[Cost Price (Assumed)60%]]*SalesData[[#This Row],[quantity]]</f>
        <v>1362.7259999999999</v>
      </c>
      <c r="R1899" s="2">
        <f>SalesData[[#This Row],[Net Sales]]-SalesData[[#This Row],[Total Cost]]</f>
        <v>863.05980000000022</v>
      </c>
      <c r="S1899" s="8">
        <f>SalesData[[#This Row],[Profit]]/SalesData[[#This Row],[Net Sales]]</f>
        <v>0.38775510204081642</v>
      </c>
    </row>
    <row r="1900" spans="1:19" x14ac:dyDescent="0.25">
      <c r="A1900">
        <v>101898</v>
      </c>
      <c r="B1900" s="1">
        <v>45226</v>
      </c>
      <c r="C1900" s="2">
        <f>MONTH(SalesData[[#This Row],[order_date]])</f>
        <v>10</v>
      </c>
      <c r="D1900" s="2">
        <f>YEAR(SalesData[[#This Row],[order_date]])</f>
        <v>2023</v>
      </c>
      <c r="E1900" t="s">
        <v>1771</v>
      </c>
      <c r="F1900" t="s">
        <v>10</v>
      </c>
      <c r="G1900" t="s">
        <v>68</v>
      </c>
      <c r="H1900">
        <v>2</v>
      </c>
      <c r="I1900">
        <v>33510.49</v>
      </c>
      <c r="J1900" t="s">
        <v>32</v>
      </c>
      <c r="K1900" t="s">
        <v>33</v>
      </c>
      <c r="L1900">
        <f>SalesData[[#This Row],[quantity]]*SalesData[[#This Row],[price]]</f>
        <v>67020.98</v>
      </c>
      <c r="M1900" s="8">
        <f>IF(SalesData[[#This Row],[quantity]]&lt;=1,2%,IF(SalesData[[#This Row],[quantity]]&lt;=2,4%,IF(SalesData[[#This Row],[quantity]]&lt;=3,6%,IF(SalesData[[#This Row],[quantity]]&gt;=4,8%,0%))))</f>
        <v>0.04</v>
      </c>
      <c r="N1900" s="6">
        <f>SalesData[[#This Row],[Total Sales]]*SalesData[[#This Row],[Discount %]]</f>
        <v>2680.8391999999999</v>
      </c>
      <c r="O1900" s="2">
        <f>SalesData[[#This Row],[Total Sales]]-SalesData[[#This Row],[Discount Amount]]</f>
        <v>64340.140799999994</v>
      </c>
      <c r="P1900" s="2">
        <f>SalesData[[#This Row],[price]]*60%</f>
        <v>20106.293999999998</v>
      </c>
      <c r="Q1900" s="2">
        <f>SalesData[[#This Row],[Cost Price (Assumed)60%]]*SalesData[[#This Row],[quantity]]</f>
        <v>40212.587999999996</v>
      </c>
      <c r="R1900" s="2">
        <f>SalesData[[#This Row],[Net Sales]]-SalesData[[#This Row],[Total Cost]]</f>
        <v>24127.552799999998</v>
      </c>
      <c r="S1900" s="8">
        <f>SalesData[[#This Row],[Profit]]/SalesData[[#This Row],[Net Sales]]</f>
        <v>0.375</v>
      </c>
    </row>
    <row r="1901" spans="1:19" x14ac:dyDescent="0.25">
      <c r="A1901">
        <v>101899</v>
      </c>
      <c r="B1901" s="1">
        <v>45186</v>
      </c>
      <c r="C1901" s="2">
        <f>MONTH(SalesData[[#This Row],[order_date]])</f>
        <v>9</v>
      </c>
      <c r="D1901" s="2">
        <f>YEAR(SalesData[[#This Row],[order_date]])</f>
        <v>2023</v>
      </c>
      <c r="E1901" t="s">
        <v>1772</v>
      </c>
      <c r="F1901" t="s">
        <v>41</v>
      </c>
      <c r="G1901" t="s">
        <v>92</v>
      </c>
      <c r="H1901">
        <v>4</v>
      </c>
      <c r="I1901">
        <v>9642.77</v>
      </c>
      <c r="J1901" t="s">
        <v>47</v>
      </c>
      <c r="K1901" t="s">
        <v>48</v>
      </c>
      <c r="L1901">
        <f>SalesData[[#This Row],[quantity]]*SalesData[[#This Row],[price]]</f>
        <v>38571.08</v>
      </c>
      <c r="M1901" s="8">
        <f>IF(SalesData[[#This Row],[quantity]]&lt;=1,2%,IF(SalesData[[#This Row],[quantity]]&lt;=2,4%,IF(SalesData[[#This Row],[quantity]]&lt;=3,6%,IF(SalesData[[#This Row],[quantity]]&gt;=4,8%,0%))))</f>
        <v>0.08</v>
      </c>
      <c r="N1901" s="6">
        <f>SalesData[[#This Row],[Total Sales]]*SalesData[[#This Row],[Discount %]]</f>
        <v>3085.6864</v>
      </c>
      <c r="O1901" s="2">
        <f>SalesData[[#This Row],[Total Sales]]-SalesData[[#This Row],[Discount Amount]]</f>
        <v>35485.393600000003</v>
      </c>
      <c r="P1901" s="2">
        <f>SalesData[[#This Row],[price]]*60%</f>
        <v>5785.6620000000003</v>
      </c>
      <c r="Q1901" s="2">
        <f>SalesData[[#This Row],[Cost Price (Assumed)60%]]*SalesData[[#This Row],[quantity]]</f>
        <v>23142.648000000001</v>
      </c>
      <c r="R1901" s="2">
        <f>SalesData[[#This Row],[Net Sales]]-SalesData[[#This Row],[Total Cost]]</f>
        <v>12342.745600000002</v>
      </c>
      <c r="S1901" s="8">
        <f>SalesData[[#This Row],[Profit]]/SalesData[[#This Row],[Net Sales]]</f>
        <v>0.34782608695652178</v>
      </c>
    </row>
    <row r="1902" spans="1:19" x14ac:dyDescent="0.25">
      <c r="A1902">
        <v>101900</v>
      </c>
      <c r="B1902" s="1">
        <v>45623</v>
      </c>
      <c r="C1902" s="2">
        <f>MONTH(SalesData[[#This Row],[order_date]])</f>
        <v>11</v>
      </c>
      <c r="D1902" s="2">
        <f>YEAR(SalesData[[#This Row],[order_date]])</f>
        <v>2024</v>
      </c>
      <c r="E1902" t="s">
        <v>1773</v>
      </c>
      <c r="F1902" t="s">
        <v>10</v>
      </c>
      <c r="G1902" t="s">
        <v>73</v>
      </c>
      <c r="H1902">
        <v>1</v>
      </c>
      <c r="I1902">
        <v>73730</v>
      </c>
      <c r="J1902" t="s">
        <v>32</v>
      </c>
      <c r="K1902" t="s">
        <v>33</v>
      </c>
      <c r="L1902">
        <f>SalesData[[#This Row],[quantity]]*SalesData[[#This Row],[price]]</f>
        <v>73730</v>
      </c>
      <c r="M1902" s="8">
        <f>IF(SalesData[[#This Row],[quantity]]&lt;=1,2%,IF(SalesData[[#This Row],[quantity]]&lt;=2,4%,IF(SalesData[[#This Row],[quantity]]&lt;=3,6%,IF(SalesData[[#This Row],[quantity]]&gt;=4,8%,0%))))</f>
        <v>0.02</v>
      </c>
      <c r="N1902" s="6">
        <f>SalesData[[#This Row],[Total Sales]]*SalesData[[#This Row],[Discount %]]</f>
        <v>1474.6000000000001</v>
      </c>
      <c r="O1902" s="2">
        <f>SalesData[[#This Row],[Total Sales]]-SalesData[[#This Row],[Discount Amount]]</f>
        <v>72255.399999999994</v>
      </c>
      <c r="P1902" s="2">
        <f>SalesData[[#This Row],[price]]*60%</f>
        <v>44238</v>
      </c>
      <c r="Q1902" s="2">
        <f>SalesData[[#This Row],[Cost Price (Assumed)60%]]*SalesData[[#This Row],[quantity]]</f>
        <v>44238</v>
      </c>
      <c r="R1902" s="2">
        <f>SalesData[[#This Row],[Net Sales]]-SalesData[[#This Row],[Total Cost]]</f>
        <v>28017.399999999994</v>
      </c>
      <c r="S1902" s="8">
        <f>SalesData[[#This Row],[Profit]]/SalesData[[#This Row],[Net Sales]]</f>
        <v>0.38775510204081626</v>
      </c>
    </row>
    <row r="1903" spans="1:19" x14ac:dyDescent="0.25">
      <c r="A1903">
        <v>101901</v>
      </c>
      <c r="B1903" s="1">
        <v>45276</v>
      </c>
      <c r="C1903" s="2">
        <f>MONTH(SalesData[[#This Row],[order_date]])</f>
        <v>12</v>
      </c>
      <c r="D1903" s="2">
        <f>YEAR(SalesData[[#This Row],[order_date]])</f>
        <v>2023</v>
      </c>
      <c r="E1903" t="s">
        <v>1392</v>
      </c>
      <c r="F1903" t="s">
        <v>14</v>
      </c>
      <c r="G1903" t="s">
        <v>46</v>
      </c>
      <c r="H1903">
        <v>3</v>
      </c>
      <c r="I1903">
        <v>3375.46</v>
      </c>
      <c r="J1903" t="s">
        <v>47</v>
      </c>
      <c r="K1903" t="s">
        <v>48</v>
      </c>
      <c r="L1903">
        <f>SalesData[[#This Row],[quantity]]*SalesData[[#This Row],[price]]</f>
        <v>10126.380000000001</v>
      </c>
      <c r="M1903" s="8">
        <f>IF(SalesData[[#This Row],[quantity]]&lt;=1,2%,IF(SalesData[[#This Row],[quantity]]&lt;=2,4%,IF(SalesData[[#This Row],[quantity]]&lt;=3,6%,IF(SalesData[[#This Row],[quantity]]&gt;=4,8%,0%))))</f>
        <v>0.06</v>
      </c>
      <c r="N1903" s="6">
        <f>SalesData[[#This Row],[Total Sales]]*SalesData[[#This Row],[Discount %]]</f>
        <v>607.58280000000002</v>
      </c>
      <c r="O1903" s="2">
        <f>SalesData[[#This Row],[Total Sales]]-SalesData[[#This Row],[Discount Amount]]</f>
        <v>9518.7972000000009</v>
      </c>
      <c r="P1903" s="2">
        <f>SalesData[[#This Row],[price]]*60%</f>
        <v>2025.2759999999998</v>
      </c>
      <c r="Q1903" s="2">
        <f>SalesData[[#This Row],[Cost Price (Assumed)60%]]*SalesData[[#This Row],[quantity]]</f>
        <v>6075.8279999999995</v>
      </c>
      <c r="R1903" s="2">
        <f>SalesData[[#This Row],[Net Sales]]-SalesData[[#This Row],[Total Cost]]</f>
        <v>3442.9692000000014</v>
      </c>
      <c r="S1903" s="8">
        <f>SalesData[[#This Row],[Profit]]/SalesData[[#This Row],[Net Sales]]</f>
        <v>0.3617021276595746</v>
      </c>
    </row>
    <row r="1904" spans="1:19" x14ac:dyDescent="0.25">
      <c r="A1904">
        <v>101902</v>
      </c>
      <c r="B1904" s="1">
        <v>45636</v>
      </c>
      <c r="C1904" s="2">
        <f>MONTH(SalesData[[#This Row],[order_date]])</f>
        <v>12</v>
      </c>
      <c r="D1904" s="2">
        <f>YEAR(SalesData[[#This Row],[order_date]])</f>
        <v>2024</v>
      </c>
      <c r="E1904" t="s">
        <v>1774</v>
      </c>
      <c r="F1904" t="s">
        <v>14</v>
      </c>
      <c r="G1904" t="s">
        <v>170</v>
      </c>
      <c r="H1904">
        <v>3</v>
      </c>
      <c r="I1904">
        <v>5018.8</v>
      </c>
      <c r="J1904" t="s">
        <v>12</v>
      </c>
      <c r="K1904" t="s">
        <v>12</v>
      </c>
      <c r="L1904">
        <f>SalesData[[#This Row],[quantity]]*SalesData[[#This Row],[price]]</f>
        <v>15056.400000000001</v>
      </c>
      <c r="M1904" s="8">
        <f>IF(SalesData[[#This Row],[quantity]]&lt;=1,2%,IF(SalesData[[#This Row],[quantity]]&lt;=2,4%,IF(SalesData[[#This Row],[quantity]]&lt;=3,6%,IF(SalesData[[#This Row],[quantity]]&gt;=4,8%,0%))))</f>
        <v>0.06</v>
      </c>
      <c r="N1904" s="6">
        <f>SalesData[[#This Row],[Total Sales]]*SalesData[[#This Row],[Discount %]]</f>
        <v>903.38400000000001</v>
      </c>
      <c r="O1904" s="2">
        <f>SalesData[[#This Row],[Total Sales]]-SalesData[[#This Row],[Discount Amount]]</f>
        <v>14153.016000000001</v>
      </c>
      <c r="P1904" s="2">
        <f>SalesData[[#This Row],[price]]*60%</f>
        <v>3011.28</v>
      </c>
      <c r="Q1904" s="2">
        <f>SalesData[[#This Row],[Cost Price (Assumed)60%]]*SalesData[[#This Row],[quantity]]</f>
        <v>9033.84</v>
      </c>
      <c r="R1904" s="2">
        <f>SalesData[[#This Row],[Net Sales]]-SalesData[[#This Row],[Total Cost]]</f>
        <v>5119.1760000000013</v>
      </c>
      <c r="S1904" s="8">
        <f>SalesData[[#This Row],[Profit]]/SalesData[[#This Row],[Net Sales]]</f>
        <v>0.36170212765957455</v>
      </c>
    </row>
    <row r="1905" spans="1:19" x14ac:dyDescent="0.25">
      <c r="A1905">
        <v>101903</v>
      </c>
      <c r="B1905" s="1">
        <v>45516</v>
      </c>
      <c r="C1905" s="2">
        <f>MONTH(SalesData[[#This Row],[order_date]])</f>
        <v>8</v>
      </c>
      <c r="D1905" s="2">
        <f>YEAR(SalesData[[#This Row],[order_date]])</f>
        <v>2024</v>
      </c>
      <c r="E1905" t="s">
        <v>1775</v>
      </c>
      <c r="F1905" t="s">
        <v>10</v>
      </c>
      <c r="G1905" t="s">
        <v>80</v>
      </c>
      <c r="H1905">
        <v>2</v>
      </c>
      <c r="I1905">
        <v>11734.39</v>
      </c>
      <c r="J1905" t="s">
        <v>61</v>
      </c>
      <c r="K1905" t="s">
        <v>36</v>
      </c>
      <c r="L1905">
        <f>SalesData[[#This Row],[quantity]]*SalesData[[#This Row],[price]]</f>
        <v>23468.78</v>
      </c>
      <c r="M1905" s="8">
        <f>IF(SalesData[[#This Row],[quantity]]&lt;=1,2%,IF(SalesData[[#This Row],[quantity]]&lt;=2,4%,IF(SalesData[[#This Row],[quantity]]&lt;=3,6%,IF(SalesData[[#This Row],[quantity]]&gt;=4,8%,0%))))</f>
        <v>0.04</v>
      </c>
      <c r="N1905" s="6">
        <f>SalesData[[#This Row],[Total Sales]]*SalesData[[#This Row],[Discount %]]</f>
        <v>938.75119999999993</v>
      </c>
      <c r="O1905" s="2">
        <f>SalesData[[#This Row],[Total Sales]]-SalesData[[#This Row],[Discount Amount]]</f>
        <v>22530.0288</v>
      </c>
      <c r="P1905" s="2">
        <f>SalesData[[#This Row],[price]]*60%</f>
        <v>7040.6339999999991</v>
      </c>
      <c r="Q1905" s="2">
        <f>SalesData[[#This Row],[Cost Price (Assumed)60%]]*SalesData[[#This Row],[quantity]]</f>
        <v>14081.267999999998</v>
      </c>
      <c r="R1905" s="2">
        <f>SalesData[[#This Row],[Net Sales]]-SalesData[[#This Row],[Total Cost]]</f>
        <v>8448.7608000000018</v>
      </c>
      <c r="S1905" s="8">
        <f>SalesData[[#This Row],[Profit]]/SalesData[[#This Row],[Net Sales]]</f>
        <v>0.37500000000000006</v>
      </c>
    </row>
    <row r="1906" spans="1:19" x14ac:dyDescent="0.25">
      <c r="A1906">
        <v>101904</v>
      </c>
      <c r="B1906" s="1">
        <v>45046</v>
      </c>
      <c r="C1906" s="2">
        <f>MONTH(SalesData[[#This Row],[order_date]])</f>
        <v>4</v>
      </c>
      <c r="D1906" s="2">
        <f>YEAR(SalesData[[#This Row],[order_date]])</f>
        <v>2023</v>
      </c>
      <c r="E1906" t="s">
        <v>1776</v>
      </c>
      <c r="F1906" t="s">
        <v>14</v>
      </c>
      <c r="G1906" t="s">
        <v>31</v>
      </c>
      <c r="H1906">
        <v>1</v>
      </c>
      <c r="I1906">
        <v>2193.41</v>
      </c>
      <c r="J1906" t="s">
        <v>63</v>
      </c>
      <c r="K1906" t="s">
        <v>64</v>
      </c>
      <c r="L1906">
        <f>SalesData[[#This Row],[quantity]]*SalesData[[#This Row],[price]]</f>
        <v>2193.41</v>
      </c>
      <c r="M1906" s="8">
        <f>IF(SalesData[[#This Row],[quantity]]&lt;=1,2%,IF(SalesData[[#This Row],[quantity]]&lt;=2,4%,IF(SalesData[[#This Row],[quantity]]&lt;=3,6%,IF(SalesData[[#This Row],[quantity]]&gt;=4,8%,0%))))</f>
        <v>0.02</v>
      </c>
      <c r="N1906" s="6">
        <f>SalesData[[#This Row],[Total Sales]]*SalesData[[#This Row],[Discount %]]</f>
        <v>43.868199999999995</v>
      </c>
      <c r="O1906" s="2">
        <f>SalesData[[#This Row],[Total Sales]]-SalesData[[#This Row],[Discount Amount]]</f>
        <v>2149.5418</v>
      </c>
      <c r="P1906" s="2">
        <f>SalesData[[#This Row],[price]]*60%</f>
        <v>1316.0459999999998</v>
      </c>
      <c r="Q1906" s="2">
        <f>SalesData[[#This Row],[Cost Price (Assumed)60%]]*SalesData[[#This Row],[quantity]]</f>
        <v>1316.0459999999998</v>
      </c>
      <c r="R1906" s="2">
        <f>SalesData[[#This Row],[Net Sales]]-SalesData[[#This Row],[Total Cost]]</f>
        <v>833.49580000000014</v>
      </c>
      <c r="S1906" s="8">
        <f>SalesData[[#This Row],[Profit]]/SalesData[[#This Row],[Net Sales]]</f>
        <v>0.38775510204081642</v>
      </c>
    </row>
    <row r="1907" spans="1:19" x14ac:dyDescent="0.25">
      <c r="A1907">
        <v>101905</v>
      </c>
      <c r="B1907" s="1">
        <v>45517</v>
      </c>
      <c r="C1907" s="2">
        <f>MONTH(SalesData[[#This Row],[order_date]])</f>
        <v>8</v>
      </c>
      <c r="D1907" s="2">
        <f>YEAR(SalesData[[#This Row],[order_date]])</f>
        <v>2024</v>
      </c>
      <c r="E1907" t="s">
        <v>1777</v>
      </c>
      <c r="F1907" t="s">
        <v>14</v>
      </c>
      <c r="G1907" t="s">
        <v>170</v>
      </c>
      <c r="H1907">
        <v>2</v>
      </c>
      <c r="I1907">
        <v>4534.72</v>
      </c>
      <c r="J1907" t="s">
        <v>57</v>
      </c>
      <c r="K1907" t="s">
        <v>58</v>
      </c>
      <c r="L1907">
        <f>SalesData[[#This Row],[quantity]]*SalesData[[#This Row],[price]]</f>
        <v>9069.44</v>
      </c>
      <c r="M1907" s="8">
        <f>IF(SalesData[[#This Row],[quantity]]&lt;=1,2%,IF(SalesData[[#This Row],[quantity]]&lt;=2,4%,IF(SalesData[[#This Row],[quantity]]&lt;=3,6%,IF(SalesData[[#This Row],[quantity]]&gt;=4,8%,0%))))</f>
        <v>0.04</v>
      </c>
      <c r="N1907" s="6">
        <f>SalesData[[#This Row],[Total Sales]]*SalesData[[#This Row],[Discount %]]</f>
        <v>362.77760000000001</v>
      </c>
      <c r="O1907" s="2">
        <f>SalesData[[#This Row],[Total Sales]]-SalesData[[#This Row],[Discount Amount]]</f>
        <v>8706.6624000000011</v>
      </c>
      <c r="P1907" s="2">
        <f>SalesData[[#This Row],[price]]*60%</f>
        <v>2720.8319999999999</v>
      </c>
      <c r="Q1907" s="2">
        <f>SalesData[[#This Row],[Cost Price (Assumed)60%]]*SalesData[[#This Row],[quantity]]</f>
        <v>5441.6639999999998</v>
      </c>
      <c r="R1907" s="2">
        <f>SalesData[[#This Row],[Net Sales]]-SalesData[[#This Row],[Total Cost]]</f>
        <v>3264.9984000000013</v>
      </c>
      <c r="S1907" s="8">
        <f>SalesData[[#This Row],[Profit]]/SalesData[[#This Row],[Net Sales]]</f>
        <v>0.37500000000000011</v>
      </c>
    </row>
    <row r="1908" spans="1:19" x14ac:dyDescent="0.25">
      <c r="A1908">
        <v>101906</v>
      </c>
      <c r="B1908" s="1">
        <v>45637</v>
      </c>
      <c r="C1908" s="2">
        <f>MONTH(SalesData[[#This Row],[order_date]])</f>
        <v>12</v>
      </c>
      <c r="D1908" s="2">
        <f>YEAR(SalesData[[#This Row],[order_date]])</f>
        <v>2024</v>
      </c>
      <c r="E1908" t="s">
        <v>1778</v>
      </c>
      <c r="F1908" t="s">
        <v>41</v>
      </c>
      <c r="G1908" t="s">
        <v>102</v>
      </c>
      <c r="H1908">
        <v>2</v>
      </c>
      <c r="I1908">
        <v>15319.36</v>
      </c>
      <c r="J1908" t="s">
        <v>61</v>
      </c>
      <c r="K1908" t="s">
        <v>36</v>
      </c>
      <c r="L1908">
        <f>SalesData[[#This Row],[quantity]]*SalesData[[#This Row],[price]]</f>
        <v>30638.720000000001</v>
      </c>
      <c r="M1908" s="8">
        <f>IF(SalesData[[#This Row],[quantity]]&lt;=1,2%,IF(SalesData[[#This Row],[quantity]]&lt;=2,4%,IF(SalesData[[#This Row],[quantity]]&lt;=3,6%,IF(SalesData[[#This Row],[quantity]]&gt;=4,8%,0%))))</f>
        <v>0.04</v>
      </c>
      <c r="N1908" s="6">
        <f>SalesData[[#This Row],[Total Sales]]*SalesData[[#This Row],[Discount %]]</f>
        <v>1225.5488</v>
      </c>
      <c r="O1908" s="2">
        <f>SalesData[[#This Row],[Total Sales]]-SalesData[[#This Row],[Discount Amount]]</f>
        <v>29413.171200000001</v>
      </c>
      <c r="P1908" s="2">
        <f>SalesData[[#This Row],[price]]*60%</f>
        <v>9191.616</v>
      </c>
      <c r="Q1908" s="2">
        <f>SalesData[[#This Row],[Cost Price (Assumed)60%]]*SalesData[[#This Row],[quantity]]</f>
        <v>18383.232</v>
      </c>
      <c r="R1908" s="2">
        <f>SalesData[[#This Row],[Net Sales]]-SalesData[[#This Row],[Total Cost]]</f>
        <v>11029.939200000001</v>
      </c>
      <c r="S1908" s="8">
        <f>SalesData[[#This Row],[Profit]]/SalesData[[#This Row],[Net Sales]]</f>
        <v>0.375</v>
      </c>
    </row>
    <row r="1909" spans="1:19" x14ac:dyDescent="0.25">
      <c r="A1909">
        <v>101907</v>
      </c>
      <c r="B1909" s="1">
        <v>45074</v>
      </c>
      <c r="C1909" s="2">
        <f>MONTH(SalesData[[#This Row],[order_date]])</f>
        <v>5</v>
      </c>
      <c r="D1909" s="2">
        <f>YEAR(SalesData[[#This Row],[order_date]])</f>
        <v>2023</v>
      </c>
      <c r="E1909" t="s">
        <v>1779</v>
      </c>
      <c r="F1909" t="s">
        <v>41</v>
      </c>
      <c r="G1909" t="s">
        <v>92</v>
      </c>
      <c r="H1909">
        <v>1</v>
      </c>
      <c r="I1909">
        <v>6880.62</v>
      </c>
      <c r="J1909" t="s">
        <v>35</v>
      </c>
      <c r="K1909" t="s">
        <v>36</v>
      </c>
      <c r="L1909">
        <f>SalesData[[#This Row],[quantity]]*SalesData[[#This Row],[price]]</f>
        <v>6880.62</v>
      </c>
      <c r="M1909" s="8">
        <f>IF(SalesData[[#This Row],[quantity]]&lt;=1,2%,IF(SalesData[[#This Row],[quantity]]&lt;=2,4%,IF(SalesData[[#This Row],[quantity]]&lt;=3,6%,IF(SalesData[[#This Row],[quantity]]&gt;=4,8%,0%))))</f>
        <v>0.02</v>
      </c>
      <c r="N1909" s="6">
        <f>SalesData[[#This Row],[Total Sales]]*SalesData[[#This Row],[Discount %]]</f>
        <v>137.61240000000001</v>
      </c>
      <c r="O1909" s="2">
        <f>SalesData[[#This Row],[Total Sales]]-SalesData[[#This Row],[Discount Amount]]</f>
        <v>6743.0075999999999</v>
      </c>
      <c r="P1909" s="2">
        <f>SalesData[[#This Row],[price]]*60%</f>
        <v>4128.3719999999994</v>
      </c>
      <c r="Q1909" s="2">
        <f>SalesData[[#This Row],[Cost Price (Assumed)60%]]*SalesData[[#This Row],[quantity]]</f>
        <v>4128.3719999999994</v>
      </c>
      <c r="R1909" s="2">
        <f>SalesData[[#This Row],[Net Sales]]-SalesData[[#This Row],[Total Cost]]</f>
        <v>2614.6356000000005</v>
      </c>
      <c r="S1909" s="8">
        <f>SalesData[[#This Row],[Profit]]/SalesData[[#This Row],[Net Sales]]</f>
        <v>0.38775510204081642</v>
      </c>
    </row>
    <row r="1910" spans="1:19" x14ac:dyDescent="0.25">
      <c r="A1910">
        <v>101908</v>
      </c>
      <c r="B1910" s="1">
        <v>45025</v>
      </c>
      <c r="C1910" s="2">
        <f>MONTH(SalesData[[#This Row],[order_date]])</f>
        <v>4</v>
      </c>
      <c r="D1910" s="2">
        <f>YEAR(SalesData[[#This Row],[order_date]])</f>
        <v>2023</v>
      </c>
      <c r="E1910" t="s">
        <v>1780</v>
      </c>
      <c r="F1910" t="s">
        <v>41</v>
      </c>
      <c r="G1910" t="s">
        <v>102</v>
      </c>
      <c r="H1910">
        <v>1</v>
      </c>
      <c r="I1910">
        <v>670.18</v>
      </c>
      <c r="J1910" t="s">
        <v>47</v>
      </c>
      <c r="K1910" t="s">
        <v>48</v>
      </c>
      <c r="L1910">
        <f>SalesData[[#This Row],[quantity]]*SalesData[[#This Row],[price]]</f>
        <v>670.18</v>
      </c>
      <c r="M1910" s="8">
        <f>IF(SalesData[[#This Row],[quantity]]&lt;=1,2%,IF(SalesData[[#This Row],[quantity]]&lt;=2,4%,IF(SalesData[[#This Row],[quantity]]&lt;=3,6%,IF(SalesData[[#This Row],[quantity]]&gt;=4,8%,0%))))</f>
        <v>0.02</v>
      </c>
      <c r="N1910" s="6">
        <f>SalesData[[#This Row],[Total Sales]]*SalesData[[#This Row],[Discount %]]</f>
        <v>13.403599999999999</v>
      </c>
      <c r="O1910" s="2">
        <f>SalesData[[#This Row],[Total Sales]]-SalesData[[#This Row],[Discount Amount]]</f>
        <v>656.77639999999997</v>
      </c>
      <c r="P1910" s="2">
        <f>SalesData[[#This Row],[price]]*60%</f>
        <v>402.10799999999995</v>
      </c>
      <c r="Q1910" s="2">
        <f>SalesData[[#This Row],[Cost Price (Assumed)60%]]*SalesData[[#This Row],[quantity]]</f>
        <v>402.10799999999995</v>
      </c>
      <c r="R1910" s="2">
        <f>SalesData[[#This Row],[Net Sales]]-SalesData[[#This Row],[Total Cost]]</f>
        <v>254.66840000000002</v>
      </c>
      <c r="S1910" s="8">
        <f>SalesData[[#This Row],[Profit]]/SalesData[[#This Row],[Net Sales]]</f>
        <v>0.38775510204081637</v>
      </c>
    </row>
    <row r="1911" spans="1:19" x14ac:dyDescent="0.25">
      <c r="A1911">
        <v>101909</v>
      </c>
      <c r="B1911" s="1">
        <v>45623</v>
      </c>
      <c r="C1911" s="2">
        <f>MONTH(SalesData[[#This Row],[order_date]])</f>
        <v>11</v>
      </c>
      <c r="D1911" s="2">
        <f>YEAR(SalesData[[#This Row],[order_date]])</f>
        <v>2024</v>
      </c>
      <c r="E1911" t="s">
        <v>1781</v>
      </c>
      <c r="F1911" t="s">
        <v>10</v>
      </c>
      <c r="G1911" t="s">
        <v>11</v>
      </c>
      <c r="H1911">
        <v>1</v>
      </c>
      <c r="I1911">
        <v>10935.96</v>
      </c>
      <c r="J1911" t="s">
        <v>85</v>
      </c>
      <c r="K1911" t="s">
        <v>29</v>
      </c>
      <c r="L1911">
        <f>SalesData[[#This Row],[quantity]]*SalesData[[#This Row],[price]]</f>
        <v>10935.96</v>
      </c>
      <c r="M1911" s="8">
        <f>IF(SalesData[[#This Row],[quantity]]&lt;=1,2%,IF(SalesData[[#This Row],[quantity]]&lt;=2,4%,IF(SalesData[[#This Row],[quantity]]&lt;=3,6%,IF(SalesData[[#This Row],[quantity]]&gt;=4,8%,0%))))</f>
        <v>0.02</v>
      </c>
      <c r="N1911" s="6">
        <f>SalesData[[#This Row],[Total Sales]]*SalesData[[#This Row],[Discount %]]</f>
        <v>218.7192</v>
      </c>
      <c r="O1911" s="2">
        <f>SalesData[[#This Row],[Total Sales]]-SalesData[[#This Row],[Discount Amount]]</f>
        <v>10717.2408</v>
      </c>
      <c r="P1911" s="2">
        <f>SalesData[[#This Row],[price]]*60%</f>
        <v>6561.5759999999991</v>
      </c>
      <c r="Q1911" s="2">
        <f>SalesData[[#This Row],[Cost Price (Assumed)60%]]*SalesData[[#This Row],[quantity]]</f>
        <v>6561.5759999999991</v>
      </c>
      <c r="R1911" s="2">
        <f>SalesData[[#This Row],[Net Sales]]-SalesData[[#This Row],[Total Cost]]</f>
        <v>4155.6648000000005</v>
      </c>
      <c r="S1911" s="8">
        <f>SalesData[[#This Row],[Profit]]/SalesData[[#This Row],[Net Sales]]</f>
        <v>0.38775510204081637</v>
      </c>
    </row>
    <row r="1912" spans="1:19" x14ac:dyDescent="0.25">
      <c r="A1912">
        <v>101910</v>
      </c>
      <c r="B1912" s="1">
        <v>45641</v>
      </c>
      <c r="C1912" s="2">
        <f>MONTH(SalesData[[#This Row],[order_date]])</f>
        <v>12</v>
      </c>
      <c r="D1912" s="2">
        <f>YEAR(SalesData[[#This Row],[order_date]])</f>
        <v>2024</v>
      </c>
      <c r="E1912" t="s">
        <v>1782</v>
      </c>
      <c r="F1912" t="s">
        <v>19</v>
      </c>
      <c r="G1912" t="s">
        <v>23</v>
      </c>
      <c r="H1912">
        <v>1</v>
      </c>
      <c r="I1912">
        <v>3291.07</v>
      </c>
      <c r="J1912" t="s">
        <v>35</v>
      </c>
      <c r="K1912" t="s">
        <v>36</v>
      </c>
      <c r="L1912">
        <f>SalesData[[#This Row],[quantity]]*SalesData[[#This Row],[price]]</f>
        <v>3291.07</v>
      </c>
      <c r="M1912" s="8">
        <f>IF(SalesData[[#This Row],[quantity]]&lt;=1,2%,IF(SalesData[[#This Row],[quantity]]&lt;=2,4%,IF(SalesData[[#This Row],[quantity]]&lt;=3,6%,IF(SalesData[[#This Row],[quantity]]&gt;=4,8%,0%))))</f>
        <v>0.02</v>
      </c>
      <c r="N1912" s="6">
        <f>SalesData[[#This Row],[Total Sales]]*SalesData[[#This Row],[Discount %]]</f>
        <v>65.821400000000011</v>
      </c>
      <c r="O1912" s="2">
        <f>SalesData[[#This Row],[Total Sales]]-SalesData[[#This Row],[Discount Amount]]</f>
        <v>3225.2486000000004</v>
      </c>
      <c r="P1912" s="2">
        <f>SalesData[[#This Row],[price]]*60%</f>
        <v>1974.6420000000001</v>
      </c>
      <c r="Q1912" s="2">
        <f>SalesData[[#This Row],[Cost Price (Assumed)60%]]*SalesData[[#This Row],[quantity]]</f>
        <v>1974.6420000000001</v>
      </c>
      <c r="R1912" s="2">
        <f>SalesData[[#This Row],[Net Sales]]-SalesData[[#This Row],[Total Cost]]</f>
        <v>1250.6066000000003</v>
      </c>
      <c r="S1912" s="8">
        <f>SalesData[[#This Row],[Profit]]/SalesData[[#This Row],[Net Sales]]</f>
        <v>0.38775510204081637</v>
      </c>
    </row>
    <row r="1913" spans="1:19" x14ac:dyDescent="0.25">
      <c r="A1913">
        <v>101911</v>
      </c>
      <c r="B1913" s="1">
        <v>45556</v>
      </c>
      <c r="C1913" s="2">
        <f>MONTH(SalesData[[#This Row],[order_date]])</f>
        <v>9</v>
      </c>
      <c r="D1913" s="2">
        <f>YEAR(SalesData[[#This Row],[order_date]])</f>
        <v>2024</v>
      </c>
      <c r="E1913" t="s">
        <v>1783</v>
      </c>
      <c r="F1913" t="s">
        <v>19</v>
      </c>
      <c r="G1913" t="s">
        <v>20</v>
      </c>
      <c r="H1913">
        <v>5</v>
      </c>
      <c r="I1913">
        <v>7308.15</v>
      </c>
      <c r="J1913" t="s">
        <v>16</v>
      </c>
      <c r="K1913" t="s">
        <v>17</v>
      </c>
      <c r="L1913">
        <f>SalesData[[#This Row],[quantity]]*SalesData[[#This Row],[price]]</f>
        <v>36540.75</v>
      </c>
      <c r="M1913" s="8">
        <f>IF(SalesData[[#This Row],[quantity]]&lt;=1,2%,IF(SalesData[[#This Row],[quantity]]&lt;=2,4%,IF(SalesData[[#This Row],[quantity]]&lt;=3,6%,IF(SalesData[[#This Row],[quantity]]&gt;=4,8%,0%))))</f>
        <v>0.08</v>
      </c>
      <c r="N1913" s="6">
        <f>SalesData[[#This Row],[Total Sales]]*SalesData[[#This Row],[Discount %]]</f>
        <v>2923.26</v>
      </c>
      <c r="O1913" s="2">
        <f>SalesData[[#This Row],[Total Sales]]-SalesData[[#This Row],[Discount Amount]]</f>
        <v>33617.49</v>
      </c>
      <c r="P1913" s="2">
        <f>SalesData[[#This Row],[price]]*60%</f>
        <v>4384.8899999999994</v>
      </c>
      <c r="Q1913" s="2">
        <f>SalesData[[#This Row],[Cost Price (Assumed)60%]]*SalesData[[#This Row],[quantity]]</f>
        <v>21924.449999999997</v>
      </c>
      <c r="R1913" s="2">
        <f>SalesData[[#This Row],[Net Sales]]-SalesData[[#This Row],[Total Cost]]</f>
        <v>11693.04</v>
      </c>
      <c r="S1913" s="8">
        <f>SalesData[[#This Row],[Profit]]/SalesData[[#This Row],[Net Sales]]</f>
        <v>0.34782608695652178</v>
      </c>
    </row>
    <row r="1914" spans="1:19" x14ac:dyDescent="0.25">
      <c r="A1914">
        <v>101912</v>
      </c>
      <c r="B1914" s="1">
        <v>45411</v>
      </c>
      <c r="C1914" s="2">
        <f>MONTH(SalesData[[#This Row],[order_date]])</f>
        <v>4</v>
      </c>
      <c r="D1914" s="2">
        <f>YEAR(SalesData[[#This Row],[order_date]])</f>
        <v>2024</v>
      </c>
      <c r="E1914" t="s">
        <v>1784</v>
      </c>
      <c r="F1914" t="s">
        <v>41</v>
      </c>
      <c r="G1914" t="s">
        <v>83</v>
      </c>
      <c r="H1914">
        <v>2</v>
      </c>
      <c r="I1914">
        <v>11345.53</v>
      </c>
      <c r="J1914" t="s">
        <v>35</v>
      </c>
      <c r="K1914" t="s">
        <v>36</v>
      </c>
      <c r="L1914">
        <f>SalesData[[#This Row],[quantity]]*SalesData[[#This Row],[price]]</f>
        <v>22691.06</v>
      </c>
      <c r="M1914" s="8">
        <f>IF(SalesData[[#This Row],[quantity]]&lt;=1,2%,IF(SalesData[[#This Row],[quantity]]&lt;=2,4%,IF(SalesData[[#This Row],[quantity]]&lt;=3,6%,IF(SalesData[[#This Row],[quantity]]&gt;=4,8%,0%))))</f>
        <v>0.04</v>
      </c>
      <c r="N1914" s="6">
        <f>SalesData[[#This Row],[Total Sales]]*SalesData[[#This Row],[Discount %]]</f>
        <v>907.64240000000007</v>
      </c>
      <c r="O1914" s="2">
        <f>SalesData[[#This Row],[Total Sales]]-SalesData[[#This Row],[Discount Amount]]</f>
        <v>21783.417600000001</v>
      </c>
      <c r="P1914" s="2">
        <f>SalesData[[#This Row],[price]]*60%</f>
        <v>6807.3180000000002</v>
      </c>
      <c r="Q1914" s="2">
        <f>SalesData[[#This Row],[Cost Price (Assumed)60%]]*SalesData[[#This Row],[quantity]]</f>
        <v>13614.636</v>
      </c>
      <c r="R1914" s="2">
        <f>SalesData[[#This Row],[Net Sales]]-SalesData[[#This Row],[Total Cost]]</f>
        <v>8168.7816000000003</v>
      </c>
      <c r="S1914" s="8">
        <f>SalesData[[#This Row],[Profit]]/SalesData[[#This Row],[Net Sales]]</f>
        <v>0.375</v>
      </c>
    </row>
    <row r="1915" spans="1:19" x14ac:dyDescent="0.25">
      <c r="A1915">
        <v>101913</v>
      </c>
      <c r="B1915" s="1">
        <v>45429</v>
      </c>
      <c r="C1915" s="2">
        <f>MONTH(SalesData[[#This Row],[order_date]])</f>
        <v>5</v>
      </c>
      <c r="D1915" s="2">
        <f>YEAR(SalesData[[#This Row],[order_date]])</f>
        <v>2024</v>
      </c>
      <c r="E1915" t="s">
        <v>1785</v>
      </c>
      <c r="F1915" t="s">
        <v>41</v>
      </c>
      <c r="G1915" t="s">
        <v>83</v>
      </c>
      <c r="H1915">
        <v>1</v>
      </c>
      <c r="I1915">
        <v>8373.39</v>
      </c>
      <c r="J1915" t="s">
        <v>94</v>
      </c>
      <c r="K1915" t="s">
        <v>95</v>
      </c>
      <c r="L1915">
        <f>SalesData[[#This Row],[quantity]]*SalesData[[#This Row],[price]]</f>
        <v>8373.39</v>
      </c>
      <c r="M1915" s="8">
        <f>IF(SalesData[[#This Row],[quantity]]&lt;=1,2%,IF(SalesData[[#This Row],[quantity]]&lt;=2,4%,IF(SalesData[[#This Row],[quantity]]&lt;=3,6%,IF(SalesData[[#This Row],[quantity]]&gt;=4,8%,0%))))</f>
        <v>0.02</v>
      </c>
      <c r="N1915" s="6">
        <f>SalesData[[#This Row],[Total Sales]]*SalesData[[#This Row],[Discount %]]</f>
        <v>167.46779999999998</v>
      </c>
      <c r="O1915" s="2">
        <f>SalesData[[#This Row],[Total Sales]]-SalesData[[#This Row],[Discount Amount]]</f>
        <v>8205.9221999999991</v>
      </c>
      <c r="P1915" s="2">
        <f>SalesData[[#This Row],[price]]*60%</f>
        <v>5024.0339999999997</v>
      </c>
      <c r="Q1915" s="2">
        <f>SalesData[[#This Row],[Cost Price (Assumed)60%]]*SalesData[[#This Row],[quantity]]</f>
        <v>5024.0339999999997</v>
      </c>
      <c r="R1915" s="2">
        <f>SalesData[[#This Row],[Net Sales]]-SalesData[[#This Row],[Total Cost]]</f>
        <v>3181.8881999999994</v>
      </c>
      <c r="S1915" s="8">
        <f>SalesData[[#This Row],[Profit]]/SalesData[[#This Row],[Net Sales]]</f>
        <v>0.38775510204081631</v>
      </c>
    </row>
    <row r="1916" spans="1:19" x14ac:dyDescent="0.25">
      <c r="A1916">
        <v>101914</v>
      </c>
      <c r="B1916" s="1">
        <v>45483</v>
      </c>
      <c r="C1916" s="2">
        <f>MONTH(SalesData[[#This Row],[order_date]])</f>
        <v>7</v>
      </c>
      <c r="D1916" s="2">
        <f>YEAR(SalesData[[#This Row],[order_date]])</f>
        <v>2024</v>
      </c>
      <c r="E1916" t="s">
        <v>1786</v>
      </c>
      <c r="F1916" t="s">
        <v>10</v>
      </c>
      <c r="G1916" t="s">
        <v>27</v>
      </c>
      <c r="H1916">
        <v>2</v>
      </c>
      <c r="I1916">
        <v>56919.62</v>
      </c>
      <c r="J1916" t="s">
        <v>28</v>
      </c>
      <c r="K1916" t="s">
        <v>29</v>
      </c>
      <c r="L1916">
        <f>SalesData[[#This Row],[quantity]]*SalesData[[#This Row],[price]]</f>
        <v>113839.24</v>
      </c>
      <c r="M1916" s="8">
        <f>IF(SalesData[[#This Row],[quantity]]&lt;=1,2%,IF(SalesData[[#This Row],[quantity]]&lt;=2,4%,IF(SalesData[[#This Row],[quantity]]&lt;=3,6%,IF(SalesData[[#This Row],[quantity]]&gt;=4,8%,0%))))</f>
        <v>0.04</v>
      </c>
      <c r="N1916" s="6">
        <f>SalesData[[#This Row],[Total Sales]]*SalesData[[#This Row],[Discount %]]</f>
        <v>4553.5696000000007</v>
      </c>
      <c r="O1916" s="2">
        <f>SalesData[[#This Row],[Total Sales]]-SalesData[[#This Row],[Discount Amount]]</f>
        <v>109285.6704</v>
      </c>
      <c r="P1916" s="2">
        <f>SalesData[[#This Row],[price]]*60%</f>
        <v>34151.771999999997</v>
      </c>
      <c r="Q1916" s="2">
        <f>SalesData[[#This Row],[Cost Price (Assumed)60%]]*SalesData[[#This Row],[quantity]]</f>
        <v>68303.543999999994</v>
      </c>
      <c r="R1916" s="2">
        <f>SalesData[[#This Row],[Net Sales]]-SalesData[[#This Row],[Total Cost]]</f>
        <v>40982.126400000008</v>
      </c>
      <c r="S1916" s="8">
        <f>SalesData[[#This Row],[Profit]]/SalesData[[#This Row],[Net Sales]]</f>
        <v>0.37500000000000006</v>
      </c>
    </row>
    <row r="1917" spans="1:19" x14ac:dyDescent="0.25">
      <c r="A1917">
        <v>101915</v>
      </c>
      <c r="B1917" s="1">
        <v>45272</v>
      </c>
      <c r="C1917" s="2">
        <f>MONTH(SalesData[[#This Row],[order_date]])</f>
        <v>12</v>
      </c>
      <c r="D1917" s="2">
        <f>YEAR(SalesData[[#This Row],[order_date]])</f>
        <v>2023</v>
      </c>
      <c r="E1917" t="s">
        <v>1787</v>
      </c>
      <c r="F1917" t="s">
        <v>10</v>
      </c>
      <c r="G1917" t="s">
        <v>68</v>
      </c>
      <c r="H1917">
        <v>1</v>
      </c>
      <c r="I1917">
        <v>24611.56</v>
      </c>
      <c r="J1917" t="s">
        <v>63</v>
      </c>
      <c r="K1917" t="s">
        <v>64</v>
      </c>
      <c r="L1917">
        <f>SalesData[[#This Row],[quantity]]*SalesData[[#This Row],[price]]</f>
        <v>24611.56</v>
      </c>
      <c r="M1917" s="8">
        <f>IF(SalesData[[#This Row],[quantity]]&lt;=1,2%,IF(SalesData[[#This Row],[quantity]]&lt;=2,4%,IF(SalesData[[#This Row],[quantity]]&lt;=3,6%,IF(SalesData[[#This Row],[quantity]]&gt;=4,8%,0%))))</f>
        <v>0.02</v>
      </c>
      <c r="N1917" s="6">
        <f>SalesData[[#This Row],[Total Sales]]*SalesData[[#This Row],[Discount %]]</f>
        <v>492.23120000000006</v>
      </c>
      <c r="O1917" s="2">
        <f>SalesData[[#This Row],[Total Sales]]-SalesData[[#This Row],[Discount Amount]]</f>
        <v>24119.328800000003</v>
      </c>
      <c r="P1917" s="2">
        <f>SalesData[[#This Row],[price]]*60%</f>
        <v>14766.936</v>
      </c>
      <c r="Q1917" s="2">
        <f>SalesData[[#This Row],[Cost Price (Assumed)60%]]*SalesData[[#This Row],[quantity]]</f>
        <v>14766.936</v>
      </c>
      <c r="R1917" s="2">
        <f>SalesData[[#This Row],[Net Sales]]-SalesData[[#This Row],[Total Cost]]</f>
        <v>9352.3928000000033</v>
      </c>
      <c r="S1917" s="8">
        <f>SalesData[[#This Row],[Profit]]/SalesData[[#This Row],[Net Sales]]</f>
        <v>0.38775510204081642</v>
      </c>
    </row>
    <row r="1918" spans="1:19" x14ac:dyDescent="0.25">
      <c r="A1918">
        <v>101916</v>
      </c>
      <c r="B1918" s="1">
        <v>45555</v>
      </c>
      <c r="C1918" s="2">
        <f>MONTH(SalesData[[#This Row],[order_date]])</f>
        <v>9</v>
      </c>
      <c r="D1918" s="2">
        <f>YEAR(SalesData[[#This Row],[order_date]])</f>
        <v>2024</v>
      </c>
      <c r="E1918" t="s">
        <v>1788</v>
      </c>
      <c r="F1918" t="s">
        <v>14</v>
      </c>
      <c r="G1918" t="s">
        <v>15</v>
      </c>
      <c r="H1918">
        <v>2</v>
      </c>
      <c r="I1918">
        <v>3207.67</v>
      </c>
      <c r="J1918" t="s">
        <v>43</v>
      </c>
      <c r="K1918" t="s">
        <v>29</v>
      </c>
      <c r="L1918">
        <f>SalesData[[#This Row],[quantity]]*SalesData[[#This Row],[price]]</f>
        <v>6415.34</v>
      </c>
      <c r="M1918" s="8">
        <f>IF(SalesData[[#This Row],[quantity]]&lt;=1,2%,IF(SalesData[[#This Row],[quantity]]&lt;=2,4%,IF(SalesData[[#This Row],[quantity]]&lt;=3,6%,IF(SalesData[[#This Row],[quantity]]&gt;=4,8%,0%))))</f>
        <v>0.04</v>
      </c>
      <c r="N1918" s="6">
        <f>SalesData[[#This Row],[Total Sales]]*SalesData[[#This Row],[Discount %]]</f>
        <v>256.61360000000002</v>
      </c>
      <c r="O1918" s="2">
        <f>SalesData[[#This Row],[Total Sales]]-SalesData[[#This Row],[Discount Amount]]</f>
        <v>6158.7264000000005</v>
      </c>
      <c r="P1918" s="2">
        <f>SalesData[[#This Row],[price]]*60%</f>
        <v>1924.6019999999999</v>
      </c>
      <c r="Q1918" s="2">
        <f>SalesData[[#This Row],[Cost Price (Assumed)60%]]*SalesData[[#This Row],[quantity]]</f>
        <v>3849.2039999999997</v>
      </c>
      <c r="R1918" s="2">
        <f>SalesData[[#This Row],[Net Sales]]-SalesData[[#This Row],[Total Cost]]</f>
        <v>2309.5224000000007</v>
      </c>
      <c r="S1918" s="8">
        <f>SalesData[[#This Row],[Profit]]/SalesData[[#This Row],[Net Sales]]</f>
        <v>0.37500000000000011</v>
      </c>
    </row>
    <row r="1919" spans="1:19" x14ac:dyDescent="0.25">
      <c r="A1919">
        <v>101917</v>
      </c>
      <c r="B1919" s="1">
        <v>45445</v>
      </c>
      <c r="C1919" s="2">
        <f>MONTH(SalesData[[#This Row],[order_date]])</f>
        <v>6</v>
      </c>
      <c r="D1919" s="2">
        <f>YEAR(SalesData[[#This Row],[order_date]])</f>
        <v>2024</v>
      </c>
      <c r="E1919" t="s">
        <v>1789</v>
      </c>
      <c r="F1919" t="s">
        <v>14</v>
      </c>
      <c r="G1919" t="s">
        <v>51</v>
      </c>
      <c r="H1919">
        <v>1</v>
      </c>
      <c r="I1919">
        <v>1547.38</v>
      </c>
      <c r="J1919" t="s">
        <v>35</v>
      </c>
      <c r="K1919" t="s">
        <v>36</v>
      </c>
      <c r="L1919">
        <f>SalesData[[#This Row],[quantity]]*SalesData[[#This Row],[price]]</f>
        <v>1547.38</v>
      </c>
      <c r="M1919" s="8">
        <f>IF(SalesData[[#This Row],[quantity]]&lt;=1,2%,IF(SalesData[[#This Row],[quantity]]&lt;=2,4%,IF(SalesData[[#This Row],[quantity]]&lt;=3,6%,IF(SalesData[[#This Row],[quantity]]&gt;=4,8%,0%))))</f>
        <v>0.02</v>
      </c>
      <c r="N1919" s="6">
        <f>SalesData[[#This Row],[Total Sales]]*SalesData[[#This Row],[Discount %]]</f>
        <v>30.947600000000001</v>
      </c>
      <c r="O1919" s="2">
        <f>SalesData[[#This Row],[Total Sales]]-SalesData[[#This Row],[Discount Amount]]</f>
        <v>1516.4324000000001</v>
      </c>
      <c r="P1919" s="2">
        <f>SalesData[[#This Row],[price]]*60%</f>
        <v>928.428</v>
      </c>
      <c r="Q1919" s="2">
        <f>SalesData[[#This Row],[Cost Price (Assumed)60%]]*SalesData[[#This Row],[quantity]]</f>
        <v>928.428</v>
      </c>
      <c r="R1919" s="2">
        <f>SalesData[[#This Row],[Net Sales]]-SalesData[[#This Row],[Total Cost]]</f>
        <v>588.00440000000015</v>
      </c>
      <c r="S1919" s="8">
        <f>SalesData[[#This Row],[Profit]]/SalesData[[#This Row],[Net Sales]]</f>
        <v>0.38775510204081637</v>
      </c>
    </row>
    <row r="1920" spans="1:19" x14ac:dyDescent="0.25">
      <c r="A1920">
        <v>101918</v>
      </c>
      <c r="B1920" s="1">
        <v>44976</v>
      </c>
      <c r="C1920" s="2">
        <f>MONTH(SalesData[[#This Row],[order_date]])</f>
        <v>2</v>
      </c>
      <c r="D1920" s="2">
        <f>YEAR(SalesData[[#This Row],[order_date]])</f>
        <v>2023</v>
      </c>
      <c r="E1920" t="s">
        <v>1790</v>
      </c>
      <c r="F1920" t="s">
        <v>10</v>
      </c>
      <c r="G1920" t="s">
        <v>73</v>
      </c>
      <c r="H1920">
        <v>2</v>
      </c>
      <c r="I1920">
        <v>39380.959999999999</v>
      </c>
      <c r="J1920" t="s">
        <v>47</v>
      </c>
      <c r="K1920" t="s">
        <v>48</v>
      </c>
      <c r="L1920">
        <f>SalesData[[#This Row],[quantity]]*SalesData[[#This Row],[price]]</f>
        <v>78761.919999999998</v>
      </c>
      <c r="M1920" s="8">
        <f>IF(SalesData[[#This Row],[quantity]]&lt;=1,2%,IF(SalesData[[#This Row],[quantity]]&lt;=2,4%,IF(SalesData[[#This Row],[quantity]]&lt;=3,6%,IF(SalesData[[#This Row],[quantity]]&gt;=4,8%,0%))))</f>
        <v>0.04</v>
      </c>
      <c r="N1920" s="6">
        <f>SalesData[[#This Row],[Total Sales]]*SalesData[[#This Row],[Discount %]]</f>
        <v>3150.4767999999999</v>
      </c>
      <c r="O1920" s="2">
        <f>SalesData[[#This Row],[Total Sales]]-SalesData[[#This Row],[Discount Amount]]</f>
        <v>75611.443199999994</v>
      </c>
      <c r="P1920" s="2">
        <f>SalesData[[#This Row],[price]]*60%</f>
        <v>23628.575999999997</v>
      </c>
      <c r="Q1920" s="2">
        <f>SalesData[[#This Row],[Cost Price (Assumed)60%]]*SalesData[[#This Row],[quantity]]</f>
        <v>47257.151999999995</v>
      </c>
      <c r="R1920" s="2">
        <f>SalesData[[#This Row],[Net Sales]]-SalesData[[#This Row],[Total Cost]]</f>
        <v>28354.2912</v>
      </c>
      <c r="S1920" s="8">
        <f>SalesData[[#This Row],[Profit]]/SalesData[[#This Row],[Net Sales]]</f>
        <v>0.375</v>
      </c>
    </row>
    <row r="1921" spans="1:19" x14ac:dyDescent="0.25">
      <c r="A1921">
        <v>101919</v>
      </c>
      <c r="B1921" s="1">
        <v>45093</v>
      </c>
      <c r="C1921" s="2">
        <f>MONTH(SalesData[[#This Row],[order_date]])</f>
        <v>6</v>
      </c>
      <c r="D1921" s="2">
        <f>YEAR(SalesData[[#This Row],[order_date]])</f>
        <v>2023</v>
      </c>
      <c r="E1921" t="s">
        <v>1791</v>
      </c>
      <c r="F1921" t="s">
        <v>10</v>
      </c>
      <c r="G1921" t="s">
        <v>80</v>
      </c>
      <c r="H1921">
        <v>1</v>
      </c>
      <c r="I1921">
        <v>8079.34</v>
      </c>
      <c r="J1921" t="s">
        <v>63</v>
      </c>
      <c r="K1921" t="s">
        <v>64</v>
      </c>
      <c r="L1921">
        <f>SalesData[[#This Row],[quantity]]*SalesData[[#This Row],[price]]</f>
        <v>8079.34</v>
      </c>
      <c r="M1921" s="8">
        <f>IF(SalesData[[#This Row],[quantity]]&lt;=1,2%,IF(SalesData[[#This Row],[quantity]]&lt;=2,4%,IF(SalesData[[#This Row],[quantity]]&lt;=3,6%,IF(SalesData[[#This Row],[quantity]]&gt;=4,8%,0%))))</f>
        <v>0.02</v>
      </c>
      <c r="N1921" s="6">
        <f>SalesData[[#This Row],[Total Sales]]*SalesData[[#This Row],[Discount %]]</f>
        <v>161.58680000000001</v>
      </c>
      <c r="O1921" s="2">
        <f>SalesData[[#This Row],[Total Sales]]-SalesData[[#This Row],[Discount Amount]]</f>
        <v>7917.7532000000001</v>
      </c>
      <c r="P1921" s="2">
        <f>SalesData[[#This Row],[price]]*60%</f>
        <v>4847.6040000000003</v>
      </c>
      <c r="Q1921" s="2">
        <f>SalesData[[#This Row],[Cost Price (Assumed)60%]]*SalesData[[#This Row],[quantity]]</f>
        <v>4847.6040000000003</v>
      </c>
      <c r="R1921" s="2">
        <f>SalesData[[#This Row],[Net Sales]]-SalesData[[#This Row],[Total Cost]]</f>
        <v>3070.1491999999998</v>
      </c>
      <c r="S1921" s="8">
        <f>SalesData[[#This Row],[Profit]]/SalesData[[#This Row],[Net Sales]]</f>
        <v>0.38775510204081631</v>
      </c>
    </row>
    <row r="1922" spans="1:19" x14ac:dyDescent="0.25">
      <c r="A1922">
        <v>101920</v>
      </c>
      <c r="B1922" s="1">
        <v>45420</v>
      </c>
      <c r="C1922" s="2">
        <f>MONTH(SalesData[[#This Row],[order_date]])</f>
        <v>5</v>
      </c>
      <c r="D1922" s="2">
        <f>YEAR(SalesData[[#This Row],[order_date]])</f>
        <v>2024</v>
      </c>
      <c r="E1922" t="s">
        <v>1792</v>
      </c>
      <c r="F1922" t="s">
        <v>14</v>
      </c>
      <c r="G1922" t="s">
        <v>15</v>
      </c>
      <c r="H1922">
        <v>1</v>
      </c>
      <c r="I1922">
        <v>3946.91</v>
      </c>
      <c r="J1922" t="s">
        <v>21</v>
      </c>
      <c r="K1922" t="s">
        <v>17</v>
      </c>
      <c r="L1922">
        <f>SalesData[[#This Row],[quantity]]*SalesData[[#This Row],[price]]</f>
        <v>3946.91</v>
      </c>
      <c r="M1922" s="8">
        <f>IF(SalesData[[#This Row],[quantity]]&lt;=1,2%,IF(SalesData[[#This Row],[quantity]]&lt;=2,4%,IF(SalesData[[#This Row],[quantity]]&lt;=3,6%,IF(SalesData[[#This Row],[quantity]]&gt;=4,8%,0%))))</f>
        <v>0.02</v>
      </c>
      <c r="N1922" s="6">
        <f>SalesData[[#This Row],[Total Sales]]*SalesData[[#This Row],[Discount %]]</f>
        <v>78.938199999999995</v>
      </c>
      <c r="O1922" s="2">
        <f>SalesData[[#This Row],[Total Sales]]-SalesData[[#This Row],[Discount Amount]]</f>
        <v>3867.9717999999998</v>
      </c>
      <c r="P1922" s="2">
        <f>SalesData[[#This Row],[price]]*60%</f>
        <v>2368.1459999999997</v>
      </c>
      <c r="Q1922" s="2">
        <f>SalesData[[#This Row],[Cost Price (Assumed)60%]]*SalesData[[#This Row],[quantity]]</f>
        <v>2368.1459999999997</v>
      </c>
      <c r="R1922" s="2">
        <f>SalesData[[#This Row],[Net Sales]]-SalesData[[#This Row],[Total Cost]]</f>
        <v>1499.8258000000001</v>
      </c>
      <c r="S1922" s="8">
        <f>SalesData[[#This Row],[Profit]]/SalesData[[#This Row],[Net Sales]]</f>
        <v>0.38775510204081637</v>
      </c>
    </row>
    <row r="1923" spans="1:19" x14ac:dyDescent="0.25">
      <c r="A1923">
        <v>101921</v>
      </c>
      <c r="B1923" s="1">
        <v>45312</v>
      </c>
      <c r="C1923" s="2">
        <f>MONTH(SalesData[[#This Row],[order_date]])</f>
        <v>1</v>
      </c>
      <c r="D1923" s="2">
        <f>YEAR(SalesData[[#This Row],[order_date]])</f>
        <v>2024</v>
      </c>
      <c r="E1923" t="s">
        <v>1793</v>
      </c>
      <c r="F1923" t="s">
        <v>10</v>
      </c>
      <c r="G1923" t="s">
        <v>27</v>
      </c>
      <c r="H1923">
        <v>1</v>
      </c>
      <c r="I1923">
        <v>62315.33</v>
      </c>
      <c r="J1923" t="s">
        <v>63</v>
      </c>
      <c r="K1923" t="s">
        <v>64</v>
      </c>
      <c r="L1923">
        <f>SalesData[[#This Row],[quantity]]*SalesData[[#This Row],[price]]</f>
        <v>62315.33</v>
      </c>
      <c r="M1923" s="8">
        <f>IF(SalesData[[#This Row],[quantity]]&lt;=1,2%,IF(SalesData[[#This Row],[quantity]]&lt;=2,4%,IF(SalesData[[#This Row],[quantity]]&lt;=3,6%,IF(SalesData[[#This Row],[quantity]]&gt;=4,8%,0%))))</f>
        <v>0.02</v>
      </c>
      <c r="N1923" s="6">
        <f>SalesData[[#This Row],[Total Sales]]*SalesData[[#This Row],[Discount %]]</f>
        <v>1246.3066000000001</v>
      </c>
      <c r="O1923" s="2">
        <f>SalesData[[#This Row],[Total Sales]]-SalesData[[#This Row],[Discount Amount]]</f>
        <v>61069.023399999998</v>
      </c>
      <c r="P1923" s="2">
        <f>SalesData[[#This Row],[price]]*60%</f>
        <v>37389.197999999997</v>
      </c>
      <c r="Q1923" s="2">
        <f>SalesData[[#This Row],[Cost Price (Assumed)60%]]*SalesData[[#This Row],[quantity]]</f>
        <v>37389.197999999997</v>
      </c>
      <c r="R1923" s="2">
        <f>SalesData[[#This Row],[Net Sales]]-SalesData[[#This Row],[Total Cost]]</f>
        <v>23679.825400000002</v>
      </c>
      <c r="S1923" s="8">
        <f>SalesData[[#This Row],[Profit]]/SalesData[[#This Row],[Net Sales]]</f>
        <v>0.38775510204081637</v>
      </c>
    </row>
    <row r="1924" spans="1:19" x14ac:dyDescent="0.25">
      <c r="A1924">
        <v>101922</v>
      </c>
      <c r="B1924" s="1">
        <v>45657</v>
      </c>
      <c r="C1924" s="2">
        <f>MONTH(SalesData[[#This Row],[order_date]])</f>
        <v>12</v>
      </c>
      <c r="D1924" s="2">
        <f>YEAR(SalesData[[#This Row],[order_date]])</f>
        <v>2024</v>
      </c>
      <c r="E1924" t="s">
        <v>1794</v>
      </c>
      <c r="F1924" t="s">
        <v>14</v>
      </c>
      <c r="G1924" t="s">
        <v>15</v>
      </c>
      <c r="H1924">
        <v>1</v>
      </c>
      <c r="I1924">
        <v>929.72</v>
      </c>
      <c r="J1924" t="s">
        <v>61</v>
      </c>
      <c r="K1924" t="s">
        <v>36</v>
      </c>
      <c r="L1924">
        <f>SalesData[[#This Row],[quantity]]*SalesData[[#This Row],[price]]</f>
        <v>929.72</v>
      </c>
      <c r="M1924" s="8">
        <f>IF(SalesData[[#This Row],[quantity]]&lt;=1,2%,IF(SalesData[[#This Row],[quantity]]&lt;=2,4%,IF(SalesData[[#This Row],[quantity]]&lt;=3,6%,IF(SalesData[[#This Row],[quantity]]&gt;=4,8%,0%))))</f>
        <v>0.02</v>
      </c>
      <c r="N1924" s="6">
        <f>SalesData[[#This Row],[Total Sales]]*SalesData[[#This Row],[Discount %]]</f>
        <v>18.5944</v>
      </c>
      <c r="O1924" s="2">
        <f>SalesData[[#This Row],[Total Sales]]-SalesData[[#This Row],[Discount Amount]]</f>
        <v>911.12560000000008</v>
      </c>
      <c r="P1924" s="2">
        <f>SalesData[[#This Row],[price]]*60%</f>
        <v>557.83199999999999</v>
      </c>
      <c r="Q1924" s="2">
        <f>SalesData[[#This Row],[Cost Price (Assumed)60%]]*SalesData[[#This Row],[quantity]]</f>
        <v>557.83199999999999</v>
      </c>
      <c r="R1924" s="2">
        <f>SalesData[[#This Row],[Net Sales]]-SalesData[[#This Row],[Total Cost]]</f>
        <v>353.29360000000008</v>
      </c>
      <c r="S1924" s="8">
        <f>SalesData[[#This Row],[Profit]]/SalesData[[#This Row],[Net Sales]]</f>
        <v>0.38775510204081637</v>
      </c>
    </row>
    <row r="1925" spans="1:19" x14ac:dyDescent="0.25">
      <c r="A1925">
        <v>101923</v>
      </c>
      <c r="B1925" s="1">
        <v>45435</v>
      </c>
      <c r="C1925" s="2">
        <f>MONTH(SalesData[[#This Row],[order_date]])</f>
        <v>5</v>
      </c>
      <c r="D1925" s="2">
        <f>YEAR(SalesData[[#This Row],[order_date]])</f>
        <v>2024</v>
      </c>
      <c r="E1925" t="s">
        <v>1795</v>
      </c>
      <c r="F1925" t="s">
        <v>14</v>
      </c>
      <c r="G1925" t="s">
        <v>170</v>
      </c>
      <c r="H1925">
        <v>1</v>
      </c>
      <c r="I1925">
        <v>2877.98</v>
      </c>
      <c r="J1925" t="s">
        <v>12</v>
      </c>
      <c r="K1925" t="s">
        <v>12</v>
      </c>
      <c r="L1925">
        <f>SalesData[[#This Row],[quantity]]*SalesData[[#This Row],[price]]</f>
        <v>2877.98</v>
      </c>
      <c r="M1925" s="8">
        <f>IF(SalesData[[#This Row],[quantity]]&lt;=1,2%,IF(SalesData[[#This Row],[quantity]]&lt;=2,4%,IF(SalesData[[#This Row],[quantity]]&lt;=3,6%,IF(SalesData[[#This Row],[quantity]]&gt;=4,8%,0%))))</f>
        <v>0.02</v>
      </c>
      <c r="N1925" s="6">
        <f>SalesData[[#This Row],[Total Sales]]*SalesData[[#This Row],[Discount %]]</f>
        <v>57.559600000000003</v>
      </c>
      <c r="O1925" s="2">
        <f>SalesData[[#This Row],[Total Sales]]-SalesData[[#This Row],[Discount Amount]]</f>
        <v>2820.4204</v>
      </c>
      <c r="P1925" s="2">
        <f>SalesData[[#This Row],[price]]*60%</f>
        <v>1726.788</v>
      </c>
      <c r="Q1925" s="2">
        <f>SalesData[[#This Row],[Cost Price (Assumed)60%]]*SalesData[[#This Row],[quantity]]</f>
        <v>1726.788</v>
      </c>
      <c r="R1925" s="2">
        <f>SalesData[[#This Row],[Net Sales]]-SalesData[[#This Row],[Total Cost]]</f>
        <v>1093.6324</v>
      </c>
      <c r="S1925" s="8">
        <f>SalesData[[#This Row],[Profit]]/SalesData[[#This Row],[Net Sales]]</f>
        <v>0.38775510204081631</v>
      </c>
    </row>
    <row r="1926" spans="1:19" x14ac:dyDescent="0.25">
      <c r="A1926">
        <v>101924</v>
      </c>
      <c r="B1926" s="1">
        <v>45355</v>
      </c>
      <c r="C1926" s="2">
        <f>MONTH(SalesData[[#This Row],[order_date]])</f>
        <v>3</v>
      </c>
      <c r="D1926" s="2">
        <f>YEAR(SalesData[[#This Row],[order_date]])</f>
        <v>2024</v>
      </c>
      <c r="E1926" t="s">
        <v>1796</v>
      </c>
      <c r="F1926" t="s">
        <v>14</v>
      </c>
      <c r="G1926" t="s">
        <v>31</v>
      </c>
      <c r="H1926">
        <v>1</v>
      </c>
      <c r="I1926">
        <v>3105.17</v>
      </c>
      <c r="J1926" t="s">
        <v>94</v>
      </c>
      <c r="K1926" t="s">
        <v>95</v>
      </c>
      <c r="L1926">
        <f>SalesData[[#This Row],[quantity]]*SalesData[[#This Row],[price]]</f>
        <v>3105.17</v>
      </c>
      <c r="M1926" s="8">
        <f>IF(SalesData[[#This Row],[quantity]]&lt;=1,2%,IF(SalesData[[#This Row],[quantity]]&lt;=2,4%,IF(SalesData[[#This Row],[quantity]]&lt;=3,6%,IF(SalesData[[#This Row],[quantity]]&gt;=4,8%,0%))))</f>
        <v>0.02</v>
      </c>
      <c r="N1926" s="6">
        <f>SalesData[[#This Row],[Total Sales]]*SalesData[[#This Row],[Discount %]]</f>
        <v>62.103400000000001</v>
      </c>
      <c r="O1926" s="2">
        <f>SalesData[[#This Row],[Total Sales]]-SalesData[[#This Row],[Discount Amount]]</f>
        <v>3043.0666000000001</v>
      </c>
      <c r="P1926" s="2">
        <f>SalesData[[#This Row],[price]]*60%</f>
        <v>1863.1019999999999</v>
      </c>
      <c r="Q1926" s="2">
        <f>SalesData[[#This Row],[Cost Price (Assumed)60%]]*SalesData[[#This Row],[quantity]]</f>
        <v>1863.1019999999999</v>
      </c>
      <c r="R1926" s="2">
        <f>SalesData[[#This Row],[Net Sales]]-SalesData[[#This Row],[Total Cost]]</f>
        <v>1179.9646000000002</v>
      </c>
      <c r="S1926" s="8">
        <f>SalesData[[#This Row],[Profit]]/SalesData[[#This Row],[Net Sales]]</f>
        <v>0.38775510204081637</v>
      </c>
    </row>
    <row r="1927" spans="1:19" x14ac:dyDescent="0.25">
      <c r="A1927">
        <v>101925</v>
      </c>
      <c r="B1927" s="1">
        <v>45607</v>
      </c>
      <c r="C1927" s="2">
        <f>MONTH(SalesData[[#This Row],[order_date]])</f>
        <v>11</v>
      </c>
      <c r="D1927" s="2">
        <f>YEAR(SalesData[[#This Row],[order_date]])</f>
        <v>2024</v>
      </c>
      <c r="E1927" t="s">
        <v>246</v>
      </c>
      <c r="F1927" t="s">
        <v>14</v>
      </c>
      <c r="G1927" t="s">
        <v>170</v>
      </c>
      <c r="H1927">
        <v>1</v>
      </c>
      <c r="I1927">
        <v>1541.92</v>
      </c>
      <c r="J1927" t="s">
        <v>12</v>
      </c>
      <c r="K1927" t="s">
        <v>12</v>
      </c>
      <c r="L1927">
        <f>SalesData[[#This Row],[quantity]]*SalesData[[#This Row],[price]]</f>
        <v>1541.92</v>
      </c>
      <c r="M1927" s="8">
        <f>IF(SalesData[[#This Row],[quantity]]&lt;=1,2%,IF(SalesData[[#This Row],[quantity]]&lt;=2,4%,IF(SalesData[[#This Row],[quantity]]&lt;=3,6%,IF(SalesData[[#This Row],[quantity]]&gt;=4,8%,0%))))</f>
        <v>0.02</v>
      </c>
      <c r="N1927" s="6">
        <f>SalesData[[#This Row],[Total Sales]]*SalesData[[#This Row],[Discount %]]</f>
        <v>30.838400000000004</v>
      </c>
      <c r="O1927" s="2">
        <f>SalesData[[#This Row],[Total Sales]]-SalesData[[#This Row],[Discount Amount]]</f>
        <v>1511.0816</v>
      </c>
      <c r="P1927" s="2">
        <f>SalesData[[#This Row],[price]]*60%</f>
        <v>925.15200000000004</v>
      </c>
      <c r="Q1927" s="2">
        <f>SalesData[[#This Row],[Cost Price (Assumed)60%]]*SalesData[[#This Row],[quantity]]</f>
        <v>925.15200000000004</v>
      </c>
      <c r="R1927" s="2">
        <f>SalesData[[#This Row],[Net Sales]]-SalesData[[#This Row],[Total Cost]]</f>
        <v>585.92959999999994</v>
      </c>
      <c r="S1927" s="8">
        <f>SalesData[[#This Row],[Profit]]/SalesData[[#This Row],[Net Sales]]</f>
        <v>0.38775510204081631</v>
      </c>
    </row>
    <row r="1928" spans="1:19" x14ac:dyDescent="0.25">
      <c r="A1928">
        <v>101926</v>
      </c>
      <c r="B1928" s="1">
        <v>44951</v>
      </c>
      <c r="C1928" s="2">
        <f>MONTH(SalesData[[#This Row],[order_date]])</f>
        <v>1</v>
      </c>
      <c r="D1928" s="2">
        <f>YEAR(SalesData[[#This Row],[order_date]])</f>
        <v>2023</v>
      </c>
      <c r="E1928" t="s">
        <v>1797</v>
      </c>
      <c r="F1928" t="s">
        <v>10</v>
      </c>
      <c r="G1928" t="s">
        <v>80</v>
      </c>
      <c r="H1928">
        <v>1</v>
      </c>
      <c r="I1928">
        <v>15678.95</v>
      </c>
      <c r="J1928" t="s">
        <v>107</v>
      </c>
      <c r="K1928" t="s">
        <v>108</v>
      </c>
      <c r="L1928">
        <f>SalesData[[#This Row],[quantity]]*SalesData[[#This Row],[price]]</f>
        <v>15678.95</v>
      </c>
      <c r="M1928" s="8">
        <f>IF(SalesData[[#This Row],[quantity]]&lt;=1,2%,IF(SalesData[[#This Row],[quantity]]&lt;=2,4%,IF(SalesData[[#This Row],[quantity]]&lt;=3,6%,IF(SalesData[[#This Row],[quantity]]&gt;=4,8%,0%))))</f>
        <v>0.02</v>
      </c>
      <c r="N1928" s="6">
        <f>SalesData[[#This Row],[Total Sales]]*SalesData[[#This Row],[Discount %]]</f>
        <v>313.57900000000001</v>
      </c>
      <c r="O1928" s="2">
        <f>SalesData[[#This Row],[Total Sales]]-SalesData[[#This Row],[Discount Amount]]</f>
        <v>15365.371000000001</v>
      </c>
      <c r="P1928" s="2">
        <f>SalesData[[#This Row],[price]]*60%</f>
        <v>9407.3700000000008</v>
      </c>
      <c r="Q1928" s="2">
        <f>SalesData[[#This Row],[Cost Price (Assumed)60%]]*SalesData[[#This Row],[quantity]]</f>
        <v>9407.3700000000008</v>
      </c>
      <c r="R1928" s="2">
        <f>SalesData[[#This Row],[Net Sales]]-SalesData[[#This Row],[Total Cost]]</f>
        <v>5958.0010000000002</v>
      </c>
      <c r="S1928" s="8">
        <f>SalesData[[#This Row],[Profit]]/SalesData[[#This Row],[Net Sales]]</f>
        <v>0.38775510204081631</v>
      </c>
    </row>
    <row r="1929" spans="1:19" x14ac:dyDescent="0.25">
      <c r="A1929">
        <v>101927</v>
      </c>
      <c r="B1929" s="1">
        <v>45497</v>
      </c>
      <c r="C1929" s="2">
        <f>MONTH(SalesData[[#This Row],[order_date]])</f>
        <v>7</v>
      </c>
      <c r="D1929" s="2">
        <f>YEAR(SalesData[[#This Row],[order_date]])</f>
        <v>2024</v>
      </c>
      <c r="E1929" t="s">
        <v>538</v>
      </c>
      <c r="F1929" t="s">
        <v>10</v>
      </c>
      <c r="G1929" t="s">
        <v>73</v>
      </c>
      <c r="H1929">
        <v>5</v>
      </c>
      <c r="I1929">
        <v>47598.44</v>
      </c>
      <c r="J1929" t="s">
        <v>54</v>
      </c>
      <c r="K1929" t="s">
        <v>55</v>
      </c>
      <c r="L1929">
        <f>SalesData[[#This Row],[quantity]]*SalesData[[#This Row],[price]]</f>
        <v>237992.2</v>
      </c>
      <c r="M1929" s="8">
        <f>IF(SalesData[[#This Row],[quantity]]&lt;=1,2%,IF(SalesData[[#This Row],[quantity]]&lt;=2,4%,IF(SalesData[[#This Row],[quantity]]&lt;=3,6%,IF(SalesData[[#This Row],[quantity]]&gt;=4,8%,0%))))</f>
        <v>0.08</v>
      </c>
      <c r="N1929" s="6">
        <f>SalesData[[#This Row],[Total Sales]]*SalesData[[#This Row],[Discount %]]</f>
        <v>19039.376</v>
      </c>
      <c r="O1929" s="2">
        <f>SalesData[[#This Row],[Total Sales]]-SalesData[[#This Row],[Discount Amount]]</f>
        <v>218952.82400000002</v>
      </c>
      <c r="P1929" s="2">
        <f>SalesData[[#This Row],[price]]*60%</f>
        <v>28559.064000000002</v>
      </c>
      <c r="Q1929" s="2">
        <f>SalesData[[#This Row],[Cost Price (Assumed)60%]]*SalesData[[#This Row],[quantity]]</f>
        <v>142795.32</v>
      </c>
      <c r="R1929" s="2">
        <f>SalesData[[#This Row],[Net Sales]]-SalesData[[#This Row],[Total Cost]]</f>
        <v>76157.504000000015</v>
      </c>
      <c r="S1929" s="8">
        <f>SalesData[[#This Row],[Profit]]/SalesData[[#This Row],[Net Sales]]</f>
        <v>0.34782608695652178</v>
      </c>
    </row>
    <row r="1930" spans="1:19" x14ac:dyDescent="0.25">
      <c r="A1930">
        <v>101928</v>
      </c>
      <c r="B1930" s="1">
        <v>44967</v>
      </c>
      <c r="C1930" s="2">
        <f>MONTH(SalesData[[#This Row],[order_date]])</f>
        <v>2</v>
      </c>
      <c r="D1930" s="2">
        <f>YEAR(SalesData[[#This Row],[order_date]])</f>
        <v>2023</v>
      </c>
      <c r="E1930" t="s">
        <v>1798</v>
      </c>
      <c r="F1930" t="s">
        <v>10</v>
      </c>
      <c r="G1930" t="s">
        <v>27</v>
      </c>
      <c r="H1930">
        <v>1</v>
      </c>
      <c r="I1930">
        <v>50918.91</v>
      </c>
      <c r="J1930" t="s">
        <v>85</v>
      </c>
      <c r="K1930" t="s">
        <v>29</v>
      </c>
      <c r="L1930">
        <f>SalesData[[#This Row],[quantity]]*SalesData[[#This Row],[price]]</f>
        <v>50918.91</v>
      </c>
      <c r="M1930" s="8">
        <f>IF(SalesData[[#This Row],[quantity]]&lt;=1,2%,IF(SalesData[[#This Row],[quantity]]&lt;=2,4%,IF(SalesData[[#This Row],[quantity]]&lt;=3,6%,IF(SalesData[[#This Row],[quantity]]&gt;=4,8%,0%))))</f>
        <v>0.02</v>
      </c>
      <c r="N1930" s="6">
        <f>SalesData[[#This Row],[Total Sales]]*SalesData[[#This Row],[Discount %]]</f>
        <v>1018.3782000000001</v>
      </c>
      <c r="O1930" s="2">
        <f>SalesData[[#This Row],[Total Sales]]-SalesData[[#This Row],[Discount Amount]]</f>
        <v>49900.531800000004</v>
      </c>
      <c r="P1930" s="2">
        <f>SalesData[[#This Row],[price]]*60%</f>
        <v>30551.346000000001</v>
      </c>
      <c r="Q1930" s="2">
        <f>SalesData[[#This Row],[Cost Price (Assumed)60%]]*SalesData[[#This Row],[quantity]]</f>
        <v>30551.346000000001</v>
      </c>
      <c r="R1930" s="2">
        <f>SalesData[[#This Row],[Net Sales]]-SalesData[[#This Row],[Total Cost]]</f>
        <v>19349.185800000003</v>
      </c>
      <c r="S1930" s="8">
        <f>SalesData[[#This Row],[Profit]]/SalesData[[#This Row],[Net Sales]]</f>
        <v>0.38775510204081637</v>
      </c>
    </row>
    <row r="1931" spans="1:19" x14ac:dyDescent="0.25">
      <c r="A1931">
        <v>101929</v>
      </c>
      <c r="B1931" s="1">
        <v>45449</v>
      </c>
      <c r="C1931" s="2">
        <f>MONTH(SalesData[[#This Row],[order_date]])</f>
        <v>6</v>
      </c>
      <c r="D1931" s="2">
        <f>YEAR(SalesData[[#This Row],[order_date]])</f>
        <v>2024</v>
      </c>
      <c r="E1931" t="s">
        <v>1799</v>
      </c>
      <c r="F1931" t="s">
        <v>38</v>
      </c>
      <c r="G1931" t="s">
        <v>39</v>
      </c>
      <c r="H1931">
        <v>1</v>
      </c>
      <c r="I1931">
        <v>1146.3599999999999</v>
      </c>
      <c r="J1931" t="s">
        <v>43</v>
      </c>
      <c r="K1931" t="s">
        <v>29</v>
      </c>
      <c r="L1931">
        <f>SalesData[[#This Row],[quantity]]*SalesData[[#This Row],[price]]</f>
        <v>1146.3599999999999</v>
      </c>
      <c r="M1931" s="8">
        <f>IF(SalesData[[#This Row],[quantity]]&lt;=1,2%,IF(SalesData[[#This Row],[quantity]]&lt;=2,4%,IF(SalesData[[#This Row],[quantity]]&lt;=3,6%,IF(SalesData[[#This Row],[quantity]]&gt;=4,8%,0%))))</f>
        <v>0.02</v>
      </c>
      <c r="N1931" s="6">
        <f>SalesData[[#This Row],[Total Sales]]*SalesData[[#This Row],[Discount %]]</f>
        <v>22.927199999999999</v>
      </c>
      <c r="O1931" s="2">
        <f>SalesData[[#This Row],[Total Sales]]-SalesData[[#This Row],[Discount Amount]]</f>
        <v>1123.4327999999998</v>
      </c>
      <c r="P1931" s="2">
        <f>SalesData[[#This Row],[price]]*60%</f>
        <v>687.81599999999992</v>
      </c>
      <c r="Q1931" s="2">
        <f>SalesData[[#This Row],[Cost Price (Assumed)60%]]*SalesData[[#This Row],[quantity]]</f>
        <v>687.81599999999992</v>
      </c>
      <c r="R1931" s="2">
        <f>SalesData[[#This Row],[Net Sales]]-SalesData[[#This Row],[Total Cost]]</f>
        <v>435.6167999999999</v>
      </c>
      <c r="S1931" s="8">
        <f>SalesData[[#This Row],[Profit]]/SalesData[[#This Row],[Net Sales]]</f>
        <v>0.38775510204081631</v>
      </c>
    </row>
    <row r="1932" spans="1:19" x14ac:dyDescent="0.25">
      <c r="A1932">
        <v>101930</v>
      </c>
      <c r="B1932" s="1">
        <v>45067</v>
      </c>
      <c r="C1932" s="2">
        <f>MONTH(SalesData[[#This Row],[order_date]])</f>
        <v>5</v>
      </c>
      <c r="D1932" s="2">
        <f>YEAR(SalesData[[#This Row],[order_date]])</f>
        <v>2023</v>
      </c>
      <c r="E1932" t="s">
        <v>1800</v>
      </c>
      <c r="F1932" t="s">
        <v>14</v>
      </c>
      <c r="G1932" t="s">
        <v>46</v>
      </c>
      <c r="H1932">
        <v>3</v>
      </c>
      <c r="I1932">
        <v>3667.09</v>
      </c>
      <c r="J1932" t="s">
        <v>61</v>
      </c>
      <c r="K1932" t="s">
        <v>36</v>
      </c>
      <c r="L1932">
        <f>SalesData[[#This Row],[quantity]]*SalesData[[#This Row],[price]]</f>
        <v>11001.27</v>
      </c>
      <c r="M1932" s="8">
        <f>IF(SalesData[[#This Row],[quantity]]&lt;=1,2%,IF(SalesData[[#This Row],[quantity]]&lt;=2,4%,IF(SalesData[[#This Row],[quantity]]&lt;=3,6%,IF(SalesData[[#This Row],[quantity]]&gt;=4,8%,0%))))</f>
        <v>0.06</v>
      </c>
      <c r="N1932" s="6">
        <f>SalesData[[#This Row],[Total Sales]]*SalesData[[#This Row],[Discount %]]</f>
        <v>660.07619999999997</v>
      </c>
      <c r="O1932" s="2">
        <f>SalesData[[#This Row],[Total Sales]]-SalesData[[#This Row],[Discount Amount]]</f>
        <v>10341.193800000001</v>
      </c>
      <c r="P1932" s="2">
        <f>SalesData[[#This Row],[price]]*60%</f>
        <v>2200.2539999999999</v>
      </c>
      <c r="Q1932" s="2">
        <f>SalesData[[#This Row],[Cost Price (Assumed)60%]]*SalesData[[#This Row],[quantity]]</f>
        <v>6600.7619999999997</v>
      </c>
      <c r="R1932" s="2">
        <f>SalesData[[#This Row],[Net Sales]]-SalesData[[#This Row],[Total Cost]]</f>
        <v>3740.4318000000012</v>
      </c>
      <c r="S1932" s="8">
        <f>SalesData[[#This Row],[Profit]]/SalesData[[#This Row],[Net Sales]]</f>
        <v>0.36170212765957455</v>
      </c>
    </row>
    <row r="1933" spans="1:19" x14ac:dyDescent="0.25">
      <c r="A1933">
        <v>101931</v>
      </c>
      <c r="B1933" s="1">
        <v>45417</v>
      </c>
      <c r="C1933" s="2">
        <f>MONTH(SalesData[[#This Row],[order_date]])</f>
        <v>5</v>
      </c>
      <c r="D1933" s="2">
        <f>YEAR(SalesData[[#This Row],[order_date]])</f>
        <v>2024</v>
      </c>
      <c r="E1933" t="s">
        <v>690</v>
      </c>
      <c r="F1933" t="s">
        <v>10</v>
      </c>
      <c r="G1933" t="s">
        <v>27</v>
      </c>
      <c r="H1933">
        <v>1</v>
      </c>
      <c r="I1933">
        <v>45445.2</v>
      </c>
      <c r="J1933" t="s">
        <v>57</v>
      </c>
      <c r="K1933" t="s">
        <v>58</v>
      </c>
      <c r="L1933">
        <f>SalesData[[#This Row],[quantity]]*SalesData[[#This Row],[price]]</f>
        <v>45445.2</v>
      </c>
      <c r="M1933" s="8">
        <f>IF(SalesData[[#This Row],[quantity]]&lt;=1,2%,IF(SalesData[[#This Row],[quantity]]&lt;=2,4%,IF(SalesData[[#This Row],[quantity]]&lt;=3,6%,IF(SalesData[[#This Row],[quantity]]&gt;=4,8%,0%))))</f>
        <v>0.02</v>
      </c>
      <c r="N1933" s="6">
        <f>SalesData[[#This Row],[Total Sales]]*SalesData[[#This Row],[Discount %]]</f>
        <v>908.904</v>
      </c>
      <c r="O1933" s="2">
        <f>SalesData[[#This Row],[Total Sales]]-SalesData[[#This Row],[Discount Amount]]</f>
        <v>44536.295999999995</v>
      </c>
      <c r="P1933" s="2">
        <f>SalesData[[#This Row],[price]]*60%</f>
        <v>27267.119999999999</v>
      </c>
      <c r="Q1933" s="2">
        <f>SalesData[[#This Row],[Cost Price (Assumed)60%]]*SalesData[[#This Row],[quantity]]</f>
        <v>27267.119999999999</v>
      </c>
      <c r="R1933" s="2">
        <f>SalesData[[#This Row],[Net Sales]]-SalesData[[#This Row],[Total Cost]]</f>
        <v>17269.175999999996</v>
      </c>
      <c r="S1933" s="8">
        <f>SalesData[[#This Row],[Profit]]/SalesData[[#This Row],[Net Sales]]</f>
        <v>0.38775510204081626</v>
      </c>
    </row>
    <row r="1934" spans="1:19" x14ac:dyDescent="0.25">
      <c r="A1934">
        <v>101932</v>
      </c>
      <c r="B1934" s="1">
        <v>45610</v>
      </c>
      <c r="C1934" s="2">
        <f>MONTH(SalesData[[#This Row],[order_date]])</f>
        <v>11</v>
      </c>
      <c r="D1934" s="2">
        <f>YEAR(SalesData[[#This Row],[order_date]])</f>
        <v>2024</v>
      </c>
      <c r="E1934" t="s">
        <v>1801</v>
      </c>
      <c r="F1934" t="s">
        <v>10</v>
      </c>
      <c r="G1934" t="s">
        <v>80</v>
      </c>
      <c r="H1934">
        <v>1</v>
      </c>
      <c r="I1934">
        <v>53236.74</v>
      </c>
      <c r="J1934" t="s">
        <v>32</v>
      </c>
      <c r="K1934" t="s">
        <v>33</v>
      </c>
      <c r="L1934">
        <f>SalesData[[#This Row],[quantity]]*SalesData[[#This Row],[price]]</f>
        <v>53236.74</v>
      </c>
      <c r="M1934" s="8">
        <f>IF(SalesData[[#This Row],[quantity]]&lt;=1,2%,IF(SalesData[[#This Row],[quantity]]&lt;=2,4%,IF(SalesData[[#This Row],[quantity]]&lt;=3,6%,IF(SalesData[[#This Row],[quantity]]&gt;=4,8%,0%))))</f>
        <v>0.02</v>
      </c>
      <c r="N1934" s="6">
        <f>SalesData[[#This Row],[Total Sales]]*SalesData[[#This Row],[Discount %]]</f>
        <v>1064.7348</v>
      </c>
      <c r="O1934" s="2">
        <f>SalesData[[#This Row],[Total Sales]]-SalesData[[#This Row],[Discount Amount]]</f>
        <v>52172.0052</v>
      </c>
      <c r="P1934" s="2">
        <f>SalesData[[#This Row],[price]]*60%</f>
        <v>31942.043999999998</v>
      </c>
      <c r="Q1934" s="2">
        <f>SalesData[[#This Row],[Cost Price (Assumed)60%]]*SalesData[[#This Row],[quantity]]</f>
        <v>31942.043999999998</v>
      </c>
      <c r="R1934" s="2">
        <f>SalesData[[#This Row],[Net Sales]]-SalesData[[#This Row],[Total Cost]]</f>
        <v>20229.961200000002</v>
      </c>
      <c r="S1934" s="8">
        <f>SalesData[[#This Row],[Profit]]/SalesData[[#This Row],[Net Sales]]</f>
        <v>0.38775510204081637</v>
      </c>
    </row>
    <row r="1935" spans="1:19" x14ac:dyDescent="0.25">
      <c r="A1935">
        <v>101933</v>
      </c>
      <c r="B1935" s="1">
        <v>45095</v>
      </c>
      <c r="C1935" s="2">
        <f>MONTH(SalesData[[#This Row],[order_date]])</f>
        <v>6</v>
      </c>
      <c r="D1935" s="2">
        <f>YEAR(SalesData[[#This Row],[order_date]])</f>
        <v>2023</v>
      </c>
      <c r="E1935" t="s">
        <v>1802</v>
      </c>
      <c r="F1935" t="s">
        <v>10</v>
      </c>
      <c r="G1935" t="s">
        <v>68</v>
      </c>
      <c r="H1935">
        <v>3</v>
      </c>
      <c r="I1935">
        <v>24112.75</v>
      </c>
      <c r="J1935" t="s">
        <v>28</v>
      </c>
      <c r="K1935" t="s">
        <v>29</v>
      </c>
      <c r="L1935">
        <f>SalesData[[#This Row],[quantity]]*SalesData[[#This Row],[price]]</f>
        <v>72338.25</v>
      </c>
      <c r="M1935" s="8">
        <f>IF(SalesData[[#This Row],[quantity]]&lt;=1,2%,IF(SalesData[[#This Row],[quantity]]&lt;=2,4%,IF(SalesData[[#This Row],[quantity]]&lt;=3,6%,IF(SalesData[[#This Row],[quantity]]&gt;=4,8%,0%))))</f>
        <v>0.06</v>
      </c>
      <c r="N1935" s="6">
        <f>SalesData[[#This Row],[Total Sales]]*SalesData[[#This Row],[Discount %]]</f>
        <v>4340.2950000000001</v>
      </c>
      <c r="O1935" s="2">
        <f>SalesData[[#This Row],[Total Sales]]-SalesData[[#This Row],[Discount Amount]]</f>
        <v>67997.955000000002</v>
      </c>
      <c r="P1935" s="2">
        <f>SalesData[[#This Row],[price]]*60%</f>
        <v>14467.65</v>
      </c>
      <c r="Q1935" s="2">
        <f>SalesData[[#This Row],[Cost Price (Assumed)60%]]*SalesData[[#This Row],[quantity]]</f>
        <v>43402.95</v>
      </c>
      <c r="R1935" s="2">
        <f>SalesData[[#This Row],[Net Sales]]-SalesData[[#This Row],[Total Cost]]</f>
        <v>24595.005000000005</v>
      </c>
      <c r="S1935" s="8">
        <f>SalesData[[#This Row],[Profit]]/SalesData[[#This Row],[Net Sales]]</f>
        <v>0.36170212765957455</v>
      </c>
    </row>
    <row r="1936" spans="1:19" x14ac:dyDescent="0.25">
      <c r="A1936">
        <v>101934</v>
      </c>
      <c r="B1936" s="1">
        <v>44988</v>
      </c>
      <c r="C1936" s="2">
        <f>MONTH(SalesData[[#This Row],[order_date]])</f>
        <v>3</v>
      </c>
      <c r="D1936" s="2">
        <f>YEAR(SalesData[[#This Row],[order_date]])</f>
        <v>2023</v>
      </c>
      <c r="E1936" t="s">
        <v>1803</v>
      </c>
      <c r="F1936" t="s">
        <v>38</v>
      </c>
      <c r="G1936" t="s">
        <v>39</v>
      </c>
      <c r="H1936">
        <v>3</v>
      </c>
      <c r="I1936">
        <v>2698.03</v>
      </c>
      <c r="J1936" t="s">
        <v>28</v>
      </c>
      <c r="K1936" t="s">
        <v>29</v>
      </c>
      <c r="L1936">
        <f>SalesData[[#This Row],[quantity]]*SalesData[[#This Row],[price]]</f>
        <v>8094.09</v>
      </c>
      <c r="M1936" s="8">
        <f>IF(SalesData[[#This Row],[quantity]]&lt;=1,2%,IF(SalesData[[#This Row],[quantity]]&lt;=2,4%,IF(SalesData[[#This Row],[quantity]]&lt;=3,6%,IF(SalesData[[#This Row],[quantity]]&gt;=4,8%,0%))))</f>
        <v>0.06</v>
      </c>
      <c r="N1936" s="6">
        <f>SalesData[[#This Row],[Total Sales]]*SalesData[[#This Row],[Discount %]]</f>
        <v>485.6454</v>
      </c>
      <c r="O1936" s="2">
        <f>SalesData[[#This Row],[Total Sales]]-SalesData[[#This Row],[Discount Amount]]</f>
        <v>7608.4445999999998</v>
      </c>
      <c r="P1936" s="2">
        <f>SalesData[[#This Row],[price]]*60%</f>
        <v>1618.818</v>
      </c>
      <c r="Q1936" s="2">
        <f>SalesData[[#This Row],[Cost Price (Assumed)60%]]*SalesData[[#This Row],[quantity]]</f>
        <v>4856.4539999999997</v>
      </c>
      <c r="R1936" s="2">
        <f>SalesData[[#This Row],[Net Sales]]-SalesData[[#This Row],[Total Cost]]</f>
        <v>2751.9906000000001</v>
      </c>
      <c r="S1936" s="8">
        <f>SalesData[[#This Row],[Profit]]/SalesData[[#This Row],[Net Sales]]</f>
        <v>0.36170212765957449</v>
      </c>
    </row>
    <row r="1937" spans="1:19" x14ac:dyDescent="0.25">
      <c r="A1937">
        <v>101935</v>
      </c>
      <c r="B1937" s="1">
        <v>45387</v>
      </c>
      <c r="C1937" s="2">
        <f>MONTH(SalesData[[#This Row],[order_date]])</f>
        <v>4</v>
      </c>
      <c r="D1937" s="2">
        <f>YEAR(SalesData[[#This Row],[order_date]])</f>
        <v>2024</v>
      </c>
      <c r="E1937" t="s">
        <v>1804</v>
      </c>
      <c r="F1937" t="s">
        <v>19</v>
      </c>
      <c r="G1937" t="s">
        <v>115</v>
      </c>
      <c r="H1937">
        <v>2</v>
      </c>
      <c r="I1937">
        <v>2245.52</v>
      </c>
      <c r="J1937" t="s">
        <v>43</v>
      </c>
      <c r="K1937" t="s">
        <v>29</v>
      </c>
      <c r="L1937">
        <f>SalesData[[#This Row],[quantity]]*SalesData[[#This Row],[price]]</f>
        <v>4491.04</v>
      </c>
      <c r="M1937" s="8">
        <f>IF(SalesData[[#This Row],[quantity]]&lt;=1,2%,IF(SalesData[[#This Row],[quantity]]&lt;=2,4%,IF(SalesData[[#This Row],[quantity]]&lt;=3,6%,IF(SalesData[[#This Row],[quantity]]&gt;=4,8%,0%))))</f>
        <v>0.04</v>
      </c>
      <c r="N1937" s="6">
        <f>SalesData[[#This Row],[Total Sales]]*SalesData[[#This Row],[Discount %]]</f>
        <v>179.64160000000001</v>
      </c>
      <c r="O1937" s="2">
        <f>SalesData[[#This Row],[Total Sales]]-SalesData[[#This Row],[Discount Amount]]</f>
        <v>4311.3984</v>
      </c>
      <c r="P1937" s="2">
        <f>SalesData[[#This Row],[price]]*60%</f>
        <v>1347.3119999999999</v>
      </c>
      <c r="Q1937" s="2">
        <f>SalesData[[#This Row],[Cost Price (Assumed)60%]]*SalesData[[#This Row],[quantity]]</f>
        <v>2694.6239999999998</v>
      </c>
      <c r="R1937" s="2">
        <f>SalesData[[#This Row],[Net Sales]]-SalesData[[#This Row],[Total Cost]]</f>
        <v>1616.7744000000002</v>
      </c>
      <c r="S1937" s="8">
        <f>SalesData[[#This Row],[Profit]]/SalesData[[#This Row],[Net Sales]]</f>
        <v>0.37500000000000006</v>
      </c>
    </row>
    <row r="1938" spans="1:19" x14ac:dyDescent="0.25">
      <c r="A1938">
        <v>101936</v>
      </c>
      <c r="B1938" s="1">
        <v>45343</v>
      </c>
      <c r="C1938" s="2">
        <f>MONTH(SalesData[[#This Row],[order_date]])</f>
        <v>2</v>
      </c>
      <c r="D1938" s="2">
        <f>YEAR(SalesData[[#This Row],[order_date]])</f>
        <v>2024</v>
      </c>
      <c r="E1938" t="s">
        <v>156</v>
      </c>
      <c r="F1938" t="s">
        <v>19</v>
      </c>
      <c r="G1938" t="s">
        <v>115</v>
      </c>
      <c r="H1938">
        <v>1</v>
      </c>
      <c r="I1938">
        <v>7954.65</v>
      </c>
      <c r="J1938" t="s">
        <v>28</v>
      </c>
      <c r="K1938" t="s">
        <v>29</v>
      </c>
      <c r="L1938">
        <f>SalesData[[#This Row],[quantity]]*SalesData[[#This Row],[price]]</f>
        <v>7954.65</v>
      </c>
      <c r="M1938" s="8">
        <f>IF(SalesData[[#This Row],[quantity]]&lt;=1,2%,IF(SalesData[[#This Row],[quantity]]&lt;=2,4%,IF(SalesData[[#This Row],[quantity]]&lt;=3,6%,IF(SalesData[[#This Row],[quantity]]&gt;=4,8%,0%))))</f>
        <v>0.02</v>
      </c>
      <c r="N1938" s="6">
        <f>SalesData[[#This Row],[Total Sales]]*SalesData[[#This Row],[Discount %]]</f>
        <v>159.09299999999999</v>
      </c>
      <c r="O1938" s="2">
        <f>SalesData[[#This Row],[Total Sales]]-SalesData[[#This Row],[Discount Amount]]</f>
        <v>7795.5569999999998</v>
      </c>
      <c r="P1938" s="2">
        <f>SalesData[[#This Row],[price]]*60%</f>
        <v>4772.79</v>
      </c>
      <c r="Q1938" s="2">
        <f>SalesData[[#This Row],[Cost Price (Assumed)60%]]*SalesData[[#This Row],[quantity]]</f>
        <v>4772.79</v>
      </c>
      <c r="R1938" s="2">
        <f>SalesData[[#This Row],[Net Sales]]-SalesData[[#This Row],[Total Cost]]</f>
        <v>3022.7669999999998</v>
      </c>
      <c r="S1938" s="8">
        <f>SalesData[[#This Row],[Profit]]/SalesData[[#This Row],[Net Sales]]</f>
        <v>0.38775510204081631</v>
      </c>
    </row>
    <row r="1939" spans="1:19" x14ac:dyDescent="0.25">
      <c r="A1939">
        <v>101937</v>
      </c>
      <c r="B1939" s="1">
        <v>45541</v>
      </c>
      <c r="C1939" s="2">
        <f>MONTH(SalesData[[#This Row],[order_date]])</f>
        <v>9</v>
      </c>
      <c r="D1939" s="2">
        <f>YEAR(SalesData[[#This Row],[order_date]])</f>
        <v>2024</v>
      </c>
      <c r="E1939" t="s">
        <v>1805</v>
      </c>
      <c r="F1939" t="s">
        <v>10</v>
      </c>
      <c r="G1939" t="s">
        <v>73</v>
      </c>
      <c r="H1939">
        <v>1</v>
      </c>
      <c r="I1939">
        <v>53891.97</v>
      </c>
      <c r="J1939" t="s">
        <v>107</v>
      </c>
      <c r="K1939" t="s">
        <v>108</v>
      </c>
      <c r="L1939">
        <f>SalesData[[#This Row],[quantity]]*SalesData[[#This Row],[price]]</f>
        <v>53891.97</v>
      </c>
      <c r="M1939" s="8">
        <f>IF(SalesData[[#This Row],[quantity]]&lt;=1,2%,IF(SalesData[[#This Row],[quantity]]&lt;=2,4%,IF(SalesData[[#This Row],[quantity]]&lt;=3,6%,IF(SalesData[[#This Row],[quantity]]&gt;=4,8%,0%))))</f>
        <v>0.02</v>
      </c>
      <c r="N1939" s="6">
        <f>SalesData[[#This Row],[Total Sales]]*SalesData[[#This Row],[Discount %]]</f>
        <v>1077.8394000000001</v>
      </c>
      <c r="O1939" s="2">
        <f>SalesData[[#This Row],[Total Sales]]-SalesData[[#This Row],[Discount Amount]]</f>
        <v>52814.130600000004</v>
      </c>
      <c r="P1939" s="2">
        <f>SalesData[[#This Row],[price]]*60%</f>
        <v>32335.182000000001</v>
      </c>
      <c r="Q1939" s="2">
        <f>SalesData[[#This Row],[Cost Price (Assumed)60%]]*SalesData[[#This Row],[quantity]]</f>
        <v>32335.182000000001</v>
      </c>
      <c r="R1939" s="2">
        <f>SalesData[[#This Row],[Net Sales]]-SalesData[[#This Row],[Total Cost]]</f>
        <v>20478.948600000003</v>
      </c>
      <c r="S1939" s="8">
        <f>SalesData[[#This Row],[Profit]]/SalesData[[#This Row],[Net Sales]]</f>
        <v>0.38775510204081637</v>
      </c>
    </row>
    <row r="1940" spans="1:19" x14ac:dyDescent="0.25">
      <c r="A1940">
        <v>101938</v>
      </c>
      <c r="B1940" s="1">
        <v>45211</v>
      </c>
      <c r="C1940" s="2">
        <f>MONTH(SalesData[[#This Row],[order_date]])</f>
        <v>10</v>
      </c>
      <c r="D1940" s="2">
        <f>YEAR(SalesData[[#This Row],[order_date]])</f>
        <v>2023</v>
      </c>
      <c r="E1940" t="s">
        <v>1806</v>
      </c>
      <c r="F1940" t="s">
        <v>14</v>
      </c>
      <c r="G1940" t="s">
        <v>170</v>
      </c>
      <c r="H1940">
        <v>2</v>
      </c>
      <c r="I1940">
        <v>4700.37</v>
      </c>
      <c r="J1940" t="s">
        <v>32</v>
      </c>
      <c r="K1940" t="s">
        <v>33</v>
      </c>
      <c r="L1940">
        <f>SalesData[[#This Row],[quantity]]*SalesData[[#This Row],[price]]</f>
        <v>9400.74</v>
      </c>
      <c r="M1940" s="8">
        <f>IF(SalesData[[#This Row],[quantity]]&lt;=1,2%,IF(SalesData[[#This Row],[quantity]]&lt;=2,4%,IF(SalesData[[#This Row],[quantity]]&lt;=3,6%,IF(SalesData[[#This Row],[quantity]]&gt;=4,8%,0%))))</f>
        <v>0.04</v>
      </c>
      <c r="N1940" s="6">
        <f>SalesData[[#This Row],[Total Sales]]*SalesData[[#This Row],[Discount %]]</f>
        <v>376.02960000000002</v>
      </c>
      <c r="O1940" s="2">
        <f>SalesData[[#This Row],[Total Sales]]-SalesData[[#This Row],[Discount Amount]]</f>
        <v>9024.7103999999999</v>
      </c>
      <c r="P1940" s="2">
        <f>SalesData[[#This Row],[price]]*60%</f>
        <v>2820.2219999999998</v>
      </c>
      <c r="Q1940" s="2">
        <f>SalesData[[#This Row],[Cost Price (Assumed)60%]]*SalesData[[#This Row],[quantity]]</f>
        <v>5640.4439999999995</v>
      </c>
      <c r="R1940" s="2">
        <f>SalesData[[#This Row],[Net Sales]]-SalesData[[#This Row],[Total Cost]]</f>
        <v>3384.2664000000004</v>
      </c>
      <c r="S1940" s="8">
        <f>SalesData[[#This Row],[Profit]]/SalesData[[#This Row],[Net Sales]]</f>
        <v>0.37500000000000006</v>
      </c>
    </row>
    <row r="1941" spans="1:19" x14ac:dyDescent="0.25">
      <c r="A1941">
        <v>101939</v>
      </c>
      <c r="B1941" s="1">
        <v>45261</v>
      </c>
      <c r="C1941" s="2">
        <f>MONTH(SalesData[[#This Row],[order_date]])</f>
        <v>12</v>
      </c>
      <c r="D1941" s="2">
        <f>YEAR(SalesData[[#This Row],[order_date]])</f>
        <v>2023</v>
      </c>
      <c r="E1941" t="s">
        <v>227</v>
      </c>
      <c r="F1941" t="s">
        <v>41</v>
      </c>
      <c r="G1941" t="s">
        <v>83</v>
      </c>
      <c r="H1941">
        <v>1</v>
      </c>
      <c r="I1941">
        <v>6639.84</v>
      </c>
      <c r="J1941" t="s">
        <v>61</v>
      </c>
      <c r="K1941" t="s">
        <v>36</v>
      </c>
      <c r="L1941">
        <f>SalesData[[#This Row],[quantity]]*SalesData[[#This Row],[price]]</f>
        <v>6639.84</v>
      </c>
      <c r="M1941" s="8">
        <f>IF(SalesData[[#This Row],[quantity]]&lt;=1,2%,IF(SalesData[[#This Row],[quantity]]&lt;=2,4%,IF(SalesData[[#This Row],[quantity]]&lt;=3,6%,IF(SalesData[[#This Row],[quantity]]&gt;=4,8%,0%))))</f>
        <v>0.02</v>
      </c>
      <c r="N1941" s="6">
        <f>SalesData[[#This Row],[Total Sales]]*SalesData[[#This Row],[Discount %]]</f>
        <v>132.79680000000002</v>
      </c>
      <c r="O1941" s="2">
        <f>SalesData[[#This Row],[Total Sales]]-SalesData[[#This Row],[Discount Amount]]</f>
        <v>6507.0432000000001</v>
      </c>
      <c r="P1941" s="2">
        <f>SalesData[[#This Row],[price]]*60%</f>
        <v>3983.904</v>
      </c>
      <c r="Q1941" s="2">
        <f>SalesData[[#This Row],[Cost Price (Assumed)60%]]*SalesData[[#This Row],[quantity]]</f>
        <v>3983.904</v>
      </c>
      <c r="R1941" s="2">
        <f>SalesData[[#This Row],[Net Sales]]-SalesData[[#This Row],[Total Cost]]</f>
        <v>2523.1392000000001</v>
      </c>
      <c r="S1941" s="8">
        <f>SalesData[[#This Row],[Profit]]/SalesData[[#This Row],[Net Sales]]</f>
        <v>0.38775510204081631</v>
      </c>
    </row>
    <row r="1942" spans="1:19" x14ac:dyDescent="0.25">
      <c r="A1942">
        <v>101940</v>
      </c>
      <c r="B1942" s="1">
        <v>45272</v>
      </c>
      <c r="C1942" s="2">
        <f>MONTH(SalesData[[#This Row],[order_date]])</f>
        <v>12</v>
      </c>
      <c r="D1942" s="2">
        <f>YEAR(SalesData[[#This Row],[order_date]])</f>
        <v>2023</v>
      </c>
      <c r="E1942" t="s">
        <v>1807</v>
      </c>
      <c r="F1942" t="s">
        <v>10</v>
      </c>
      <c r="G1942" t="s">
        <v>68</v>
      </c>
      <c r="H1942">
        <v>5</v>
      </c>
      <c r="I1942">
        <v>39318.949999999997</v>
      </c>
      <c r="J1942" t="s">
        <v>94</v>
      </c>
      <c r="K1942" t="s">
        <v>95</v>
      </c>
      <c r="L1942">
        <f>SalesData[[#This Row],[quantity]]*SalesData[[#This Row],[price]]</f>
        <v>196594.75</v>
      </c>
      <c r="M1942" s="8">
        <f>IF(SalesData[[#This Row],[quantity]]&lt;=1,2%,IF(SalesData[[#This Row],[quantity]]&lt;=2,4%,IF(SalesData[[#This Row],[quantity]]&lt;=3,6%,IF(SalesData[[#This Row],[quantity]]&gt;=4,8%,0%))))</f>
        <v>0.08</v>
      </c>
      <c r="N1942" s="6">
        <f>SalesData[[#This Row],[Total Sales]]*SalesData[[#This Row],[Discount %]]</f>
        <v>15727.58</v>
      </c>
      <c r="O1942" s="2">
        <f>SalesData[[#This Row],[Total Sales]]-SalesData[[#This Row],[Discount Amount]]</f>
        <v>180867.17</v>
      </c>
      <c r="P1942" s="2">
        <f>SalesData[[#This Row],[price]]*60%</f>
        <v>23591.37</v>
      </c>
      <c r="Q1942" s="2">
        <f>SalesData[[#This Row],[Cost Price (Assumed)60%]]*SalesData[[#This Row],[quantity]]</f>
        <v>117956.84999999999</v>
      </c>
      <c r="R1942" s="2">
        <f>SalesData[[#This Row],[Net Sales]]-SalesData[[#This Row],[Total Cost]]</f>
        <v>62910.320000000022</v>
      </c>
      <c r="S1942" s="8">
        <f>SalesData[[#This Row],[Profit]]/SalesData[[#This Row],[Net Sales]]</f>
        <v>0.34782608695652184</v>
      </c>
    </row>
    <row r="1943" spans="1:19" x14ac:dyDescent="0.25">
      <c r="A1943">
        <v>101941</v>
      </c>
      <c r="B1943" s="1">
        <v>45571</v>
      </c>
      <c r="C1943" s="2">
        <f>MONTH(SalesData[[#This Row],[order_date]])</f>
        <v>10</v>
      </c>
      <c r="D1943" s="2">
        <f>YEAR(SalesData[[#This Row],[order_date]])</f>
        <v>2024</v>
      </c>
      <c r="E1943" t="s">
        <v>1808</v>
      </c>
      <c r="F1943" t="s">
        <v>10</v>
      </c>
      <c r="G1943" t="s">
        <v>11</v>
      </c>
      <c r="H1943">
        <v>3</v>
      </c>
      <c r="I1943">
        <v>38771.67</v>
      </c>
      <c r="J1943" t="s">
        <v>43</v>
      </c>
      <c r="K1943" t="s">
        <v>29</v>
      </c>
      <c r="L1943">
        <f>SalesData[[#This Row],[quantity]]*SalesData[[#This Row],[price]]</f>
        <v>116315.01</v>
      </c>
      <c r="M1943" s="8">
        <f>IF(SalesData[[#This Row],[quantity]]&lt;=1,2%,IF(SalesData[[#This Row],[quantity]]&lt;=2,4%,IF(SalesData[[#This Row],[quantity]]&lt;=3,6%,IF(SalesData[[#This Row],[quantity]]&gt;=4,8%,0%))))</f>
        <v>0.06</v>
      </c>
      <c r="N1943" s="6">
        <f>SalesData[[#This Row],[Total Sales]]*SalesData[[#This Row],[Discount %]]</f>
        <v>6978.900599999999</v>
      </c>
      <c r="O1943" s="2">
        <f>SalesData[[#This Row],[Total Sales]]-SalesData[[#This Row],[Discount Amount]]</f>
        <v>109336.1094</v>
      </c>
      <c r="P1943" s="2">
        <f>SalesData[[#This Row],[price]]*60%</f>
        <v>23263.001999999997</v>
      </c>
      <c r="Q1943" s="2">
        <f>SalesData[[#This Row],[Cost Price (Assumed)60%]]*SalesData[[#This Row],[quantity]]</f>
        <v>69789.005999999994</v>
      </c>
      <c r="R1943" s="2">
        <f>SalesData[[#This Row],[Net Sales]]-SalesData[[#This Row],[Total Cost]]</f>
        <v>39547.103400000007</v>
      </c>
      <c r="S1943" s="8">
        <f>SalesData[[#This Row],[Profit]]/SalesData[[#This Row],[Net Sales]]</f>
        <v>0.36170212765957455</v>
      </c>
    </row>
    <row r="1944" spans="1:19" x14ac:dyDescent="0.25">
      <c r="A1944">
        <v>101942</v>
      </c>
      <c r="B1944" s="1">
        <v>45172</v>
      </c>
      <c r="C1944" s="2">
        <f>MONTH(SalesData[[#This Row],[order_date]])</f>
        <v>9</v>
      </c>
      <c r="D1944" s="2">
        <f>YEAR(SalesData[[#This Row],[order_date]])</f>
        <v>2023</v>
      </c>
      <c r="E1944" t="s">
        <v>1254</v>
      </c>
      <c r="F1944" t="s">
        <v>19</v>
      </c>
      <c r="G1944" t="s">
        <v>23</v>
      </c>
      <c r="H1944">
        <v>5</v>
      </c>
      <c r="I1944">
        <v>2964.74</v>
      </c>
      <c r="J1944" t="s">
        <v>94</v>
      </c>
      <c r="K1944" t="s">
        <v>95</v>
      </c>
      <c r="L1944">
        <f>SalesData[[#This Row],[quantity]]*SalesData[[#This Row],[price]]</f>
        <v>14823.699999999999</v>
      </c>
      <c r="M1944" s="8">
        <f>IF(SalesData[[#This Row],[quantity]]&lt;=1,2%,IF(SalesData[[#This Row],[quantity]]&lt;=2,4%,IF(SalesData[[#This Row],[quantity]]&lt;=3,6%,IF(SalesData[[#This Row],[quantity]]&gt;=4,8%,0%))))</f>
        <v>0.08</v>
      </c>
      <c r="N1944" s="6">
        <f>SalesData[[#This Row],[Total Sales]]*SalesData[[#This Row],[Discount %]]</f>
        <v>1185.896</v>
      </c>
      <c r="O1944" s="2">
        <f>SalesData[[#This Row],[Total Sales]]-SalesData[[#This Row],[Discount Amount]]</f>
        <v>13637.803999999998</v>
      </c>
      <c r="P1944" s="2">
        <f>SalesData[[#This Row],[price]]*60%</f>
        <v>1778.8439999999998</v>
      </c>
      <c r="Q1944" s="2">
        <f>SalesData[[#This Row],[Cost Price (Assumed)60%]]*SalesData[[#This Row],[quantity]]</f>
        <v>8894.2199999999993</v>
      </c>
      <c r="R1944" s="2">
        <f>SalesData[[#This Row],[Net Sales]]-SalesData[[#This Row],[Total Cost]]</f>
        <v>4743.5839999999989</v>
      </c>
      <c r="S1944" s="8">
        <f>SalesData[[#This Row],[Profit]]/SalesData[[#This Row],[Net Sales]]</f>
        <v>0.34782608695652173</v>
      </c>
    </row>
    <row r="1945" spans="1:19" x14ac:dyDescent="0.25">
      <c r="A1945">
        <v>101943</v>
      </c>
      <c r="B1945" s="1">
        <v>45197</v>
      </c>
      <c r="C1945" s="2">
        <f>MONTH(SalesData[[#This Row],[order_date]])</f>
        <v>9</v>
      </c>
      <c r="D1945" s="2">
        <f>YEAR(SalesData[[#This Row],[order_date]])</f>
        <v>2023</v>
      </c>
      <c r="E1945" t="s">
        <v>321</v>
      </c>
      <c r="F1945" t="s">
        <v>19</v>
      </c>
      <c r="G1945" t="s">
        <v>115</v>
      </c>
      <c r="H1945">
        <v>2</v>
      </c>
      <c r="I1945">
        <v>11941.06</v>
      </c>
      <c r="J1945" t="s">
        <v>63</v>
      </c>
      <c r="K1945" t="s">
        <v>64</v>
      </c>
      <c r="L1945">
        <f>SalesData[[#This Row],[quantity]]*SalesData[[#This Row],[price]]</f>
        <v>23882.12</v>
      </c>
      <c r="M1945" s="8">
        <f>IF(SalesData[[#This Row],[quantity]]&lt;=1,2%,IF(SalesData[[#This Row],[quantity]]&lt;=2,4%,IF(SalesData[[#This Row],[quantity]]&lt;=3,6%,IF(SalesData[[#This Row],[quantity]]&gt;=4,8%,0%))))</f>
        <v>0.04</v>
      </c>
      <c r="N1945" s="6">
        <f>SalesData[[#This Row],[Total Sales]]*SalesData[[#This Row],[Discount %]]</f>
        <v>955.28480000000002</v>
      </c>
      <c r="O1945" s="2">
        <f>SalesData[[#This Row],[Total Sales]]-SalesData[[#This Row],[Discount Amount]]</f>
        <v>22926.835199999998</v>
      </c>
      <c r="P1945" s="2">
        <f>SalesData[[#This Row],[price]]*60%</f>
        <v>7164.6359999999995</v>
      </c>
      <c r="Q1945" s="2">
        <f>SalesData[[#This Row],[Cost Price (Assumed)60%]]*SalesData[[#This Row],[quantity]]</f>
        <v>14329.271999999999</v>
      </c>
      <c r="R1945" s="2">
        <f>SalesData[[#This Row],[Net Sales]]-SalesData[[#This Row],[Total Cost]]</f>
        <v>8597.5631999999987</v>
      </c>
      <c r="S1945" s="8">
        <f>SalesData[[#This Row],[Profit]]/SalesData[[#This Row],[Net Sales]]</f>
        <v>0.375</v>
      </c>
    </row>
    <row r="1946" spans="1:19" x14ac:dyDescent="0.25">
      <c r="A1946">
        <v>101944</v>
      </c>
      <c r="B1946" s="1">
        <v>45630</v>
      </c>
      <c r="C1946" s="2">
        <f>MONTH(SalesData[[#This Row],[order_date]])</f>
        <v>12</v>
      </c>
      <c r="D1946" s="2">
        <f>YEAR(SalesData[[#This Row],[order_date]])</f>
        <v>2024</v>
      </c>
      <c r="E1946" t="s">
        <v>1809</v>
      </c>
      <c r="F1946" t="s">
        <v>19</v>
      </c>
      <c r="G1946" t="s">
        <v>123</v>
      </c>
      <c r="H1946">
        <v>1</v>
      </c>
      <c r="I1946">
        <v>3267.64</v>
      </c>
      <c r="J1946" t="s">
        <v>57</v>
      </c>
      <c r="K1946" t="s">
        <v>58</v>
      </c>
      <c r="L1946">
        <f>SalesData[[#This Row],[quantity]]*SalesData[[#This Row],[price]]</f>
        <v>3267.64</v>
      </c>
      <c r="M1946" s="8">
        <f>IF(SalesData[[#This Row],[quantity]]&lt;=1,2%,IF(SalesData[[#This Row],[quantity]]&lt;=2,4%,IF(SalesData[[#This Row],[quantity]]&lt;=3,6%,IF(SalesData[[#This Row],[quantity]]&gt;=4,8%,0%))))</f>
        <v>0.02</v>
      </c>
      <c r="N1946" s="6">
        <f>SalesData[[#This Row],[Total Sales]]*SalesData[[#This Row],[Discount %]]</f>
        <v>65.352800000000002</v>
      </c>
      <c r="O1946" s="2">
        <f>SalesData[[#This Row],[Total Sales]]-SalesData[[#This Row],[Discount Amount]]</f>
        <v>3202.2871999999998</v>
      </c>
      <c r="P1946" s="2">
        <f>SalesData[[#This Row],[price]]*60%</f>
        <v>1960.5839999999998</v>
      </c>
      <c r="Q1946" s="2">
        <f>SalesData[[#This Row],[Cost Price (Assumed)60%]]*SalesData[[#This Row],[quantity]]</f>
        <v>1960.5839999999998</v>
      </c>
      <c r="R1946" s="2">
        <f>SalesData[[#This Row],[Net Sales]]-SalesData[[#This Row],[Total Cost]]</f>
        <v>1241.7031999999999</v>
      </c>
      <c r="S1946" s="8">
        <f>SalesData[[#This Row],[Profit]]/SalesData[[#This Row],[Net Sales]]</f>
        <v>0.38775510204081631</v>
      </c>
    </row>
    <row r="1947" spans="1:19" x14ac:dyDescent="0.25">
      <c r="A1947">
        <v>101945</v>
      </c>
      <c r="B1947" s="1">
        <v>45047</v>
      </c>
      <c r="C1947" s="2">
        <f>MONTH(SalesData[[#This Row],[order_date]])</f>
        <v>5</v>
      </c>
      <c r="D1947" s="2">
        <f>YEAR(SalesData[[#This Row],[order_date]])</f>
        <v>2023</v>
      </c>
      <c r="E1947" t="s">
        <v>1810</v>
      </c>
      <c r="F1947" t="s">
        <v>19</v>
      </c>
      <c r="G1947" t="s">
        <v>23</v>
      </c>
      <c r="H1947">
        <v>2</v>
      </c>
      <c r="I1947">
        <v>3612.36</v>
      </c>
      <c r="J1947" t="s">
        <v>57</v>
      </c>
      <c r="K1947" t="s">
        <v>58</v>
      </c>
      <c r="L1947">
        <f>SalesData[[#This Row],[quantity]]*SalesData[[#This Row],[price]]</f>
        <v>7224.72</v>
      </c>
      <c r="M1947" s="8">
        <f>IF(SalesData[[#This Row],[quantity]]&lt;=1,2%,IF(SalesData[[#This Row],[quantity]]&lt;=2,4%,IF(SalesData[[#This Row],[quantity]]&lt;=3,6%,IF(SalesData[[#This Row],[quantity]]&gt;=4,8%,0%))))</f>
        <v>0.04</v>
      </c>
      <c r="N1947" s="6">
        <f>SalesData[[#This Row],[Total Sales]]*SalesData[[#This Row],[Discount %]]</f>
        <v>288.98880000000003</v>
      </c>
      <c r="O1947" s="2">
        <f>SalesData[[#This Row],[Total Sales]]-SalesData[[#This Row],[Discount Amount]]</f>
        <v>6935.7312000000002</v>
      </c>
      <c r="P1947" s="2">
        <f>SalesData[[#This Row],[price]]*60%</f>
        <v>2167.4160000000002</v>
      </c>
      <c r="Q1947" s="2">
        <f>SalesData[[#This Row],[Cost Price (Assumed)60%]]*SalesData[[#This Row],[quantity]]</f>
        <v>4334.8320000000003</v>
      </c>
      <c r="R1947" s="2">
        <f>SalesData[[#This Row],[Net Sales]]-SalesData[[#This Row],[Total Cost]]</f>
        <v>2600.8991999999998</v>
      </c>
      <c r="S1947" s="8">
        <f>SalesData[[#This Row],[Profit]]/SalesData[[#This Row],[Net Sales]]</f>
        <v>0.37499999999999994</v>
      </c>
    </row>
    <row r="1948" spans="1:19" x14ac:dyDescent="0.25">
      <c r="A1948">
        <v>101946</v>
      </c>
      <c r="B1948" s="1">
        <v>45590</v>
      </c>
      <c r="C1948" s="2">
        <f>MONTH(SalesData[[#This Row],[order_date]])</f>
        <v>10</v>
      </c>
      <c r="D1948" s="2">
        <f>YEAR(SalesData[[#This Row],[order_date]])</f>
        <v>2024</v>
      </c>
      <c r="E1948" t="s">
        <v>1811</v>
      </c>
      <c r="F1948" t="s">
        <v>38</v>
      </c>
      <c r="G1948" t="s">
        <v>53</v>
      </c>
      <c r="H1948">
        <v>1</v>
      </c>
      <c r="I1948">
        <v>1851.21</v>
      </c>
      <c r="J1948" t="s">
        <v>54</v>
      </c>
      <c r="K1948" t="s">
        <v>55</v>
      </c>
      <c r="L1948">
        <f>SalesData[[#This Row],[quantity]]*SalesData[[#This Row],[price]]</f>
        <v>1851.21</v>
      </c>
      <c r="M1948" s="8">
        <f>IF(SalesData[[#This Row],[quantity]]&lt;=1,2%,IF(SalesData[[#This Row],[quantity]]&lt;=2,4%,IF(SalesData[[#This Row],[quantity]]&lt;=3,6%,IF(SalesData[[#This Row],[quantity]]&gt;=4,8%,0%))))</f>
        <v>0.02</v>
      </c>
      <c r="N1948" s="6">
        <f>SalesData[[#This Row],[Total Sales]]*SalesData[[#This Row],[Discount %]]</f>
        <v>37.0242</v>
      </c>
      <c r="O1948" s="2">
        <f>SalesData[[#This Row],[Total Sales]]-SalesData[[#This Row],[Discount Amount]]</f>
        <v>1814.1858</v>
      </c>
      <c r="P1948" s="2">
        <f>SalesData[[#This Row],[price]]*60%</f>
        <v>1110.7259999999999</v>
      </c>
      <c r="Q1948" s="2">
        <f>SalesData[[#This Row],[Cost Price (Assumed)60%]]*SalesData[[#This Row],[quantity]]</f>
        <v>1110.7259999999999</v>
      </c>
      <c r="R1948" s="2">
        <f>SalesData[[#This Row],[Net Sales]]-SalesData[[#This Row],[Total Cost]]</f>
        <v>703.45980000000009</v>
      </c>
      <c r="S1948" s="8">
        <f>SalesData[[#This Row],[Profit]]/SalesData[[#This Row],[Net Sales]]</f>
        <v>0.38775510204081637</v>
      </c>
    </row>
    <row r="1949" spans="1:19" x14ac:dyDescent="0.25">
      <c r="A1949">
        <v>101947</v>
      </c>
      <c r="B1949" s="1">
        <v>45276</v>
      </c>
      <c r="C1949" s="2">
        <f>MONTH(SalesData[[#This Row],[order_date]])</f>
        <v>12</v>
      </c>
      <c r="D1949" s="2">
        <f>YEAR(SalesData[[#This Row],[order_date]])</f>
        <v>2023</v>
      </c>
      <c r="E1949" t="s">
        <v>1812</v>
      </c>
      <c r="F1949" t="s">
        <v>10</v>
      </c>
      <c r="G1949" t="s">
        <v>80</v>
      </c>
      <c r="H1949">
        <v>1</v>
      </c>
      <c r="I1949">
        <v>9652.23</v>
      </c>
      <c r="J1949" t="s">
        <v>85</v>
      </c>
      <c r="K1949" t="s">
        <v>29</v>
      </c>
      <c r="L1949">
        <f>SalesData[[#This Row],[quantity]]*SalesData[[#This Row],[price]]</f>
        <v>9652.23</v>
      </c>
      <c r="M1949" s="8">
        <f>IF(SalesData[[#This Row],[quantity]]&lt;=1,2%,IF(SalesData[[#This Row],[quantity]]&lt;=2,4%,IF(SalesData[[#This Row],[quantity]]&lt;=3,6%,IF(SalesData[[#This Row],[quantity]]&gt;=4,8%,0%))))</f>
        <v>0.02</v>
      </c>
      <c r="N1949" s="6">
        <f>SalesData[[#This Row],[Total Sales]]*SalesData[[#This Row],[Discount %]]</f>
        <v>193.0446</v>
      </c>
      <c r="O1949" s="2">
        <f>SalesData[[#This Row],[Total Sales]]-SalesData[[#This Row],[Discount Amount]]</f>
        <v>9459.1854000000003</v>
      </c>
      <c r="P1949" s="2">
        <f>SalesData[[#This Row],[price]]*60%</f>
        <v>5791.3379999999997</v>
      </c>
      <c r="Q1949" s="2">
        <f>SalesData[[#This Row],[Cost Price (Assumed)60%]]*SalesData[[#This Row],[quantity]]</f>
        <v>5791.3379999999997</v>
      </c>
      <c r="R1949" s="2">
        <f>SalesData[[#This Row],[Net Sales]]-SalesData[[#This Row],[Total Cost]]</f>
        <v>3667.8474000000006</v>
      </c>
      <c r="S1949" s="8">
        <f>SalesData[[#This Row],[Profit]]/SalesData[[#This Row],[Net Sales]]</f>
        <v>0.38775510204081637</v>
      </c>
    </row>
    <row r="1950" spans="1:19" x14ac:dyDescent="0.25">
      <c r="A1950">
        <v>101948</v>
      </c>
      <c r="B1950" s="1">
        <v>44995</v>
      </c>
      <c r="C1950" s="2">
        <f>MONTH(SalesData[[#This Row],[order_date]])</f>
        <v>3</v>
      </c>
      <c r="D1950" s="2">
        <f>YEAR(SalesData[[#This Row],[order_date]])</f>
        <v>2023</v>
      </c>
      <c r="E1950" t="s">
        <v>1813</v>
      </c>
      <c r="F1950" t="s">
        <v>10</v>
      </c>
      <c r="G1950" t="s">
        <v>11</v>
      </c>
      <c r="H1950">
        <v>4</v>
      </c>
      <c r="I1950">
        <v>37459.17</v>
      </c>
      <c r="J1950" t="s">
        <v>54</v>
      </c>
      <c r="K1950" t="s">
        <v>55</v>
      </c>
      <c r="L1950">
        <f>SalesData[[#This Row],[quantity]]*SalesData[[#This Row],[price]]</f>
        <v>149836.68</v>
      </c>
      <c r="M1950" s="8">
        <f>IF(SalesData[[#This Row],[quantity]]&lt;=1,2%,IF(SalesData[[#This Row],[quantity]]&lt;=2,4%,IF(SalesData[[#This Row],[quantity]]&lt;=3,6%,IF(SalesData[[#This Row],[quantity]]&gt;=4,8%,0%))))</f>
        <v>0.08</v>
      </c>
      <c r="N1950" s="6">
        <f>SalesData[[#This Row],[Total Sales]]*SalesData[[#This Row],[Discount %]]</f>
        <v>11986.9344</v>
      </c>
      <c r="O1950" s="2">
        <f>SalesData[[#This Row],[Total Sales]]-SalesData[[#This Row],[Discount Amount]]</f>
        <v>137849.74559999999</v>
      </c>
      <c r="P1950" s="2">
        <f>SalesData[[#This Row],[price]]*60%</f>
        <v>22475.501999999997</v>
      </c>
      <c r="Q1950" s="2">
        <f>SalesData[[#This Row],[Cost Price (Assumed)60%]]*SalesData[[#This Row],[quantity]]</f>
        <v>89902.007999999987</v>
      </c>
      <c r="R1950" s="2">
        <f>SalesData[[#This Row],[Net Sales]]-SalesData[[#This Row],[Total Cost]]</f>
        <v>47947.737600000008</v>
      </c>
      <c r="S1950" s="8">
        <f>SalesData[[#This Row],[Profit]]/SalesData[[#This Row],[Net Sales]]</f>
        <v>0.34782608695652178</v>
      </c>
    </row>
    <row r="1951" spans="1:19" x14ac:dyDescent="0.25">
      <c r="A1951">
        <v>101949</v>
      </c>
      <c r="B1951" s="1">
        <v>45508</v>
      </c>
      <c r="C1951" s="2">
        <f>MONTH(SalesData[[#This Row],[order_date]])</f>
        <v>8</v>
      </c>
      <c r="D1951" s="2">
        <f>YEAR(SalesData[[#This Row],[order_date]])</f>
        <v>2024</v>
      </c>
      <c r="E1951" t="s">
        <v>1814</v>
      </c>
      <c r="F1951" t="s">
        <v>14</v>
      </c>
      <c r="G1951" t="s">
        <v>31</v>
      </c>
      <c r="H1951">
        <v>1</v>
      </c>
      <c r="I1951">
        <v>2577.4299999999998</v>
      </c>
      <c r="J1951" t="s">
        <v>61</v>
      </c>
      <c r="K1951" t="s">
        <v>36</v>
      </c>
      <c r="L1951">
        <f>SalesData[[#This Row],[quantity]]*SalesData[[#This Row],[price]]</f>
        <v>2577.4299999999998</v>
      </c>
      <c r="M1951" s="8">
        <f>IF(SalesData[[#This Row],[quantity]]&lt;=1,2%,IF(SalesData[[#This Row],[quantity]]&lt;=2,4%,IF(SalesData[[#This Row],[quantity]]&lt;=3,6%,IF(SalesData[[#This Row],[quantity]]&gt;=4,8%,0%))))</f>
        <v>0.02</v>
      </c>
      <c r="N1951" s="6">
        <f>SalesData[[#This Row],[Total Sales]]*SalesData[[#This Row],[Discount %]]</f>
        <v>51.5486</v>
      </c>
      <c r="O1951" s="2">
        <f>SalesData[[#This Row],[Total Sales]]-SalesData[[#This Row],[Discount Amount]]</f>
        <v>2525.8813999999998</v>
      </c>
      <c r="P1951" s="2">
        <f>SalesData[[#This Row],[price]]*60%</f>
        <v>1546.4579999999999</v>
      </c>
      <c r="Q1951" s="2">
        <f>SalesData[[#This Row],[Cost Price (Assumed)60%]]*SalesData[[#This Row],[quantity]]</f>
        <v>1546.4579999999999</v>
      </c>
      <c r="R1951" s="2">
        <f>SalesData[[#This Row],[Net Sales]]-SalesData[[#This Row],[Total Cost]]</f>
        <v>979.4233999999999</v>
      </c>
      <c r="S1951" s="8">
        <f>SalesData[[#This Row],[Profit]]/SalesData[[#This Row],[Net Sales]]</f>
        <v>0.38775510204081631</v>
      </c>
    </row>
    <row r="1952" spans="1:19" x14ac:dyDescent="0.25">
      <c r="A1952">
        <v>101950</v>
      </c>
      <c r="B1952" s="1">
        <v>45374</v>
      </c>
      <c r="C1952" s="2">
        <f>MONTH(SalesData[[#This Row],[order_date]])</f>
        <v>3</v>
      </c>
      <c r="D1952" s="2">
        <f>YEAR(SalesData[[#This Row],[order_date]])</f>
        <v>2024</v>
      </c>
      <c r="E1952" t="s">
        <v>1815</v>
      </c>
      <c r="F1952" t="s">
        <v>14</v>
      </c>
      <c r="G1952" t="s">
        <v>15</v>
      </c>
      <c r="H1952">
        <v>1</v>
      </c>
      <c r="I1952">
        <v>850.57</v>
      </c>
      <c r="J1952" t="s">
        <v>85</v>
      </c>
      <c r="K1952" t="s">
        <v>29</v>
      </c>
      <c r="L1952">
        <f>SalesData[[#This Row],[quantity]]*SalesData[[#This Row],[price]]</f>
        <v>850.57</v>
      </c>
      <c r="M1952" s="8">
        <f>IF(SalesData[[#This Row],[quantity]]&lt;=1,2%,IF(SalesData[[#This Row],[quantity]]&lt;=2,4%,IF(SalesData[[#This Row],[quantity]]&lt;=3,6%,IF(SalesData[[#This Row],[quantity]]&gt;=4,8%,0%))))</f>
        <v>0.02</v>
      </c>
      <c r="N1952" s="6">
        <f>SalesData[[#This Row],[Total Sales]]*SalesData[[#This Row],[Discount %]]</f>
        <v>17.011400000000002</v>
      </c>
      <c r="O1952" s="2">
        <f>SalesData[[#This Row],[Total Sales]]-SalesData[[#This Row],[Discount Amount]]</f>
        <v>833.55860000000007</v>
      </c>
      <c r="P1952" s="2">
        <f>SalesData[[#This Row],[price]]*60%</f>
        <v>510.34199999999998</v>
      </c>
      <c r="Q1952" s="2">
        <f>SalesData[[#This Row],[Cost Price (Assumed)60%]]*SalesData[[#This Row],[quantity]]</f>
        <v>510.34199999999998</v>
      </c>
      <c r="R1952" s="2">
        <f>SalesData[[#This Row],[Net Sales]]-SalesData[[#This Row],[Total Cost]]</f>
        <v>323.21660000000008</v>
      </c>
      <c r="S1952" s="8">
        <f>SalesData[[#This Row],[Profit]]/SalesData[[#This Row],[Net Sales]]</f>
        <v>0.38775510204081637</v>
      </c>
    </row>
    <row r="1953" spans="1:19" x14ac:dyDescent="0.25">
      <c r="A1953">
        <v>101951</v>
      </c>
      <c r="B1953" s="1">
        <v>44998</v>
      </c>
      <c r="C1953" s="2">
        <f>MONTH(SalesData[[#This Row],[order_date]])</f>
        <v>3</v>
      </c>
      <c r="D1953" s="2">
        <f>YEAR(SalesData[[#This Row],[order_date]])</f>
        <v>2023</v>
      </c>
      <c r="E1953" t="s">
        <v>1816</v>
      </c>
      <c r="F1953" t="s">
        <v>10</v>
      </c>
      <c r="G1953" t="s">
        <v>80</v>
      </c>
      <c r="H1953">
        <v>1</v>
      </c>
      <c r="I1953">
        <v>8988.39</v>
      </c>
      <c r="J1953" t="s">
        <v>63</v>
      </c>
      <c r="K1953" t="s">
        <v>64</v>
      </c>
      <c r="L1953">
        <f>SalesData[[#This Row],[quantity]]*SalesData[[#This Row],[price]]</f>
        <v>8988.39</v>
      </c>
      <c r="M1953" s="8">
        <f>IF(SalesData[[#This Row],[quantity]]&lt;=1,2%,IF(SalesData[[#This Row],[quantity]]&lt;=2,4%,IF(SalesData[[#This Row],[quantity]]&lt;=3,6%,IF(SalesData[[#This Row],[quantity]]&gt;=4,8%,0%))))</f>
        <v>0.02</v>
      </c>
      <c r="N1953" s="6">
        <f>SalesData[[#This Row],[Total Sales]]*SalesData[[#This Row],[Discount %]]</f>
        <v>179.76779999999999</v>
      </c>
      <c r="O1953" s="2">
        <f>SalesData[[#This Row],[Total Sales]]-SalesData[[#This Row],[Discount Amount]]</f>
        <v>8808.6221999999998</v>
      </c>
      <c r="P1953" s="2">
        <f>SalesData[[#This Row],[price]]*60%</f>
        <v>5393.0339999999997</v>
      </c>
      <c r="Q1953" s="2">
        <f>SalesData[[#This Row],[Cost Price (Assumed)60%]]*SalesData[[#This Row],[quantity]]</f>
        <v>5393.0339999999997</v>
      </c>
      <c r="R1953" s="2">
        <f>SalesData[[#This Row],[Net Sales]]-SalesData[[#This Row],[Total Cost]]</f>
        <v>3415.5882000000001</v>
      </c>
      <c r="S1953" s="8">
        <f>SalesData[[#This Row],[Profit]]/SalesData[[#This Row],[Net Sales]]</f>
        <v>0.38775510204081637</v>
      </c>
    </row>
    <row r="1954" spans="1:19" x14ac:dyDescent="0.25">
      <c r="A1954">
        <v>101952</v>
      </c>
      <c r="B1954" s="1">
        <v>44967</v>
      </c>
      <c r="C1954" s="2">
        <f>MONTH(SalesData[[#This Row],[order_date]])</f>
        <v>2</v>
      </c>
      <c r="D1954" s="2">
        <f>YEAR(SalesData[[#This Row],[order_date]])</f>
        <v>2023</v>
      </c>
      <c r="E1954" t="s">
        <v>1817</v>
      </c>
      <c r="F1954" t="s">
        <v>41</v>
      </c>
      <c r="G1954" t="s">
        <v>42</v>
      </c>
      <c r="H1954">
        <v>1</v>
      </c>
      <c r="I1954">
        <v>2214.15</v>
      </c>
      <c r="J1954" t="s">
        <v>94</v>
      </c>
      <c r="K1954" t="s">
        <v>95</v>
      </c>
      <c r="L1954">
        <f>SalesData[[#This Row],[quantity]]*SalesData[[#This Row],[price]]</f>
        <v>2214.15</v>
      </c>
      <c r="M1954" s="8">
        <f>IF(SalesData[[#This Row],[quantity]]&lt;=1,2%,IF(SalesData[[#This Row],[quantity]]&lt;=2,4%,IF(SalesData[[#This Row],[quantity]]&lt;=3,6%,IF(SalesData[[#This Row],[quantity]]&gt;=4,8%,0%))))</f>
        <v>0.02</v>
      </c>
      <c r="N1954" s="6">
        <f>SalesData[[#This Row],[Total Sales]]*SalesData[[#This Row],[Discount %]]</f>
        <v>44.283000000000001</v>
      </c>
      <c r="O1954" s="2">
        <f>SalesData[[#This Row],[Total Sales]]-SalesData[[#This Row],[Discount Amount]]</f>
        <v>2169.8670000000002</v>
      </c>
      <c r="P1954" s="2">
        <f>SalesData[[#This Row],[price]]*60%</f>
        <v>1328.49</v>
      </c>
      <c r="Q1954" s="2">
        <f>SalesData[[#This Row],[Cost Price (Assumed)60%]]*SalesData[[#This Row],[quantity]]</f>
        <v>1328.49</v>
      </c>
      <c r="R1954" s="2">
        <f>SalesData[[#This Row],[Net Sales]]-SalesData[[#This Row],[Total Cost]]</f>
        <v>841.37700000000018</v>
      </c>
      <c r="S1954" s="8">
        <f>SalesData[[#This Row],[Profit]]/SalesData[[#This Row],[Net Sales]]</f>
        <v>0.38775510204081637</v>
      </c>
    </row>
    <row r="1955" spans="1:19" x14ac:dyDescent="0.25">
      <c r="A1955">
        <v>101953</v>
      </c>
      <c r="B1955" s="1">
        <v>45367</v>
      </c>
      <c r="C1955" s="2">
        <f>MONTH(SalesData[[#This Row],[order_date]])</f>
        <v>3</v>
      </c>
      <c r="D1955" s="2">
        <f>YEAR(SalesData[[#This Row],[order_date]])</f>
        <v>2024</v>
      </c>
      <c r="E1955" t="s">
        <v>1818</v>
      </c>
      <c r="F1955" t="s">
        <v>10</v>
      </c>
      <c r="G1955" t="s">
        <v>27</v>
      </c>
      <c r="H1955">
        <v>2</v>
      </c>
      <c r="I1955">
        <v>37747</v>
      </c>
      <c r="J1955" t="s">
        <v>47</v>
      </c>
      <c r="K1955" t="s">
        <v>48</v>
      </c>
      <c r="L1955">
        <f>SalesData[[#This Row],[quantity]]*SalesData[[#This Row],[price]]</f>
        <v>75494</v>
      </c>
      <c r="M1955" s="8">
        <f>IF(SalesData[[#This Row],[quantity]]&lt;=1,2%,IF(SalesData[[#This Row],[quantity]]&lt;=2,4%,IF(SalesData[[#This Row],[quantity]]&lt;=3,6%,IF(SalesData[[#This Row],[quantity]]&gt;=4,8%,0%))))</f>
        <v>0.04</v>
      </c>
      <c r="N1955" s="6">
        <f>SalesData[[#This Row],[Total Sales]]*SalesData[[#This Row],[Discount %]]</f>
        <v>3019.76</v>
      </c>
      <c r="O1955" s="2">
        <f>SalesData[[#This Row],[Total Sales]]-SalesData[[#This Row],[Discount Amount]]</f>
        <v>72474.240000000005</v>
      </c>
      <c r="P1955" s="2">
        <f>SalesData[[#This Row],[price]]*60%</f>
        <v>22648.2</v>
      </c>
      <c r="Q1955" s="2">
        <f>SalesData[[#This Row],[Cost Price (Assumed)60%]]*SalesData[[#This Row],[quantity]]</f>
        <v>45296.4</v>
      </c>
      <c r="R1955" s="2">
        <f>SalesData[[#This Row],[Net Sales]]-SalesData[[#This Row],[Total Cost]]</f>
        <v>27177.840000000004</v>
      </c>
      <c r="S1955" s="8">
        <f>SalesData[[#This Row],[Profit]]/SalesData[[#This Row],[Net Sales]]</f>
        <v>0.375</v>
      </c>
    </row>
    <row r="1956" spans="1:19" x14ac:dyDescent="0.25">
      <c r="A1956">
        <v>101954</v>
      </c>
      <c r="B1956" s="1">
        <v>45169</v>
      </c>
      <c r="C1956" s="2">
        <f>MONTH(SalesData[[#This Row],[order_date]])</f>
        <v>8</v>
      </c>
      <c r="D1956" s="2">
        <f>YEAR(SalesData[[#This Row],[order_date]])</f>
        <v>2023</v>
      </c>
      <c r="E1956" t="s">
        <v>1819</v>
      </c>
      <c r="F1956" t="s">
        <v>10</v>
      </c>
      <c r="G1956" t="s">
        <v>80</v>
      </c>
      <c r="H1956">
        <v>1</v>
      </c>
      <c r="I1956">
        <v>48432.37</v>
      </c>
      <c r="J1956" t="s">
        <v>63</v>
      </c>
      <c r="K1956" t="s">
        <v>64</v>
      </c>
      <c r="L1956">
        <f>SalesData[[#This Row],[quantity]]*SalesData[[#This Row],[price]]</f>
        <v>48432.37</v>
      </c>
      <c r="M1956" s="8">
        <f>IF(SalesData[[#This Row],[quantity]]&lt;=1,2%,IF(SalesData[[#This Row],[quantity]]&lt;=2,4%,IF(SalesData[[#This Row],[quantity]]&lt;=3,6%,IF(SalesData[[#This Row],[quantity]]&gt;=4,8%,0%))))</f>
        <v>0.02</v>
      </c>
      <c r="N1956" s="6">
        <f>SalesData[[#This Row],[Total Sales]]*SalesData[[#This Row],[Discount %]]</f>
        <v>968.64740000000006</v>
      </c>
      <c r="O1956" s="2">
        <f>SalesData[[#This Row],[Total Sales]]-SalesData[[#This Row],[Discount Amount]]</f>
        <v>47463.722600000001</v>
      </c>
      <c r="P1956" s="2">
        <f>SalesData[[#This Row],[price]]*60%</f>
        <v>29059.422000000002</v>
      </c>
      <c r="Q1956" s="2">
        <f>SalesData[[#This Row],[Cost Price (Assumed)60%]]*SalesData[[#This Row],[quantity]]</f>
        <v>29059.422000000002</v>
      </c>
      <c r="R1956" s="2">
        <f>SalesData[[#This Row],[Net Sales]]-SalesData[[#This Row],[Total Cost]]</f>
        <v>18404.300599999999</v>
      </c>
      <c r="S1956" s="8">
        <f>SalesData[[#This Row],[Profit]]/SalesData[[#This Row],[Net Sales]]</f>
        <v>0.38775510204081631</v>
      </c>
    </row>
    <row r="1957" spans="1:19" x14ac:dyDescent="0.25">
      <c r="A1957">
        <v>101955</v>
      </c>
      <c r="B1957" s="1">
        <v>45481</v>
      </c>
      <c r="C1957" s="2">
        <f>MONTH(SalesData[[#This Row],[order_date]])</f>
        <v>7</v>
      </c>
      <c r="D1957" s="2">
        <f>YEAR(SalesData[[#This Row],[order_date]])</f>
        <v>2024</v>
      </c>
      <c r="E1957" t="s">
        <v>1820</v>
      </c>
      <c r="F1957" t="s">
        <v>19</v>
      </c>
      <c r="G1957" t="s">
        <v>115</v>
      </c>
      <c r="H1957">
        <v>1</v>
      </c>
      <c r="I1957">
        <v>12789.7</v>
      </c>
      <c r="J1957" t="s">
        <v>21</v>
      </c>
      <c r="K1957" t="s">
        <v>17</v>
      </c>
      <c r="L1957">
        <f>SalesData[[#This Row],[quantity]]*SalesData[[#This Row],[price]]</f>
        <v>12789.7</v>
      </c>
      <c r="M1957" s="8">
        <f>IF(SalesData[[#This Row],[quantity]]&lt;=1,2%,IF(SalesData[[#This Row],[quantity]]&lt;=2,4%,IF(SalesData[[#This Row],[quantity]]&lt;=3,6%,IF(SalesData[[#This Row],[quantity]]&gt;=4,8%,0%))))</f>
        <v>0.02</v>
      </c>
      <c r="N1957" s="6">
        <f>SalesData[[#This Row],[Total Sales]]*SalesData[[#This Row],[Discount %]]</f>
        <v>255.79400000000001</v>
      </c>
      <c r="O1957" s="2">
        <f>SalesData[[#This Row],[Total Sales]]-SalesData[[#This Row],[Discount Amount]]</f>
        <v>12533.906000000001</v>
      </c>
      <c r="P1957" s="2">
        <f>SalesData[[#This Row],[price]]*60%</f>
        <v>7673.82</v>
      </c>
      <c r="Q1957" s="2">
        <f>SalesData[[#This Row],[Cost Price (Assumed)60%]]*SalesData[[#This Row],[quantity]]</f>
        <v>7673.82</v>
      </c>
      <c r="R1957" s="2">
        <f>SalesData[[#This Row],[Net Sales]]-SalesData[[#This Row],[Total Cost]]</f>
        <v>4860.0860000000011</v>
      </c>
      <c r="S1957" s="8">
        <f>SalesData[[#This Row],[Profit]]/SalesData[[#This Row],[Net Sales]]</f>
        <v>0.38775510204081637</v>
      </c>
    </row>
    <row r="1958" spans="1:19" x14ac:dyDescent="0.25">
      <c r="A1958">
        <v>101956</v>
      </c>
      <c r="B1958" s="1">
        <v>45424</v>
      </c>
      <c r="C1958" s="2">
        <f>MONTH(SalesData[[#This Row],[order_date]])</f>
        <v>5</v>
      </c>
      <c r="D1958" s="2">
        <f>YEAR(SalesData[[#This Row],[order_date]])</f>
        <v>2024</v>
      </c>
      <c r="E1958" t="s">
        <v>1821</v>
      </c>
      <c r="F1958" t="s">
        <v>10</v>
      </c>
      <c r="G1958" t="s">
        <v>27</v>
      </c>
      <c r="H1958">
        <v>3</v>
      </c>
      <c r="I1958">
        <v>16434.580000000002</v>
      </c>
      <c r="J1958" t="s">
        <v>43</v>
      </c>
      <c r="K1958" t="s">
        <v>29</v>
      </c>
      <c r="L1958">
        <f>SalesData[[#This Row],[quantity]]*SalesData[[#This Row],[price]]</f>
        <v>49303.740000000005</v>
      </c>
      <c r="M1958" s="8">
        <f>IF(SalesData[[#This Row],[quantity]]&lt;=1,2%,IF(SalesData[[#This Row],[quantity]]&lt;=2,4%,IF(SalesData[[#This Row],[quantity]]&lt;=3,6%,IF(SalesData[[#This Row],[quantity]]&gt;=4,8%,0%))))</f>
        <v>0.06</v>
      </c>
      <c r="N1958" s="6">
        <f>SalesData[[#This Row],[Total Sales]]*SalesData[[#This Row],[Discount %]]</f>
        <v>2958.2244000000001</v>
      </c>
      <c r="O1958" s="2">
        <f>SalesData[[#This Row],[Total Sales]]-SalesData[[#This Row],[Discount Amount]]</f>
        <v>46345.515600000006</v>
      </c>
      <c r="P1958" s="2">
        <f>SalesData[[#This Row],[price]]*60%</f>
        <v>9860.7480000000014</v>
      </c>
      <c r="Q1958" s="2">
        <f>SalesData[[#This Row],[Cost Price (Assumed)60%]]*SalesData[[#This Row],[quantity]]</f>
        <v>29582.244000000006</v>
      </c>
      <c r="R1958" s="2">
        <f>SalesData[[#This Row],[Net Sales]]-SalesData[[#This Row],[Total Cost]]</f>
        <v>16763.2716</v>
      </c>
      <c r="S1958" s="8">
        <f>SalesData[[#This Row],[Profit]]/SalesData[[#This Row],[Net Sales]]</f>
        <v>0.36170212765957444</v>
      </c>
    </row>
    <row r="1959" spans="1:19" x14ac:dyDescent="0.25">
      <c r="A1959">
        <v>101957</v>
      </c>
      <c r="B1959" s="1">
        <v>45104</v>
      </c>
      <c r="C1959" s="2">
        <f>MONTH(SalesData[[#This Row],[order_date]])</f>
        <v>6</v>
      </c>
      <c r="D1959" s="2">
        <f>YEAR(SalesData[[#This Row],[order_date]])</f>
        <v>2023</v>
      </c>
      <c r="E1959" t="s">
        <v>1822</v>
      </c>
      <c r="F1959" t="s">
        <v>41</v>
      </c>
      <c r="G1959" t="s">
        <v>92</v>
      </c>
      <c r="H1959">
        <v>1</v>
      </c>
      <c r="I1959">
        <v>3590.1</v>
      </c>
      <c r="J1959" t="s">
        <v>61</v>
      </c>
      <c r="K1959" t="s">
        <v>36</v>
      </c>
      <c r="L1959">
        <f>SalesData[[#This Row],[quantity]]*SalesData[[#This Row],[price]]</f>
        <v>3590.1</v>
      </c>
      <c r="M1959" s="8">
        <f>IF(SalesData[[#This Row],[quantity]]&lt;=1,2%,IF(SalesData[[#This Row],[quantity]]&lt;=2,4%,IF(SalesData[[#This Row],[quantity]]&lt;=3,6%,IF(SalesData[[#This Row],[quantity]]&gt;=4,8%,0%))))</f>
        <v>0.02</v>
      </c>
      <c r="N1959" s="6">
        <f>SalesData[[#This Row],[Total Sales]]*SalesData[[#This Row],[Discount %]]</f>
        <v>71.802000000000007</v>
      </c>
      <c r="O1959" s="2">
        <f>SalesData[[#This Row],[Total Sales]]-SalesData[[#This Row],[Discount Amount]]</f>
        <v>3518.2979999999998</v>
      </c>
      <c r="P1959" s="2">
        <f>SalesData[[#This Row],[price]]*60%</f>
        <v>2154.06</v>
      </c>
      <c r="Q1959" s="2">
        <f>SalesData[[#This Row],[Cost Price (Assumed)60%]]*SalesData[[#This Row],[quantity]]</f>
        <v>2154.06</v>
      </c>
      <c r="R1959" s="2">
        <f>SalesData[[#This Row],[Net Sales]]-SalesData[[#This Row],[Total Cost]]</f>
        <v>1364.2379999999998</v>
      </c>
      <c r="S1959" s="8">
        <f>SalesData[[#This Row],[Profit]]/SalesData[[#This Row],[Net Sales]]</f>
        <v>0.38775510204081631</v>
      </c>
    </row>
    <row r="1960" spans="1:19" x14ac:dyDescent="0.25">
      <c r="A1960">
        <v>101958</v>
      </c>
      <c r="B1960" s="1">
        <v>45145</v>
      </c>
      <c r="C1960" s="2">
        <f>MONTH(SalesData[[#This Row],[order_date]])</f>
        <v>8</v>
      </c>
      <c r="D1960" s="2">
        <f>YEAR(SalesData[[#This Row],[order_date]])</f>
        <v>2023</v>
      </c>
      <c r="E1960" t="s">
        <v>1823</v>
      </c>
      <c r="F1960" t="s">
        <v>10</v>
      </c>
      <c r="G1960" t="s">
        <v>73</v>
      </c>
      <c r="H1960">
        <v>1</v>
      </c>
      <c r="I1960">
        <v>28574.880000000001</v>
      </c>
      <c r="J1960" t="s">
        <v>47</v>
      </c>
      <c r="K1960" t="s">
        <v>48</v>
      </c>
      <c r="L1960">
        <f>SalesData[[#This Row],[quantity]]*SalesData[[#This Row],[price]]</f>
        <v>28574.880000000001</v>
      </c>
      <c r="M1960" s="8">
        <f>IF(SalesData[[#This Row],[quantity]]&lt;=1,2%,IF(SalesData[[#This Row],[quantity]]&lt;=2,4%,IF(SalesData[[#This Row],[quantity]]&lt;=3,6%,IF(SalesData[[#This Row],[quantity]]&gt;=4,8%,0%))))</f>
        <v>0.02</v>
      </c>
      <c r="N1960" s="6">
        <f>SalesData[[#This Row],[Total Sales]]*SalesData[[#This Row],[Discount %]]</f>
        <v>571.49760000000003</v>
      </c>
      <c r="O1960" s="2">
        <f>SalesData[[#This Row],[Total Sales]]-SalesData[[#This Row],[Discount Amount]]</f>
        <v>28003.382400000002</v>
      </c>
      <c r="P1960" s="2">
        <f>SalesData[[#This Row],[price]]*60%</f>
        <v>17144.928</v>
      </c>
      <c r="Q1960" s="2">
        <f>SalesData[[#This Row],[Cost Price (Assumed)60%]]*SalesData[[#This Row],[quantity]]</f>
        <v>17144.928</v>
      </c>
      <c r="R1960" s="2">
        <f>SalesData[[#This Row],[Net Sales]]-SalesData[[#This Row],[Total Cost]]</f>
        <v>10858.454400000002</v>
      </c>
      <c r="S1960" s="8">
        <f>SalesData[[#This Row],[Profit]]/SalesData[[#This Row],[Net Sales]]</f>
        <v>0.38775510204081637</v>
      </c>
    </row>
    <row r="1961" spans="1:19" x14ac:dyDescent="0.25">
      <c r="A1961">
        <v>101959</v>
      </c>
      <c r="B1961" s="1">
        <v>45556</v>
      </c>
      <c r="C1961" s="2">
        <f>MONTH(SalesData[[#This Row],[order_date]])</f>
        <v>9</v>
      </c>
      <c r="D1961" s="2">
        <f>YEAR(SalesData[[#This Row],[order_date]])</f>
        <v>2024</v>
      </c>
      <c r="E1961" t="s">
        <v>1824</v>
      </c>
      <c r="F1961" t="s">
        <v>38</v>
      </c>
      <c r="G1961" t="s">
        <v>39</v>
      </c>
      <c r="H1961">
        <v>1</v>
      </c>
      <c r="I1961">
        <v>1291.44</v>
      </c>
      <c r="J1961" t="s">
        <v>28</v>
      </c>
      <c r="K1961" t="s">
        <v>29</v>
      </c>
      <c r="L1961">
        <f>SalesData[[#This Row],[quantity]]*SalesData[[#This Row],[price]]</f>
        <v>1291.44</v>
      </c>
      <c r="M1961" s="8">
        <f>IF(SalesData[[#This Row],[quantity]]&lt;=1,2%,IF(SalesData[[#This Row],[quantity]]&lt;=2,4%,IF(SalesData[[#This Row],[quantity]]&lt;=3,6%,IF(SalesData[[#This Row],[quantity]]&gt;=4,8%,0%))))</f>
        <v>0.02</v>
      </c>
      <c r="N1961" s="6">
        <f>SalesData[[#This Row],[Total Sales]]*SalesData[[#This Row],[Discount %]]</f>
        <v>25.828800000000001</v>
      </c>
      <c r="O1961" s="2">
        <f>SalesData[[#This Row],[Total Sales]]-SalesData[[#This Row],[Discount Amount]]</f>
        <v>1265.6112000000001</v>
      </c>
      <c r="P1961" s="2">
        <f>SalesData[[#This Row],[price]]*60%</f>
        <v>774.86400000000003</v>
      </c>
      <c r="Q1961" s="2">
        <f>SalesData[[#This Row],[Cost Price (Assumed)60%]]*SalesData[[#This Row],[quantity]]</f>
        <v>774.86400000000003</v>
      </c>
      <c r="R1961" s="2">
        <f>SalesData[[#This Row],[Net Sales]]-SalesData[[#This Row],[Total Cost]]</f>
        <v>490.74720000000002</v>
      </c>
      <c r="S1961" s="8">
        <f>SalesData[[#This Row],[Profit]]/SalesData[[#This Row],[Net Sales]]</f>
        <v>0.38775510204081631</v>
      </c>
    </row>
    <row r="1962" spans="1:19" x14ac:dyDescent="0.25">
      <c r="A1962">
        <v>101960</v>
      </c>
      <c r="B1962" s="1">
        <v>45463</v>
      </c>
      <c r="C1962" s="2">
        <f>MONTH(SalesData[[#This Row],[order_date]])</f>
        <v>6</v>
      </c>
      <c r="D1962" s="2">
        <f>YEAR(SalesData[[#This Row],[order_date]])</f>
        <v>2024</v>
      </c>
      <c r="E1962" t="s">
        <v>1825</v>
      </c>
      <c r="F1962" t="s">
        <v>14</v>
      </c>
      <c r="G1962" t="s">
        <v>15</v>
      </c>
      <c r="H1962">
        <v>1</v>
      </c>
      <c r="I1962">
        <v>3474.09</v>
      </c>
      <c r="J1962" t="s">
        <v>107</v>
      </c>
      <c r="K1962" t="s">
        <v>108</v>
      </c>
      <c r="L1962">
        <f>SalesData[[#This Row],[quantity]]*SalesData[[#This Row],[price]]</f>
        <v>3474.09</v>
      </c>
      <c r="M1962" s="8">
        <f>IF(SalesData[[#This Row],[quantity]]&lt;=1,2%,IF(SalesData[[#This Row],[quantity]]&lt;=2,4%,IF(SalesData[[#This Row],[quantity]]&lt;=3,6%,IF(SalesData[[#This Row],[quantity]]&gt;=4,8%,0%))))</f>
        <v>0.02</v>
      </c>
      <c r="N1962" s="6">
        <f>SalesData[[#This Row],[Total Sales]]*SalesData[[#This Row],[Discount %]]</f>
        <v>69.481800000000007</v>
      </c>
      <c r="O1962" s="2">
        <f>SalesData[[#This Row],[Total Sales]]-SalesData[[#This Row],[Discount Amount]]</f>
        <v>3404.6082000000001</v>
      </c>
      <c r="P1962" s="2">
        <f>SalesData[[#This Row],[price]]*60%</f>
        <v>2084.4540000000002</v>
      </c>
      <c r="Q1962" s="2">
        <f>SalesData[[#This Row],[Cost Price (Assumed)60%]]*SalesData[[#This Row],[quantity]]</f>
        <v>2084.4540000000002</v>
      </c>
      <c r="R1962" s="2">
        <f>SalesData[[#This Row],[Net Sales]]-SalesData[[#This Row],[Total Cost]]</f>
        <v>1320.1541999999999</v>
      </c>
      <c r="S1962" s="8">
        <f>SalesData[[#This Row],[Profit]]/SalesData[[#This Row],[Net Sales]]</f>
        <v>0.38775510204081631</v>
      </c>
    </row>
    <row r="1963" spans="1:19" x14ac:dyDescent="0.25">
      <c r="A1963">
        <v>101961</v>
      </c>
      <c r="B1963" s="1">
        <v>45074</v>
      </c>
      <c r="C1963" s="2">
        <f>MONTH(SalesData[[#This Row],[order_date]])</f>
        <v>5</v>
      </c>
      <c r="D1963" s="2">
        <f>YEAR(SalesData[[#This Row],[order_date]])</f>
        <v>2023</v>
      </c>
      <c r="E1963" t="s">
        <v>1165</v>
      </c>
      <c r="F1963" t="s">
        <v>19</v>
      </c>
      <c r="G1963" t="s">
        <v>123</v>
      </c>
      <c r="H1963">
        <v>3</v>
      </c>
      <c r="I1963">
        <v>9314.19</v>
      </c>
      <c r="J1963" t="s">
        <v>63</v>
      </c>
      <c r="K1963" t="s">
        <v>64</v>
      </c>
      <c r="L1963">
        <f>SalesData[[#This Row],[quantity]]*SalesData[[#This Row],[price]]</f>
        <v>27942.57</v>
      </c>
      <c r="M1963" s="8">
        <f>IF(SalesData[[#This Row],[quantity]]&lt;=1,2%,IF(SalesData[[#This Row],[quantity]]&lt;=2,4%,IF(SalesData[[#This Row],[quantity]]&lt;=3,6%,IF(SalesData[[#This Row],[quantity]]&gt;=4,8%,0%))))</f>
        <v>0.06</v>
      </c>
      <c r="N1963" s="6">
        <f>SalesData[[#This Row],[Total Sales]]*SalesData[[#This Row],[Discount %]]</f>
        <v>1676.5541999999998</v>
      </c>
      <c r="O1963" s="2">
        <f>SalesData[[#This Row],[Total Sales]]-SalesData[[#This Row],[Discount Amount]]</f>
        <v>26266.015800000001</v>
      </c>
      <c r="P1963" s="2">
        <f>SalesData[[#This Row],[price]]*60%</f>
        <v>5588.5140000000001</v>
      </c>
      <c r="Q1963" s="2">
        <f>SalesData[[#This Row],[Cost Price (Assumed)60%]]*SalesData[[#This Row],[quantity]]</f>
        <v>16765.542000000001</v>
      </c>
      <c r="R1963" s="2">
        <f>SalesData[[#This Row],[Net Sales]]-SalesData[[#This Row],[Total Cost]]</f>
        <v>9500.4737999999998</v>
      </c>
      <c r="S1963" s="8">
        <f>SalesData[[#This Row],[Profit]]/SalesData[[#This Row],[Net Sales]]</f>
        <v>0.36170212765957444</v>
      </c>
    </row>
    <row r="1964" spans="1:19" x14ac:dyDescent="0.25">
      <c r="A1964">
        <v>101962</v>
      </c>
      <c r="B1964" s="1">
        <v>45150</v>
      </c>
      <c r="C1964" s="2">
        <f>MONTH(SalesData[[#This Row],[order_date]])</f>
        <v>8</v>
      </c>
      <c r="D1964" s="2">
        <f>YEAR(SalesData[[#This Row],[order_date]])</f>
        <v>2023</v>
      </c>
      <c r="E1964" t="s">
        <v>644</v>
      </c>
      <c r="F1964" t="s">
        <v>14</v>
      </c>
      <c r="G1964" t="s">
        <v>170</v>
      </c>
      <c r="H1964">
        <v>1</v>
      </c>
      <c r="I1964">
        <v>4064.68</v>
      </c>
      <c r="J1964" t="s">
        <v>32</v>
      </c>
      <c r="K1964" t="s">
        <v>33</v>
      </c>
      <c r="L1964">
        <f>SalesData[[#This Row],[quantity]]*SalesData[[#This Row],[price]]</f>
        <v>4064.68</v>
      </c>
      <c r="M1964" s="8">
        <f>IF(SalesData[[#This Row],[quantity]]&lt;=1,2%,IF(SalesData[[#This Row],[quantity]]&lt;=2,4%,IF(SalesData[[#This Row],[quantity]]&lt;=3,6%,IF(SalesData[[#This Row],[quantity]]&gt;=4,8%,0%))))</f>
        <v>0.02</v>
      </c>
      <c r="N1964" s="6">
        <f>SalesData[[#This Row],[Total Sales]]*SalesData[[#This Row],[Discount %]]</f>
        <v>81.293599999999998</v>
      </c>
      <c r="O1964" s="2">
        <f>SalesData[[#This Row],[Total Sales]]-SalesData[[#This Row],[Discount Amount]]</f>
        <v>3983.3863999999999</v>
      </c>
      <c r="P1964" s="2">
        <f>SalesData[[#This Row],[price]]*60%</f>
        <v>2438.808</v>
      </c>
      <c r="Q1964" s="2">
        <f>SalesData[[#This Row],[Cost Price (Assumed)60%]]*SalesData[[#This Row],[quantity]]</f>
        <v>2438.808</v>
      </c>
      <c r="R1964" s="2">
        <f>SalesData[[#This Row],[Net Sales]]-SalesData[[#This Row],[Total Cost]]</f>
        <v>1544.5783999999999</v>
      </c>
      <c r="S1964" s="8">
        <f>SalesData[[#This Row],[Profit]]/SalesData[[#This Row],[Net Sales]]</f>
        <v>0.38775510204081631</v>
      </c>
    </row>
    <row r="1965" spans="1:19" x14ac:dyDescent="0.25">
      <c r="A1965">
        <v>101963</v>
      </c>
      <c r="B1965" s="1">
        <v>45407</v>
      </c>
      <c r="C1965" s="2">
        <f>MONTH(SalesData[[#This Row],[order_date]])</f>
        <v>4</v>
      </c>
      <c r="D1965" s="2">
        <f>YEAR(SalesData[[#This Row],[order_date]])</f>
        <v>2024</v>
      </c>
      <c r="E1965" t="s">
        <v>1826</v>
      </c>
      <c r="F1965" t="s">
        <v>41</v>
      </c>
      <c r="G1965" t="s">
        <v>42</v>
      </c>
      <c r="H1965">
        <v>1</v>
      </c>
      <c r="I1965">
        <v>10402.25</v>
      </c>
      <c r="J1965" t="s">
        <v>28</v>
      </c>
      <c r="K1965" t="s">
        <v>29</v>
      </c>
      <c r="L1965">
        <f>SalesData[[#This Row],[quantity]]*SalesData[[#This Row],[price]]</f>
        <v>10402.25</v>
      </c>
      <c r="M1965" s="8">
        <f>IF(SalesData[[#This Row],[quantity]]&lt;=1,2%,IF(SalesData[[#This Row],[quantity]]&lt;=2,4%,IF(SalesData[[#This Row],[quantity]]&lt;=3,6%,IF(SalesData[[#This Row],[quantity]]&gt;=4,8%,0%))))</f>
        <v>0.02</v>
      </c>
      <c r="N1965" s="6">
        <f>SalesData[[#This Row],[Total Sales]]*SalesData[[#This Row],[Discount %]]</f>
        <v>208.04500000000002</v>
      </c>
      <c r="O1965" s="2">
        <f>SalesData[[#This Row],[Total Sales]]-SalesData[[#This Row],[Discount Amount]]</f>
        <v>10194.205</v>
      </c>
      <c r="P1965" s="2">
        <f>SalesData[[#This Row],[price]]*60%</f>
        <v>6241.3499999999995</v>
      </c>
      <c r="Q1965" s="2">
        <f>SalesData[[#This Row],[Cost Price (Assumed)60%]]*SalesData[[#This Row],[quantity]]</f>
        <v>6241.3499999999995</v>
      </c>
      <c r="R1965" s="2">
        <f>SalesData[[#This Row],[Net Sales]]-SalesData[[#This Row],[Total Cost]]</f>
        <v>3952.8550000000005</v>
      </c>
      <c r="S1965" s="8">
        <f>SalesData[[#This Row],[Profit]]/SalesData[[#This Row],[Net Sales]]</f>
        <v>0.38775510204081637</v>
      </c>
    </row>
    <row r="1966" spans="1:19" x14ac:dyDescent="0.25">
      <c r="A1966">
        <v>101964</v>
      </c>
      <c r="B1966" s="1">
        <v>45512</v>
      </c>
      <c r="C1966" s="2">
        <f>MONTH(SalesData[[#This Row],[order_date]])</f>
        <v>8</v>
      </c>
      <c r="D1966" s="2">
        <f>YEAR(SalesData[[#This Row],[order_date]])</f>
        <v>2024</v>
      </c>
      <c r="E1966" t="s">
        <v>1827</v>
      </c>
      <c r="F1966" t="s">
        <v>14</v>
      </c>
      <c r="G1966" t="s">
        <v>170</v>
      </c>
      <c r="H1966">
        <v>1</v>
      </c>
      <c r="I1966">
        <v>2255.59</v>
      </c>
      <c r="J1966" t="s">
        <v>12</v>
      </c>
      <c r="K1966" t="s">
        <v>12</v>
      </c>
      <c r="L1966">
        <f>SalesData[[#This Row],[quantity]]*SalesData[[#This Row],[price]]</f>
        <v>2255.59</v>
      </c>
      <c r="M1966" s="8">
        <f>IF(SalesData[[#This Row],[quantity]]&lt;=1,2%,IF(SalesData[[#This Row],[quantity]]&lt;=2,4%,IF(SalesData[[#This Row],[quantity]]&lt;=3,6%,IF(SalesData[[#This Row],[quantity]]&gt;=4,8%,0%))))</f>
        <v>0.02</v>
      </c>
      <c r="N1966" s="6">
        <f>SalesData[[#This Row],[Total Sales]]*SalesData[[#This Row],[Discount %]]</f>
        <v>45.111800000000002</v>
      </c>
      <c r="O1966" s="2">
        <f>SalesData[[#This Row],[Total Sales]]-SalesData[[#This Row],[Discount Amount]]</f>
        <v>2210.4782</v>
      </c>
      <c r="P1966" s="2">
        <f>SalesData[[#This Row],[price]]*60%</f>
        <v>1353.354</v>
      </c>
      <c r="Q1966" s="2">
        <f>SalesData[[#This Row],[Cost Price (Assumed)60%]]*SalesData[[#This Row],[quantity]]</f>
        <v>1353.354</v>
      </c>
      <c r="R1966" s="2">
        <f>SalesData[[#This Row],[Net Sales]]-SalesData[[#This Row],[Total Cost]]</f>
        <v>857.12419999999997</v>
      </c>
      <c r="S1966" s="8">
        <f>SalesData[[#This Row],[Profit]]/SalesData[[#This Row],[Net Sales]]</f>
        <v>0.38775510204081631</v>
      </c>
    </row>
    <row r="1967" spans="1:19" x14ac:dyDescent="0.25">
      <c r="A1967">
        <v>101965</v>
      </c>
      <c r="B1967" s="1">
        <v>45374</v>
      </c>
      <c r="C1967" s="2">
        <f>MONTH(SalesData[[#This Row],[order_date]])</f>
        <v>3</v>
      </c>
      <c r="D1967" s="2">
        <f>YEAR(SalesData[[#This Row],[order_date]])</f>
        <v>2024</v>
      </c>
      <c r="E1967" t="s">
        <v>1828</v>
      </c>
      <c r="F1967" t="s">
        <v>10</v>
      </c>
      <c r="G1967" t="s">
        <v>27</v>
      </c>
      <c r="H1967">
        <v>1</v>
      </c>
      <c r="I1967">
        <v>59337.8</v>
      </c>
      <c r="J1967" t="s">
        <v>57</v>
      </c>
      <c r="K1967" t="s">
        <v>58</v>
      </c>
      <c r="L1967">
        <f>SalesData[[#This Row],[quantity]]*SalesData[[#This Row],[price]]</f>
        <v>59337.8</v>
      </c>
      <c r="M1967" s="8">
        <f>IF(SalesData[[#This Row],[quantity]]&lt;=1,2%,IF(SalesData[[#This Row],[quantity]]&lt;=2,4%,IF(SalesData[[#This Row],[quantity]]&lt;=3,6%,IF(SalesData[[#This Row],[quantity]]&gt;=4,8%,0%))))</f>
        <v>0.02</v>
      </c>
      <c r="N1967" s="6">
        <f>SalesData[[#This Row],[Total Sales]]*SalesData[[#This Row],[Discount %]]</f>
        <v>1186.7560000000001</v>
      </c>
      <c r="O1967" s="2">
        <f>SalesData[[#This Row],[Total Sales]]-SalesData[[#This Row],[Discount Amount]]</f>
        <v>58151.044000000002</v>
      </c>
      <c r="P1967" s="2">
        <f>SalesData[[#This Row],[price]]*60%</f>
        <v>35602.68</v>
      </c>
      <c r="Q1967" s="2">
        <f>SalesData[[#This Row],[Cost Price (Assumed)60%]]*SalesData[[#This Row],[quantity]]</f>
        <v>35602.68</v>
      </c>
      <c r="R1967" s="2">
        <f>SalesData[[#This Row],[Net Sales]]-SalesData[[#This Row],[Total Cost]]</f>
        <v>22548.364000000001</v>
      </c>
      <c r="S1967" s="8">
        <f>SalesData[[#This Row],[Profit]]/SalesData[[#This Row],[Net Sales]]</f>
        <v>0.38775510204081631</v>
      </c>
    </row>
    <row r="1968" spans="1:19" x14ac:dyDescent="0.25">
      <c r="A1968">
        <v>101966</v>
      </c>
      <c r="B1968" s="1">
        <v>45151</v>
      </c>
      <c r="C1968" s="2">
        <f>MONTH(SalesData[[#This Row],[order_date]])</f>
        <v>8</v>
      </c>
      <c r="D1968" s="2">
        <f>YEAR(SalesData[[#This Row],[order_date]])</f>
        <v>2023</v>
      </c>
      <c r="E1968" t="s">
        <v>487</v>
      </c>
      <c r="F1968" t="s">
        <v>41</v>
      </c>
      <c r="G1968" t="s">
        <v>42</v>
      </c>
      <c r="H1968">
        <v>1</v>
      </c>
      <c r="I1968">
        <v>13474.93</v>
      </c>
      <c r="J1968" t="s">
        <v>107</v>
      </c>
      <c r="K1968" t="s">
        <v>108</v>
      </c>
      <c r="L1968">
        <f>SalesData[[#This Row],[quantity]]*SalesData[[#This Row],[price]]</f>
        <v>13474.93</v>
      </c>
      <c r="M1968" s="8">
        <f>IF(SalesData[[#This Row],[quantity]]&lt;=1,2%,IF(SalesData[[#This Row],[quantity]]&lt;=2,4%,IF(SalesData[[#This Row],[quantity]]&lt;=3,6%,IF(SalesData[[#This Row],[quantity]]&gt;=4,8%,0%))))</f>
        <v>0.02</v>
      </c>
      <c r="N1968" s="6">
        <f>SalesData[[#This Row],[Total Sales]]*SalesData[[#This Row],[Discount %]]</f>
        <v>269.49860000000001</v>
      </c>
      <c r="O1968" s="2">
        <f>SalesData[[#This Row],[Total Sales]]-SalesData[[#This Row],[Discount Amount]]</f>
        <v>13205.431399999999</v>
      </c>
      <c r="P1968" s="2">
        <f>SalesData[[#This Row],[price]]*60%</f>
        <v>8084.9579999999996</v>
      </c>
      <c r="Q1968" s="2">
        <f>SalesData[[#This Row],[Cost Price (Assumed)60%]]*SalesData[[#This Row],[quantity]]</f>
        <v>8084.9579999999996</v>
      </c>
      <c r="R1968" s="2">
        <f>SalesData[[#This Row],[Net Sales]]-SalesData[[#This Row],[Total Cost]]</f>
        <v>5120.4733999999999</v>
      </c>
      <c r="S1968" s="8">
        <f>SalesData[[#This Row],[Profit]]/SalesData[[#This Row],[Net Sales]]</f>
        <v>0.38775510204081631</v>
      </c>
    </row>
    <row r="1969" spans="1:19" x14ac:dyDescent="0.25">
      <c r="A1969">
        <v>101967</v>
      </c>
      <c r="B1969" s="1">
        <v>44976</v>
      </c>
      <c r="C1969" s="2">
        <f>MONTH(SalesData[[#This Row],[order_date]])</f>
        <v>2</v>
      </c>
      <c r="D1969" s="2">
        <f>YEAR(SalesData[[#This Row],[order_date]])</f>
        <v>2023</v>
      </c>
      <c r="E1969" t="s">
        <v>1829</v>
      </c>
      <c r="F1969" t="s">
        <v>38</v>
      </c>
      <c r="G1969" t="s">
        <v>39</v>
      </c>
      <c r="H1969">
        <v>2</v>
      </c>
      <c r="I1969">
        <v>743.01</v>
      </c>
      <c r="J1969" t="s">
        <v>94</v>
      </c>
      <c r="K1969" t="s">
        <v>95</v>
      </c>
      <c r="L1969">
        <f>SalesData[[#This Row],[quantity]]*SalesData[[#This Row],[price]]</f>
        <v>1486.02</v>
      </c>
      <c r="M1969" s="8">
        <f>IF(SalesData[[#This Row],[quantity]]&lt;=1,2%,IF(SalesData[[#This Row],[quantity]]&lt;=2,4%,IF(SalesData[[#This Row],[quantity]]&lt;=3,6%,IF(SalesData[[#This Row],[quantity]]&gt;=4,8%,0%))))</f>
        <v>0.04</v>
      </c>
      <c r="N1969" s="6">
        <f>SalesData[[#This Row],[Total Sales]]*SalesData[[#This Row],[Discount %]]</f>
        <v>59.440800000000003</v>
      </c>
      <c r="O1969" s="2">
        <f>SalesData[[#This Row],[Total Sales]]-SalesData[[#This Row],[Discount Amount]]</f>
        <v>1426.5791999999999</v>
      </c>
      <c r="P1969" s="2">
        <f>SalesData[[#This Row],[price]]*60%</f>
        <v>445.80599999999998</v>
      </c>
      <c r="Q1969" s="2">
        <f>SalesData[[#This Row],[Cost Price (Assumed)60%]]*SalesData[[#This Row],[quantity]]</f>
        <v>891.61199999999997</v>
      </c>
      <c r="R1969" s="2">
        <f>SalesData[[#This Row],[Net Sales]]-SalesData[[#This Row],[Total Cost]]</f>
        <v>534.96719999999993</v>
      </c>
      <c r="S1969" s="8">
        <f>SalesData[[#This Row],[Profit]]/SalesData[[#This Row],[Net Sales]]</f>
        <v>0.375</v>
      </c>
    </row>
    <row r="1970" spans="1:19" x14ac:dyDescent="0.25">
      <c r="A1970">
        <v>101968</v>
      </c>
      <c r="B1970" s="1">
        <v>45008</v>
      </c>
      <c r="C1970" s="2">
        <f>MONTH(SalesData[[#This Row],[order_date]])</f>
        <v>3</v>
      </c>
      <c r="D1970" s="2">
        <f>YEAR(SalesData[[#This Row],[order_date]])</f>
        <v>2023</v>
      </c>
      <c r="E1970" t="s">
        <v>1830</v>
      </c>
      <c r="F1970" t="s">
        <v>14</v>
      </c>
      <c r="G1970" t="s">
        <v>31</v>
      </c>
      <c r="H1970">
        <v>1</v>
      </c>
      <c r="I1970">
        <v>1778.87</v>
      </c>
      <c r="J1970" t="s">
        <v>47</v>
      </c>
      <c r="K1970" t="s">
        <v>48</v>
      </c>
      <c r="L1970">
        <f>SalesData[[#This Row],[quantity]]*SalesData[[#This Row],[price]]</f>
        <v>1778.87</v>
      </c>
      <c r="M1970" s="8">
        <f>IF(SalesData[[#This Row],[quantity]]&lt;=1,2%,IF(SalesData[[#This Row],[quantity]]&lt;=2,4%,IF(SalesData[[#This Row],[quantity]]&lt;=3,6%,IF(SalesData[[#This Row],[quantity]]&gt;=4,8%,0%))))</f>
        <v>0.02</v>
      </c>
      <c r="N1970" s="6">
        <f>SalesData[[#This Row],[Total Sales]]*SalesData[[#This Row],[Discount %]]</f>
        <v>35.577399999999997</v>
      </c>
      <c r="O1970" s="2">
        <f>SalesData[[#This Row],[Total Sales]]-SalesData[[#This Row],[Discount Amount]]</f>
        <v>1743.2926</v>
      </c>
      <c r="P1970" s="2">
        <f>SalesData[[#This Row],[price]]*60%</f>
        <v>1067.3219999999999</v>
      </c>
      <c r="Q1970" s="2">
        <f>SalesData[[#This Row],[Cost Price (Assumed)60%]]*SalesData[[#This Row],[quantity]]</f>
        <v>1067.3219999999999</v>
      </c>
      <c r="R1970" s="2">
        <f>SalesData[[#This Row],[Net Sales]]-SalesData[[#This Row],[Total Cost]]</f>
        <v>675.9706000000001</v>
      </c>
      <c r="S1970" s="8">
        <f>SalesData[[#This Row],[Profit]]/SalesData[[#This Row],[Net Sales]]</f>
        <v>0.38775510204081637</v>
      </c>
    </row>
    <row r="1971" spans="1:19" x14ac:dyDescent="0.25">
      <c r="A1971">
        <v>101969</v>
      </c>
      <c r="B1971" s="1">
        <v>45117</v>
      </c>
      <c r="C1971" s="2">
        <f>MONTH(SalesData[[#This Row],[order_date]])</f>
        <v>7</v>
      </c>
      <c r="D1971" s="2">
        <f>YEAR(SalesData[[#This Row],[order_date]])</f>
        <v>2023</v>
      </c>
      <c r="E1971" t="s">
        <v>1831</v>
      </c>
      <c r="F1971" t="s">
        <v>10</v>
      </c>
      <c r="G1971" t="s">
        <v>11</v>
      </c>
      <c r="H1971">
        <v>1</v>
      </c>
      <c r="I1971">
        <v>6751.9</v>
      </c>
      <c r="J1971" t="s">
        <v>32</v>
      </c>
      <c r="K1971" t="s">
        <v>33</v>
      </c>
      <c r="L1971">
        <f>SalesData[[#This Row],[quantity]]*SalesData[[#This Row],[price]]</f>
        <v>6751.9</v>
      </c>
      <c r="M1971" s="8">
        <f>IF(SalesData[[#This Row],[quantity]]&lt;=1,2%,IF(SalesData[[#This Row],[quantity]]&lt;=2,4%,IF(SalesData[[#This Row],[quantity]]&lt;=3,6%,IF(SalesData[[#This Row],[quantity]]&gt;=4,8%,0%))))</f>
        <v>0.02</v>
      </c>
      <c r="N1971" s="6">
        <f>SalesData[[#This Row],[Total Sales]]*SalesData[[#This Row],[Discount %]]</f>
        <v>135.03799999999998</v>
      </c>
      <c r="O1971" s="2">
        <f>SalesData[[#This Row],[Total Sales]]-SalesData[[#This Row],[Discount Amount]]</f>
        <v>6616.8620000000001</v>
      </c>
      <c r="P1971" s="2">
        <f>SalesData[[#This Row],[price]]*60%</f>
        <v>4051.1399999999994</v>
      </c>
      <c r="Q1971" s="2">
        <f>SalesData[[#This Row],[Cost Price (Assumed)60%]]*SalesData[[#This Row],[quantity]]</f>
        <v>4051.1399999999994</v>
      </c>
      <c r="R1971" s="2">
        <f>SalesData[[#This Row],[Net Sales]]-SalesData[[#This Row],[Total Cost]]</f>
        <v>2565.7220000000007</v>
      </c>
      <c r="S1971" s="8">
        <f>SalesData[[#This Row],[Profit]]/SalesData[[#This Row],[Net Sales]]</f>
        <v>0.38775510204081642</v>
      </c>
    </row>
    <row r="1972" spans="1:19" x14ac:dyDescent="0.25">
      <c r="A1972">
        <v>101970</v>
      </c>
      <c r="B1972" s="1">
        <v>45597</v>
      </c>
      <c r="C1972" s="2">
        <f>MONTH(SalesData[[#This Row],[order_date]])</f>
        <v>11</v>
      </c>
      <c r="D1972" s="2">
        <f>YEAR(SalesData[[#This Row],[order_date]])</f>
        <v>2024</v>
      </c>
      <c r="E1972" t="s">
        <v>1832</v>
      </c>
      <c r="F1972" t="s">
        <v>38</v>
      </c>
      <c r="G1972" t="s">
        <v>70</v>
      </c>
      <c r="H1972">
        <v>1</v>
      </c>
      <c r="I1972">
        <v>1888.47</v>
      </c>
      <c r="J1972" t="s">
        <v>63</v>
      </c>
      <c r="K1972" t="s">
        <v>64</v>
      </c>
      <c r="L1972">
        <f>SalesData[[#This Row],[quantity]]*SalesData[[#This Row],[price]]</f>
        <v>1888.47</v>
      </c>
      <c r="M1972" s="8">
        <f>IF(SalesData[[#This Row],[quantity]]&lt;=1,2%,IF(SalesData[[#This Row],[quantity]]&lt;=2,4%,IF(SalesData[[#This Row],[quantity]]&lt;=3,6%,IF(SalesData[[#This Row],[quantity]]&gt;=4,8%,0%))))</f>
        <v>0.02</v>
      </c>
      <c r="N1972" s="6">
        <f>SalesData[[#This Row],[Total Sales]]*SalesData[[#This Row],[Discount %]]</f>
        <v>37.769400000000005</v>
      </c>
      <c r="O1972" s="2">
        <f>SalesData[[#This Row],[Total Sales]]-SalesData[[#This Row],[Discount Amount]]</f>
        <v>1850.7006000000001</v>
      </c>
      <c r="P1972" s="2">
        <f>SalesData[[#This Row],[price]]*60%</f>
        <v>1133.0819999999999</v>
      </c>
      <c r="Q1972" s="2">
        <f>SalesData[[#This Row],[Cost Price (Assumed)60%]]*SalesData[[#This Row],[quantity]]</f>
        <v>1133.0819999999999</v>
      </c>
      <c r="R1972" s="2">
        <f>SalesData[[#This Row],[Net Sales]]-SalesData[[#This Row],[Total Cost]]</f>
        <v>717.61860000000024</v>
      </c>
      <c r="S1972" s="8">
        <f>SalesData[[#This Row],[Profit]]/SalesData[[#This Row],[Net Sales]]</f>
        <v>0.38775510204081642</v>
      </c>
    </row>
    <row r="1973" spans="1:19" x14ac:dyDescent="0.25">
      <c r="A1973">
        <v>101971</v>
      </c>
      <c r="B1973" s="1">
        <v>44944</v>
      </c>
      <c r="C1973" s="2">
        <f>MONTH(SalesData[[#This Row],[order_date]])</f>
        <v>1</v>
      </c>
      <c r="D1973" s="2">
        <f>YEAR(SalesData[[#This Row],[order_date]])</f>
        <v>2023</v>
      </c>
      <c r="E1973" t="s">
        <v>508</v>
      </c>
      <c r="F1973" t="s">
        <v>38</v>
      </c>
      <c r="G1973" t="s">
        <v>70</v>
      </c>
      <c r="H1973">
        <v>2</v>
      </c>
      <c r="I1973">
        <v>432.19</v>
      </c>
      <c r="J1973" t="s">
        <v>47</v>
      </c>
      <c r="K1973" t="s">
        <v>48</v>
      </c>
      <c r="L1973">
        <f>SalesData[[#This Row],[quantity]]*SalesData[[#This Row],[price]]</f>
        <v>864.38</v>
      </c>
      <c r="M1973" s="8">
        <f>IF(SalesData[[#This Row],[quantity]]&lt;=1,2%,IF(SalesData[[#This Row],[quantity]]&lt;=2,4%,IF(SalesData[[#This Row],[quantity]]&lt;=3,6%,IF(SalesData[[#This Row],[quantity]]&gt;=4,8%,0%))))</f>
        <v>0.04</v>
      </c>
      <c r="N1973" s="6">
        <f>SalesData[[#This Row],[Total Sales]]*SalesData[[#This Row],[Discount %]]</f>
        <v>34.575200000000002</v>
      </c>
      <c r="O1973" s="2">
        <f>SalesData[[#This Row],[Total Sales]]-SalesData[[#This Row],[Discount Amount]]</f>
        <v>829.8048</v>
      </c>
      <c r="P1973" s="2">
        <f>SalesData[[#This Row],[price]]*60%</f>
        <v>259.31399999999996</v>
      </c>
      <c r="Q1973" s="2">
        <f>SalesData[[#This Row],[Cost Price (Assumed)60%]]*SalesData[[#This Row],[quantity]]</f>
        <v>518.62799999999993</v>
      </c>
      <c r="R1973" s="2">
        <f>SalesData[[#This Row],[Net Sales]]-SalesData[[#This Row],[Total Cost]]</f>
        <v>311.17680000000007</v>
      </c>
      <c r="S1973" s="8">
        <f>SalesData[[#This Row],[Profit]]/SalesData[[#This Row],[Net Sales]]</f>
        <v>0.37500000000000011</v>
      </c>
    </row>
    <row r="1974" spans="1:19" x14ac:dyDescent="0.25">
      <c r="A1974">
        <v>101972</v>
      </c>
      <c r="B1974" s="1">
        <v>45110</v>
      </c>
      <c r="C1974" s="2">
        <f>MONTH(SalesData[[#This Row],[order_date]])</f>
        <v>7</v>
      </c>
      <c r="D1974" s="2">
        <f>YEAR(SalesData[[#This Row],[order_date]])</f>
        <v>2023</v>
      </c>
      <c r="E1974" t="s">
        <v>1833</v>
      </c>
      <c r="F1974" t="s">
        <v>14</v>
      </c>
      <c r="G1974" t="s">
        <v>170</v>
      </c>
      <c r="H1974">
        <v>1</v>
      </c>
      <c r="I1974">
        <v>1780.13</v>
      </c>
      <c r="J1974" t="s">
        <v>43</v>
      </c>
      <c r="K1974" t="s">
        <v>29</v>
      </c>
      <c r="L1974">
        <f>SalesData[[#This Row],[quantity]]*SalesData[[#This Row],[price]]</f>
        <v>1780.13</v>
      </c>
      <c r="M1974" s="8">
        <f>IF(SalesData[[#This Row],[quantity]]&lt;=1,2%,IF(SalesData[[#This Row],[quantity]]&lt;=2,4%,IF(SalesData[[#This Row],[quantity]]&lt;=3,6%,IF(SalesData[[#This Row],[quantity]]&gt;=4,8%,0%))))</f>
        <v>0.02</v>
      </c>
      <c r="N1974" s="6">
        <f>SalesData[[#This Row],[Total Sales]]*SalesData[[#This Row],[Discount %]]</f>
        <v>35.602600000000002</v>
      </c>
      <c r="O1974" s="2">
        <f>SalesData[[#This Row],[Total Sales]]-SalesData[[#This Row],[Discount Amount]]</f>
        <v>1744.5274000000002</v>
      </c>
      <c r="P1974" s="2">
        <f>SalesData[[#This Row],[price]]*60%</f>
        <v>1068.078</v>
      </c>
      <c r="Q1974" s="2">
        <f>SalesData[[#This Row],[Cost Price (Assumed)60%]]*SalesData[[#This Row],[quantity]]</f>
        <v>1068.078</v>
      </c>
      <c r="R1974" s="2">
        <f>SalesData[[#This Row],[Net Sales]]-SalesData[[#This Row],[Total Cost]]</f>
        <v>676.4494000000002</v>
      </c>
      <c r="S1974" s="8">
        <f>SalesData[[#This Row],[Profit]]/SalesData[[#This Row],[Net Sales]]</f>
        <v>0.38775510204081642</v>
      </c>
    </row>
    <row r="1975" spans="1:19" x14ac:dyDescent="0.25">
      <c r="A1975">
        <v>101973</v>
      </c>
      <c r="B1975" s="1">
        <v>45118</v>
      </c>
      <c r="C1975" s="2">
        <f>MONTH(SalesData[[#This Row],[order_date]])</f>
        <v>7</v>
      </c>
      <c r="D1975" s="2">
        <f>YEAR(SalesData[[#This Row],[order_date]])</f>
        <v>2023</v>
      </c>
      <c r="E1975" t="s">
        <v>162</v>
      </c>
      <c r="F1975" t="s">
        <v>10</v>
      </c>
      <c r="G1975" t="s">
        <v>73</v>
      </c>
      <c r="H1975">
        <v>1</v>
      </c>
      <c r="I1975">
        <v>12361.75</v>
      </c>
      <c r="J1975" t="s">
        <v>54</v>
      </c>
      <c r="K1975" t="s">
        <v>55</v>
      </c>
      <c r="L1975">
        <f>SalesData[[#This Row],[quantity]]*SalesData[[#This Row],[price]]</f>
        <v>12361.75</v>
      </c>
      <c r="M1975" s="8">
        <f>IF(SalesData[[#This Row],[quantity]]&lt;=1,2%,IF(SalesData[[#This Row],[quantity]]&lt;=2,4%,IF(SalesData[[#This Row],[quantity]]&lt;=3,6%,IF(SalesData[[#This Row],[quantity]]&gt;=4,8%,0%))))</f>
        <v>0.02</v>
      </c>
      <c r="N1975" s="6">
        <f>SalesData[[#This Row],[Total Sales]]*SalesData[[#This Row],[Discount %]]</f>
        <v>247.23500000000001</v>
      </c>
      <c r="O1975" s="2">
        <f>SalesData[[#This Row],[Total Sales]]-SalesData[[#This Row],[Discount Amount]]</f>
        <v>12114.514999999999</v>
      </c>
      <c r="P1975" s="2">
        <f>SalesData[[#This Row],[price]]*60%</f>
        <v>7417.0499999999993</v>
      </c>
      <c r="Q1975" s="2">
        <f>SalesData[[#This Row],[Cost Price (Assumed)60%]]*SalesData[[#This Row],[quantity]]</f>
        <v>7417.0499999999993</v>
      </c>
      <c r="R1975" s="2">
        <f>SalesData[[#This Row],[Net Sales]]-SalesData[[#This Row],[Total Cost]]</f>
        <v>4697.4650000000001</v>
      </c>
      <c r="S1975" s="8">
        <f>SalesData[[#This Row],[Profit]]/SalesData[[#This Row],[Net Sales]]</f>
        <v>0.38775510204081637</v>
      </c>
    </row>
    <row r="1976" spans="1:19" x14ac:dyDescent="0.25">
      <c r="A1976">
        <v>101974</v>
      </c>
      <c r="B1976" s="1">
        <v>45443</v>
      </c>
      <c r="C1976" s="2">
        <f>MONTH(SalesData[[#This Row],[order_date]])</f>
        <v>5</v>
      </c>
      <c r="D1976" s="2">
        <f>YEAR(SalesData[[#This Row],[order_date]])</f>
        <v>2024</v>
      </c>
      <c r="E1976" t="s">
        <v>1834</v>
      </c>
      <c r="F1976" t="s">
        <v>41</v>
      </c>
      <c r="G1976" t="s">
        <v>83</v>
      </c>
      <c r="H1976">
        <v>1</v>
      </c>
      <c r="I1976">
        <v>905.44</v>
      </c>
      <c r="J1976" t="s">
        <v>63</v>
      </c>
      <c r="K1976" t="s">
        <v>64</v>
      </c>
      <c r="L1976">
        <f>SalesData[[#This Row],[quantity]]*SalesData[[#This Row],[price]]</f>
        <v>905.44</v>
      </c>
      <c r="M1976" s="8">
        <f>IF(SalesData[[#This Row],[quantity]]&lt;=1,2%,IF(SalesData[[#This Row],[quantity]]&lt;=2,4%,IF(SalesData[[#This Row],[quantity]]&lt;=3,6%,IF(SalesData[[#This Row],[quantity]]&gt;=4,8%,0%))))</f>
        <v>0.02</v>
      </c>
      <c r="N1976" s="6">
        <f>SalesData[[#This Row],[Total Sales]]*SalesData[[#This Row],[Discount %]]</f>
        <v>18.108800000000002</v>
      </c>
      <c r="O1976" s="2">
        <f>SalesData[[#This Row],[Total Sales]]-SalesData[[#This Row],[Discount Amount]]</f>
        <v>887.33120000000008</v>
      </c>
      <c r="P1976" s="2">
        <f>SalesData[[#This Row],[price]]*60%</f>
        <v>543.26400000000001</v>
      </c>
      <c r="Q1976" s="2">
        <f>SalesData[[#This Row],[Cost Price (Assumed)60%]]*SalesData[[#This Row],[quantity]]</f>
        <v>543.26400000000001</v>
      </c>
      <c r="R1976" s="2">
        <f>SalesData[[#This Row],[Net Sales]]-SalesData[[#This Row],[Total Cost]]</f>
        <v>344.06720000000007</v>
      </c>
      <c r="S1976" s="8">
        <f>SalesData[[#This Row],[Profit]]/SalesData[[#This Row],[Net Sales]]</f>
        <v>0.38775510204081637</v>
      </c>
    </row>
    <row r="1977" spans="1:19" x14ac:dyDescent="0.25">
      <c r="A1977">
        <v>101975</v>
      </c>
      <c r="B1977" s="1">
        <v>45550</v>
      </c>
      <c r="C1977" s="2">
        <f>MONTH(SalesData[[#This Row],[order_date]])</f>
        <v>9</v>
      </c>
      <c r="D1977" s="2">
        <f>YEAR(SalesData[[#This Row],[order_date]])</f>
        <v>2024</v>
      </c>
      <c r="E1977" t="s">
        <v>306</v>
      </c>
      <c r="F1977" t="s">
        <v>38</v>
      </c>
      <c r="G1977" t="s">
        <v>60</v>
      </c>
      <c r="H1977">
        <v>2</v>
      </c>
      <c r="I1977">
        <v>1876.67</v>
      </c>
      <c r="J1977" t="s">
        <v>16</v>
      </c>
      <c r="K1977" t="s">
        <v>17</v>
      </c>
      <c r="L1977">
        <f>SalesData[[#This Row],[quantity]]*SalesData[[#This Row],[price]]</f>
        <v>3753.34</v>
      </c>
      <c r="M1977" s="8">
        <f>IF(SalesData[[#This Row],[quantity]]&lt;=1,2%,IF(SalesData[[#This Row],[quantity]]&lt;=2,4%,IF(SalesData[[#This Row],[quantity]]&lt;=3,6%,IF(SalesData[[#This Row],[quantity]]&gt;=4,8%,0%))))</f>
        <v>0.04</v>
      </c>
      <c r="N1977" s="6">
        <f>SalesData[[#This Row],[Total Sales]]*SalesData[[#This Row],[Discount %]]</f>
        <v>150.1336</v>
      </c>
      <c r="O1977" s="2">
        <f>SalesData[[#This Row],[Total Sales]]-SalesData[[#This Row],[Discount Amount]]</f>
        <v>3603.2064</v>
      </c>
      <c r="P1977" s="2">
        <f>SalesData[[#This Row],[price]]*60%</f>
        <v>1126.002</v>
      </c>
      <c r="Q1977" s="2">
        <f>SalesData[[#This Row],[Cost Price (Assumed)60%]]*SalesData[[#This Row],[quantity]]</f>
        <v>2252.0039999999999</v>
      </c>
      <c r="R1977" s="2">
        <f>SalesData[[#This Row],[Net Sales]]-SalesData[[#This Row],[Total Cost]]</f>
        <v>1351.2024000000001</v>
      </c>
      <c r="S1977" s="8">
        <f>SalesData[[#This Row],[Profit]]/SalesData[[#This Row],[Net Sales]]</f>
        <v>0.37500000000000006</v>
      </c>
    </row>
    <row r="1978" spans="1:19" x14ac:dyDescent="0.25">
      <c r="A1978">
        <v>101976</v>
      </c>
      <c r="B1978" s="1">
        <v>45181</v>
      </c>
      <c r="C1978" s="2">
        <f>MONTH(SalesData[[#This Row],[order_date]])</f>
        <v>9</v>
      </c>
      <c r="D1978" s="2">
        <f>YEAR(SalesData[[#This Row],[order_date]])</f>
        <v>2023</v>
      </c>
      <c r="E1978" t="s">
        <v>1835</v>
      </c>
      <c r="F1978" t="s">
        <v>10</v>
      </c>
      <c r="G1978" t="s">
        <v>80</v>
      </c>
      <c r="H1978">
        <v>2</v>
      </c>
      <c r="I1978">
        <v>5870.46</v>
      </c>
      <c r="J1978" t="s">
        <v>94</v>
      </c>
      <c r="K1978" t="s">
        <v>95</v>
      </c>
      <c r="L1978">
        <f>SalesData[[#This Row],[quantity]]*SalesData[[#This Row],[price]]</f>
        <v>11740.92</v>
      </c>
      <c r="M1978" s="8">
        <f>IF(SalesData[[#This Row],[quantity]]&lt;=1,2%,IF(SalesData[[#This Row],[quantity]]&lt;=2,4%,IF(SalesData[[#This Row],[quantity]]&lt;=3,6%,IF(SalesData[[#This Row],[quantity]]&gt;=4,8%,0%))))</f>
        <v>0.04</v>
      </c>
      <c r="N1978" s="6">
        <f>SalesData[[#This Row],[Total Sales]]*SalesData[[#This Row],[Discount %]]</f>
        <v>469.63679999999999</v>
      </c>
      <c r="O1978" s="2">
        <f>SalesData[[#This Row],[Total Sales]]-SalesData[[#This Row],[Discount Amount]]</f>
        <v>11271.2832</v>
      </c>
      <c r="P1978" s="2">
        <f>SalesData[[#This Row],[price]]*60%</f>
        <v>3522.2759999999998</v>
      </c>
      <c r="Q1978" s="2">
        <f>SalesData[[#This Row],[Cost Price (Assumed)60%]]*SalesData[[#This Row],[quantity]]</f>
        <v>7044.5519999999997</v>
      </c>
      <c r="R1978" s="2">
        <f>SalesData[[#This Row],[Net Sales]]-SalesData[[#This Row],[Total Cost]]</f>
        <v>4226.7312000000002</v>
      </c>
      <c r="S1978" s="8">
        <f>SalesData[[#This Row],[Profit]]/SalesData[[#This Row],[Net Sales]]</f>
        <v>0.375</v>
      </c>
    </row>
    <row r="1979" spans="1:19" x14ac:dyDescent="0.25">
      <c r="A1979">
        <v>101977</v>
      </c>
      <c r="B1979" s="1">
        <v>45398</v>
      </c>
      <c r="C1979" s="2">
        <f>MONTH(SalesData[[#This Row],[order_date]])</f>
        <v>4</v>
      </c>
      <c r="D1979" s="2">
        <f>YEAR(SalesData[[#This Row],[order_date]])</f>
        <v>2024</v>
      </c>
      <c r="E1979" t="s">
        <v>1836</v>
      </c>
      <c r="F1979" t="s">
        <v>14</v>
      </c>
      <c r="G1979" t="s">
        <v>170</v>
      </c>
      <c r="H1979">
        <v>2</v>
      </c>
      <c r="I1979">
        <v>2121.14</v>
      </c>
      <c r="J1979" t="s">
        <v>43</v>
      </c>
      <c r="K1979" t="s">
        <v>29</v>
      </c>
      <c r="L1979">
        <f>SalesData[[#This Row],[quantity]]*SalesData[[#This Row],[price]]</f>
        <v>4242.28</v>
      </c>
      <c r="M1979" s="8">
        <f>IF(SalesData[[#This Row],[quantity]]&lt;=1,2%,IF(SalesData[[#This Row],[quantity]]&lt;=2,4%,IF(SalesData[[#This Row],[quantity]]&lt;=3,6%,IF(SalesData[[#This Row],[quantity]]&gt;=4,8%,0%))))</f>
        <v>0.04</v>
      </c>
      <c r="N1979" s="6">
        <f>SalesData[[#This Row],[Total Sales]]*SalesData[[#This Row],[Discount %]]</f>
        <v>169.69119999999998</v>
      </c>
      <c r="O1979" s="2">
        <f>SalesData[[#This Row],[Total Sales]]-SalesData[[#This Row],[Discount Amount]]</f>
        <v>4072.5887999999995</v>
      </c>
      <c r="P1979" s="2">
        <f>SalesData[[#This Row],[price]]*60%</f>
        <v>1272.684</v>
      </c>
      <c r="Q1979" s="2">
        <f>SalesData[[#This Row],[Cost Price (Assumed)60%]]*SalesData[[#This Row],[quantity]]</f>
        <v>2545.3679999999999</v>
      </c>
      <c r="R1979" s="2">
        <f>SalesData[[#This Row],[Net Sales]]-SalesData[[#This Row],[Total Cost]]</f>
        <v>1527.2207999999996</v>
      </c>
      <c r="S1979" s="8">
        <f>SalesData[[#This Row],[Profit]]/SalesData[[#This Row],[Net Sales]]</f>
        <v>0.37499999999999994</v>
      </c>
    </row>
    <row r="1980" spans="1:19" x14ac:dyDescent="0.25">
      <c r="A1980">
        <v>101978</v>
      </c>
      <c r="B1980" s="1">
        <v>45464</v>
      </c>
      <c r="C1980" s="2">
        <f>MONTH(SalesData[[#This Row],[order_date]])</f>
        <v>6</v>
      </c>
      <c r="D1980" s="2">
        <f>YEAR(SalesData[[#This Row],[order_date]])</f>
        <v>2024</v>
      </c>
      <c r="E1980" t="s">
        <v>1837</v>
      </c>
      <c r="F1980" t="s">
        <v>14</v>
      </c>
      <c r="G1980" t="s">
        <v>51</v>
      </c>
      <c r="H1980">
        <v>1</v>
      </c>
      <c r="I1980">
        <v>3308.91</v>
      </c>
      <c r="J1980" t="s">
        <v>21</v>
      </c>
      <c r="K1980" t="s">
        <v>17</v>
      </c>
      <c r="L1980">
        <f>SalesData[[#This Row],[quantity]]*SalesData[[#This Row],[price]]</f>
        <v>3308.91</v>
      </c>
      <c r="M1980" s="8">
        <f>IF(SalesData[[#This Row],[quantity]]&lt;=1,2%,IF(SalesData[[#This Row],[quantity]]&lt;=2,4%,IF(SalesData[[#This Row],[quantity]]&lt;=3,6%,IF(SalesData[[#This Row],[quantity]]&gt;=4,8%,0%))))</f>
        <v>0.02</v>
      </c>
      <c r="N1980" s="6">
        <f>SalesData[[#This Row],[Total Sales]]*SalesData[[#This Row],[Discount %]]</f>
        <v>66.178200000000004</v>
      </c>
      <c r="O1980" s="2">
        <f>SalesData[[#This Row],[Total Sales]]-SalesData[[#This Row],[Discount Amount]]</f>
        <v>3242.7318</v>
      </c>
      <c r="P1980" s="2">
        <f>SalesData[[#This Row],[price]]*60%</f>
        <v>1985.3459999999998</v>
      </c>
      <c r="Q1980" s="2">
        <f>SalesData[[#This Row],[Cost Price (Assumed)60%]]*SalesData[[#This Row],[quantity]]</f>
        <v>1985.3459999999998</v>
      </c>
      <c r="R1980" s="2">
        <f>SalesData[[#This Row],[Net Sales]]-SalesData[[#This Row],[Total Cost]]</f>
        <v>1257.3858000000002</v>
      </c>
      <c r="S1980" s="8">
        <f>SalesData[[#This Row],[Profit]]/SalesData[[#This Row],[Net Sales]]</f>
        <v>0.38775510204081642</v>
      </c>
    </row>
    <row r="1981" spans="1:19" x14ac:dyDescent="0.25">
      <c r="A1981">
        <v>101979</v>
      </c>
      <c r="B1981" s="1">
        <v>45184</v>
      </c>
      <c r="C1981" s="2">
        <f>MONTH(SalesData[[#This Row],[order_date]])</f>
        <v>9</v>
      </c>
      <c r="D1981" s="2">
        <f>YEAR(SalesData[[#This Row],[order_date]])</f>
        <v>2023</v>
      </c>
      <c r="E1981" t="s">
        <v>1838</v>
      </c>
      <c r="F1981" t="s">
        <v>14</v>
      </c>
      <c r="G1981" t="s">
        <v>170</v>
      </c>
      <c r="H1981">
        <v>1</v>
      </c>
      <c r="I1981">
        <v>3832.99</v>
      </c>
      <c r="J1981" t="s">
        <v>63</v>
      </c>
      <c r="K1981" t="s">
        <v>64</v>
      </c>
      <c r="L1981">
        <f>SalesData[[#This Row],[quantity]]*SalesData[[#This Row],[price]]</f>
        <v>3832.99</v>
      </c>
      <c r="M1981" s="8">
        <f>IF(SalesData[[#This Row],[quantity]]&lt;=1,2%,IF(SalesData[[#This Row],[quantity]]&lt;=2,4%,IF(SalesData[[#This Row],[quantity]]&lt;=3,6%,IF(SalesData[[#This Row],[quantity]]&gt;=4,8%,0%))))</f>
        <v>0.02</v>
      </c>
      <c r="N1981" s="6">
        <f>SalesData[[#This Row],[Total Sales]]*SalesData[[#This Row],[Discount %]]</f>
        <v>76.659800000000004</v>
      </c>
      <c r="O1981" s="2">
        <f>SalesData[[#This Row],[Total Sales]]-SalesData[[#This Row],[Discount Amount]]</f>
        <v>3756.3301999999999</v>
      </c>
      <c r="P1981" s="2">
        <f>SalesData[[#This Row],[price]]*60%</f>
        <v>2299.7939999999999</v>
      </c>
      <c r="Q1981" s="2">
        <f>SalesData[[#This Row],[Cost Price (Assumed)60%]]*SalesData[[#This Row],[quantity]]</f>
        <v>2299.7939999999999</v>
      </c>
      <c r="R1981" s="2">
        <f>SalesData[[#This Row],[Net Sales]]-SalesData[[#This Row],[Total Cost]]</f>
        <v>1456.5362</v>
      </c>
      <c r="S1981" s="8">
        <f>SalesData[[#This Row],[Profit]]/SalesData[[#This Row],[Net Sales]]</f>
        <v>0.38775510204081637</v>
      </c>
    </row>
    <row r="1982" spans="1:19" x14ac:dyDescent="0.25">
      <c r="A1982">
        <v>101980</v>
      </c>
      <c r="B1982" s="1">
        <v>45002</v>
      </c>
      <c r="C1982" s="2">
        <f>MONTH(SalesData[[#This Row],[order_date]])</f>
        <v>3</v>
      </c>
      <c r="D1982" s="2">
        <f>YEAR(SalesData[[#This Row],[order_date]])</f>
        <v>2023</v>
      </c>
      <c r="E1982" t="s">
        <v>1632</v>
      </c>
      <c r="F1982" t="s">
        <v>19</v>
      </c>
      <c r="G1982" t="s">
        <v>23</v>
      </c>
      <c r="H1982">
        <v>3</v>
      </c>
      <c r="I1982">
        <v>2239.56</v>
      </c>
      <c r="J1982" t="s">
        <v>28</v>
      </c>
      <c r="K1982" t="s">
        <v>29</v>
      </c>
      <c r="L1982">
        <f>SalesData[[#This Row],[quantity]]*SalesData[[#This Row],[price]]</f>
        <v>6718.68</v>
      </c>
      <c r="M1982" s="8">
        <f>IF(SalesData[[#This Row],[quantity]]&lt;=1,2%,IF(SalesData[[#This Row],[quantity]]&lt;=2,4%,IF(SalesData[[#This Row],[quantity]]&lt;=3,6%,IF(SalesData[[#This Row],[quantity]]&gt;=4,8%,0%))))</f>
        <v>0.06</v>
      </c>
      <c r="N1982" s="6">
        <f>SalesData[[#This Row],[Total Sales]]*SalesData[[#This Row],[Discount %]]</f>
        <v>403.12079999999997</v>
      </c>
      <c r="O1982" s="2">
        <f>SalesData[[#This Row],[Total Sales]]-SalesData[[#This Row],[Discount Amount]]</f>
        <v>6315.5592000000006</v>
      </c>
      <c r="P1982" s="2">
        <f>SalesData[[#This Row],[price]]*60%</f>
        <v>1343.7359999999999</v>
      </c>
      <c r="Q1982" s="2">
        <f>SalesData[[#This Row],[Cost Price (Assumed)60%]]*SalesData[[#This Row],[quantity]]</f>
        <v>4031.2079999999996</v>
      </c>
      <c r="R1982" s="2">
        <f>SalesData[[#This Row],[Net Sales]]-SalesData[[#This Row],[Total Cost]]</f>
        <v>2284.351200000001</v>
      </c>
      <c r="S1982" s="8">
        <f>SalesData[[#This Row],[Profit]]/SalesData[[#This Row],[Net Sales]]</f>
        <v>0.3617021276595746</v>
      </c>
    </row>
    <row r="1983" spans="1:19" x14ac:dyDescent="0.25">
      <c r="A1983">
        <v>101981</v>
      </c>
      <c r="B1983" s="1">
        <v>45233</v>
      </c>
      <c r="C1983" s="2">
        <f>MONTH(SalesData[[#This Row],[order_date]])</f>
        <v>11</v>
      </c>
      <c r="D1983" s="2">
        <f>YEAR(SalesData[[#This Row],[order_date]])</f>
        <v>2023</v>
      </c>
      <c r="E1983" t="s">
        <v>1839</v>
      </c>
      <c r="F1983" t="s">
        <v>14</v>
      </c>
      <c r="G1983" t="s">
        <v>31</v>
      </c>
      <c r="H1983">
        <v>1</v>
      </c>
      <c r="I1983">
        <v>3476.2</v>
      </c>
      <c r="J1983" t="s">
        <v>61</v>
      </c>
      <c r="K1983" t="s">
        <v>36</v>
      </c>
      <c r="L1983">
        <f>SalesData[[#This Row],[quantity]]*SalesData[[#This Row],[price]]</f>
        <v>3476.2</v>
      </c>
      <c r="M1983" s="8">
        <f>IF(SalesData[[#This Row],[quantity]]&lt;=1,2%,IF(SalesData[[#This Row],[quantity]]&lt;=2,4%,IF(SalesData[[#This Row],[quantity]]&lt;=3,6%,IF(SalesData[[#This Row],[quantity]]&gt;=4,8%,0%))))</f>
        <v>0.02</v>
      </c>
      <c r="N1983" s="6">
        <f>SalesData[[#This Row],[Total Sales]]*SalesData[[#This Row],[Discount %]]</f>
        <v>69.524000000000001</v>
      </c>
      <c r="O1983" s="2">
        <f>SalesData[[#This Row],[Total Sales]]-SalesData[[#This Row],[Discount Amount]]</f>
        <v>3406.6759999999999</v>
      </c>
      <c r="P1983" s="2">
        <f>SalesData[[#This Row],[price]]*60%</f>
        <v>2085.7199999999998</v>
      </c>
      <c r="Q1983" s="2">
        <f>SalesData[[#This Row],[Cost Price (Assumed)60%]]*SalesData[[#This Row],[quantity]]</f>
        <v>2085.7199999999998</v>
      </c>
      <c r="R1983" s="2">
        <f>SalesData[[#This Row],[Net Sales]]-SalesData[[#This Row],[Total Cost]]</f>
        <v>1320.9560000000001</v>
      </c>
      <c r="S1983" s="8">
        <f>SalesData[[#This Row],[Profit]]/SalesData[[#This Row],[Net Sales]]</f>
        <v>0.38775510204081637</v>
      </c>
    </row>
    <row r="1984" spans="1:19" x14ac:dyDescent="0.25">
      <c r="A1984">
        <v>101982</v>
      </c>
      <c r="B1984" s="1">
        <v>45531</v>
      </c>
      <c r="C1984" s="2">
        <f>MONTH(SalesData[[#This Row],[order_date]])</f>
        <v>8</v>
      </c>
      <c r="D1984" s="2">
        <f>YEAR(SalesData[[#This Row],[order_date]])</f>
        <v>2024</v>
      </c>
      <c r="E1984" t="s">
        <v>1840</v>
      </c>
      <c r="F1984" t="s">
        <v>38</v>
      </c>
      <c r="G1984" t="s">
        <v>70</v>
      </c>
      <c r="H1984">
        <v>2</v>
      </c>
      <c r="I1984">
        <v>1178.83</v>
      </c>
      <c r="J1984" t="s">
        <v>43</v>
      </c>
      <c r="K1984" t="s">
        <v>29</v>
      </c>
      <c r="L1984">
        <f>SalesData[[#This Row],[quantity]]*SalesData[[#This Row],[price]]</f>
        <v>2357.66</v>
      </c>
      <c r="M1984" s="8">
        <f>IF(SalesData[[#This Row],[quantity]]&lt;=1,2%,IF(SalesData[[#This Row],[quantity]]&lt;=2,4%,IF(SalesData[[#This Row],[quantity]]&lt;=3,6%,IF(SalesData[[#This Row],[quantity]]&gt;=4,8%,0%))))</f>
        <v>0.04</v>
      </c>
      <c r="N1984" s="6">
        <f>SalesData[[#This Row],[Total Sales]]*SalesData[[#This Row],[Discount %]]</f>
        <v>94.306399999999996</v>
      </c>
      <c r="O1984" s="2">
        <f>SalesData[[#This Row],[Total Sales]]-SalesData[[#This Row],[Discount Amount]]</f>
        <v>2263.3535999999999</v>
      </c>
      <c r="P1984" s="2">
        <f>SalesData[[#This Row],[price]]*60%</f>
        <v>707.29799999999989</v>
      </c>
      <c r="Q1984" s="2">
        <f>SalesData[[#This Row],[Cost Price (Assumed)60%]]*SalesData[[#This Row],[quantity]]</f>
        <v>1414.5959999999998</v>
      </c>
      <c r="R1984" s="2">
        <f>SalesData[[#This Row],[Net Sales]]-SalesData[[#This Row],[Total Cost]]</f>
        <v>848.75760000000014</v>
      </c>
      <c r="S1984" s="8">
        <f>SalesData[[#This Row],[Profit]]/SalesData[[#This Row],[Net Sales]]</f>
        <v>0.37500000000000006</v>
      </c>
    </row>
    <row r="1985" spans="1:19" x14ac:dyDescent="0.25">
      <c r="A1985">
        <v>101983</v>
      </c>
      <c r="B1985" s="1">
        <v>45159</v>
      </c>
      <c r="C1985" s="2">
        <f>MONTH(SalesData[[#This Row],[order_date]])</f>
        <v>8</v>
      </c>
      <c r="D1985" s="2">
        <f>YEAR(SalesData[[#This Row],[order_date]])</f>
        <v>2023</v>
      </c>
      <c r="E1985" t="s">
        <v>1762</v>
      </c>
      <c r="F1985" t="s">
        <v>41</v>
      </c>
      <c r="G1985" t="s">
        <v>92</v>
      </c>
      <c r="H1985">
        <v>1</v>
      </c>
      <c r="I1985">
        <v>7079.65</v>
      </c>
      <c r="J1985" t="s">
        <v>61</v>
      </c>
      <c r="K1985" t="s">
        <v>36</v>
      </c>
      <c r="L1985">
        <f>SalesData[[#This Row],[quantity]]*SalesData[[#This Row],[price]]</f>
        <v>7079.65</v>
      </c>
      <c r="M1985" s="8">
        <f>IF(SalesData[[#This Row],[quantity]]&lt;=1,2%,IF(SalesData[[#This Row],[quantity]]&lt;=2,4%,IF(SalesData[[#This Row],[quantity]]&lt;=3,6%,IF(SalesData[[#This Row],[quantity]]&gt;=4,8%,0%))))</f>
        <v>0.02</v>
      </c>
      <c r="N1985" s="6">
        <f>SalesData[[#This Row],[Total Sales]]*SalesData[[#This Row],[Discount %]]</f>
        <v>141.59299999999999</v>
      </c>
      <c r="O1985" s="2">
        <f>SalesData[[#This Row],[Total Sales]]-SalesData[[#This Row],[Discount Amount]]</f>
        <v>6938.0569999999998</v>
      </c>
      <c r="P1985" s="2">
        <f>SalesData[[#This Row],[price]]*60%</f>
        <v>4247.79</v>
      </c>
      <c r="Q1985" s="2">
        <f>SalesData[[#This Row],[Cost Price (Assumed)60%]]*SalesData[[#This Row],[quantity]]</f>
        <v>4247.79</v>
      </c>
      <c r="R1985" s="2">
        <f>SalesData[[#This Row],[Net Sales]]-SalesData[[#This Row],[Total Cost]]</f>
        <v>2690.2669999999998</v>
      </c>
      <c r="S1985" s="8">
        <f>SalesData[[#This Row],[Profit]]/SalesData[[#This Row],[Net Sales]]</f>
        <v>0.38775510204081631</v>
      </c>
    </row>
    <row r="1986" spans="1:19" x14ac:dyDescent="0.25">
      <c r="A1986">
        <v>101984</v>
      </c>
      <c r="B1986" s="1">
        <v>45060</v>
      </c>
      <c r="C1986" s="2">
        <f>MONTH(SalesData[[#This Row],[order_date]])</f>
        <v>5</v>
      </c>
      <c r="D1986" s="2">
        <f>YEAR(SalesData[[#This Row],[order_date]])</f>
        <v>2023</v>
      </c>
      <c r="E1986" t="s">
        <v>536</v>
      </c>
      <c r="F1986" t="s">
        <v>14</v>
      </c>
      <c r="G1986" t="s">
        <v>15</v>
      </c>
      <c r="H1986">
        <v>1</v>
      </c>
      <c r="I1986">
        <v>935.28</v>
      </c>
      <c r="J1986" t="s">
        <v>94</v>
      </c>
      <c r="K1986" t="s">
        <v>95</v>
      </c>
      <c r="L1986">
        <f>SalesData[[#This Row],[quantity]]*SalesData[[#This Row],[price]]</f>
        <v>935.28</v>
      </c>
      <c r="M1986" s="8">
        <f>IF(SalesData[[#This Row],[quantity]]&lt;=1,2%,IF(SalesData[[#This Row],[quantity]]&lt;=2,4%,IF(SalesData[[#This Row],[quantity]]&lt;=3,6%,IF(SalesData[[#This Row],[quantity]]&gt;=4,8%,0%))))</f>
        <v>0.02</v>
      </c>
      <c r="N1986" s="6">
        <f>SalesData[[#This Row],[Total Sales]]*SalesData[[#This Row],[Discount %]]</f>
        <v>18.7056</v>
      </c>
      <c r="O1986" s="2">
        <f>SalesData[[#This Row],[Total Sales]]-SalesData[[#This Row],[Discount Amount]]</f>
        <v>916.57439999999997</v>
      </c>
      <c r="P1986" s="2">
        <f>SalesData[[#This Row],[price]]*60%</f>
        <v>561.16800000000001</v>
      </c>
      <c r="Q1986" s="2">
        <f>SalesData[[#This Row],[Cost Price (Assumed)60%]]*SalesData[[#This Row],[quantity]]</f>
        <v>561.16800000000001</v>
      </c>
      <c r="R1986" s="2">
        <f>SalesData[[#This Row],[Net Sales]]-SalesData[[#This Row],[Total Cost]]</f>
        <v>355.40639999999996</v>
      </c>
      <c r="S1986" s="8">
        <f>SalesData[[#This Row],[Profit]]/SalesData[[#This Row],[Net Sales]]</f>
        <v>0.38775510204081631</v>
      </c>
    </row>
    <row r="1987" spans="1:19" x14ac:dyDescent="0.25">
      <c r="A1987">
        <v>101985</v>
      </c>
      <c r="B1987" s="1">
        <v>45310</v>
      </c>
      <c r="C1987" s="2">
        <f>MONTH(SalesData[[#This Row],[order_date]])</f>
        <v>1</v>
      </c>
      <c r="D1987" s="2">
        <f>YEAR(SalesData[[#This Row],[order_date]])</f>
        <v>2024</v>
      </c>
      <c r="E1987" t="s">
        <v>795</v>
      </c>
      <c r="F1987" t="s">
        <v>10</v>
      </c>
      <c r="G1987" t="s">
        <v>68</v>
      </c>
      <c r="H1987">
        <v>4</v>
      </c>
      <c r="I1987">
        <v>69213.31</v>
      </c>
      <c r="J1987" t="s">
        <v>32</v>
      </c>
      <c r="K1987" t="s">
        <v>33</v>
      </c>
      <c r="L1987">
        <f>SalesData[[#This Row],[quantity]]*SalesData[[#This Row],[price]]</f>
        <v>276853.24</v>
      </c>
      <c r="M1987" s="8">
        <f>IF(SalesData[[#This Row],[quantity]]&lt;=1,2%,IF(SalesData[[#This Row],[quantity]]&lt;=2,4%,IF(SalesData[[#This Row],[quantity]]&lt;=3,6%,IF(SalesData[[#This Row],[quantity]]&gt;=4,8%,0%))))</f>
        <v>0.08</v>
      </c>
      <c r="N1987" s="6">
        <f>SalesData[[#This Row],[Total Sales]]*SalesData[[#This Row],[Discount %]]</f>
        <v>22148.2592</v>
      </c>
      <c r="O1987" s="2">
        <f>SalesData[[#This Row],[Total Sales]]-SalesData[[#This Row],[Discount Amount]]</f>
        <v>254704.98079999999</v>
      </c>
      <c r="P1987" s="2">
        <f>SalesData[[#This Row],[price]]*60%</f>
        <v>41527.985999999997</v>
      </c>
      <c r="Q1987" s="2">
        <f>SalesData[[#This Row],[Cost Price (Assumed)60%]]*SalesData[[#This Row],[quantity]]</f>
        <v>166111.94399999999</v>
      </c>
      <c r="R1987" s="2">
        <f>SalesData[[#This Row],[Net Sales]]-SalesData[[#This Row],[Total Cost]]</f>
        <v>88593.036800000002</v>
      </c>
      <c r="S1987" s="8">
        <f>SalesData[[#This Row],[Profit]]/SalesData[[#This Row],[Net Sales]]</f>
        <v>0.34782608695652178</v>
      </c>
    </row>
    <row r="1988" spans="1:19" x14ac:dyDescent="0.25">
      <c r="A1988">
        <v>101986</v>
      </c>
      <c r="B1988" s="1">
        <v>45228</v>
      </c>
      <c r="C1988" s="2">
        <f>MONTH(SalesData[[#This Row],[order_date]])</f>
        <v>10</v>
      </c>
      <c r="D1988" s="2">
        <f>YEAR(SalesData[[#This Row],[order_date]])</f>
        <v>2023</v>
      </c>
      <c r="E1988" t="s">
        <v>1841</v>
      </c>
      <c r="F1988" t="s">
        <v>14</v>
      </c>
      <c r="G1988" t="s">
        <v>51</v>
      </c>
      <c r="H1988">
        <v>1</v>
      </c>
      <c r="I1988">
        <v>450.35</v>
      </c>
      <c r="J1988" t="s">
        <v>12</v>
      </c>
      <c r="K1988" t="s">
        <v>12</v>
      </c>
      <c r="L1988">
        <f>SalesData[[#This Row],[quantity]]*SalesData[[#This Row],[price]]</f>
        <v>450.35</v>
      </c>
      <c r="M1988" s="8">
        <f>IF(SalesData[[#This Row],[quantity]]&lt;=1,2%,IF(SalesData[[#This Row],[quantity]]&lt;=2,4%,IF(SalesData[[#This Row],[quantity]]&lt;=3,6%,IF(SalesData[[#This Row],[quantity]]&gt;=4,8%,0%))))</f>
        <v>0.02</v>
      </c>
      <c r="N1988" s="6">
        <f>SalesData[[#This Row],[Total Sales]]*SalesData[[#This Row],[Discount %]]</f>
        <v>9.0070000000000014</v>
      </c>
      <c r="O1988" s="2">
        <f>SalesData[[#This Row],[Total Sales]]-SalesData[[#This Row],[Discount Amount]]</f>
        <v>441.34300000000002</v>
      </c>
      <c r="P1988" s="2">
        <f>SalesData[[#This Row],[price]]*60%</f>
        <v>270.20999999999998</v>
      </c>
      <c r="Q1988" s="2">
        <f>SalesData[[#This Row],[Cost Price (Assumed)60%]]*SalesData[[#This Row],[quantity]]</f>
        <v>270.20999999999998</v>
      </c>
      <c r="R1988" s="2">
        <f>SalesData[[#This Row],[Net Sales]]-SalesData[[#This Row],[Total Cost]]</f>
        <v>171.13300000000004</v>
      </c>
      <c r="S1988" s="8">
        <f>SalesData[[#This Row],[Profit]]/SalesData[[#This Row],[Net Sales]]</f>
        <v>0.38775510204081642</v>
      </c>
    </row>
    <row r="1989" spans="1:19" x14ac:dyDescent="0.25">
      <c r="A1989">
        <v>101987</v>
      </c>
      <c r="B1989" s="1">
        <v>45287</v>
      </c>
      <c r="C1989" s="2">
        <f>MONTH(SalesData[[#This Row],[order_date]])</f>
        <v>12</v>
      </c>
      <c r="D1989" s="2">
        <f>YEAR(SalesData[[#This Row],[order_date]])</f>
        <v>2023</v>
      </c>
      <c r="E1989" t="s">
        <v>1842</v>
      </c>
      <c r="F1989" t="s">
        <v>14</v>
      </c>
      <c r="G1989" t="s">
        <v>31</v>
      </c>
      <c r="H1989">
        <v>4</v>
      </c>
      <c r="I1989">
        <v>1142.51</v>
      </c>
      <c r="J1989" t="s">
        <v>16</v>
      </c>
      <c r="K1989" t="s">
        <v>17</v>
      </c>
      <c r="L1989">
        <f>SalesData[[#This Row],[quantity]]*SalesData[[#This Row],[price]]</f>
        <v>4570.04</v>
      </c>
      <c r="M1989" s="8">
        <f>IF(SalesData[[#This Row],[quantity]]&lt;=1,2%,IF(SalesData[[#This Row],[quantity]]&lt;=2,4%,IF(SalesData[[#This Row],[quantity]]&lt;=3,6%,IF(SalesData[[#This Row],[quantity]]&gt;=4,8%,0%))))</f>
        <v>0.08</v>
      </c>
      <c r="N1989" s="6">
        <f>SalesData[[#This Row],[Total Sales]]*SalesData[[#This Row],[Discount %]]</f>
        <v>365.60320000000002</v>
      </c>
      <c r="O1989" s="2">
        <f>SalesData[[#This Row],[Total Sales]]-SalesData[[#This Row],[Discount Amount]]</f>
        <v>4204.4367999999995</v>
      </c>
      <c r="P1989" s="2">
        <f>SalesData[[#This Row],[price]]*60%</f>
        <v>685.50599999999997</v>
      </c>
      <c r="Q1989" s="2">
        <f>SalesData[[#This Row],[Cost Price (Assumed)60%]]*SalesData[[#This Row],[quantity]]</f>
        <v>2742.0239999999999</v>
      </c>
      <c r="R1989" s="2">
        <f>SalesData[[#This Row],[Net Sales]]-SalesData[[#This Row],[Total Cost]]</f>
        <v>1462.4127999999996</v>
      </c>
      <c r="S1989" s="8">
        <f>SalesData[[#This Row],[Profit]]/SalesData[[#This Row],[Net Sales]]</f>
        <v>0.34782608695652167</v>
      </c>
    </row>
    <row r="1990" spans="1:19" x14ac:dyDescent="0.25">
      <c r="A1990">
        <v>101988</v>
      </c>
      <c r="B1990" s="1">
        <v>45655</v>
      </c>
      <c r="C1990" s="2">
        <f>MONTH(SalesData[[#This Row],[order_date]])</f>
        <v>12</v>
      </c>
      <c r="D1990" s="2">
        <f>YEAR(SalesData[[#This Row],[order_date]])</f>
        <v>2024</v>
      </c>
      <c r="E1990" t="s">
        <v>1843</v>
      </c>
      <c r="F1990" t="s">
        <v>19</v>
      </c>
      <c r="G1990" t="s">
        <v>77</v>
      </c>
      <c r="H1990">
        <v>1</v>
      </c>
      <c r="I1990">
        <v>3536.03</v>
      </c>
      <c r="J1990" t="s">
        <v>61</v>
      </c>
      <c r="K1990" t="s">
        <v>36</v>
      </c>
      <c r="L1990">
        <f>SalesData[[#This Row],[quantity]]*SalesData[[#This Row],[price]]</f>
        <v>3536.03</v>
      </c>
      <c r="M1990" s="8">
        <f>IF(SalesData[[#This Row],[quantity]]&lt;=1,2%,IF(SalesData[[#This Row],[quantity]]&lt;=2,4%,IF(SalesData[[#This Row],[quantity]]&lt;=3,6%,IF(SalesData[[#This Row],[quantity]]&gt;=4,8%,0%))))</f>
        <v>0.02</v>
      </c>
      <c r="N1990" s="6">
        <f>SalesData[[#This Row],[Total Sales]]*SalesData[[#This Row],[Discount %]]</f>
        <v>70.720600000000005</v>
      </c>
      <c r="O1990" s="2">
        <f>SalesData[[#This Row],[Total Sales]]-SalesData[[#This Row],[Discount Amount]]</f>
        <v>3465.3094000000001</v>
      </c>
      <c r="P1990" s="2">
        <f>SalesData[[#This Row],[price]]*60%</f>
        <v>2121.6179999999999</v>
      </c>
      <c r="Q1990" s="2">
        <f>SalesData[[#This Row],[Cost Price (Assumed)60%]]*SalesData[[#This Row],[quantity]]</f>
        <v>2121.6179999999999</v>
      </c>
      <c r="R1990" s="2">
        <f>SalesData[[#This Row],[Net Sales]]-SalesData[[#This Row],[Total Cost]]</f>
        <v>1343.6914000000002</v>
      </c>
      <c r="S1990" s="8">
        <f>SalesData[[#This Row],[Profit]]/SalesData[[#This Row],[Net Sales]]</f>
        <v>0.38775510204081637</v>
      </c>
    </row>
    <row r="1991" spans="1:19" x14ac:dyDescent="0.25">
      <c r="A1991">
        <v>101989</v>
      </c>
      <c r="B1991" s="1">
        <v>45340</v>
      </c>
      <c r="C1991" s="2">
        <f>MONTH(SalesData[[#This Row],[order_date]])</f>
        <v>2</v>
      </c>
      <c r="D1991" s="2">
        <f>YEAR(SalesData[[#This Row],[order_date]])</f>
        <v>2024</v>
      </c>
      <c r="E1991" t="s">
        <v>1844</v>
      </c>
      <c r="F1991" t="s">
        <v>14</v>
      </c>
      <c r="G1991" t="s">
        <v>51</v>
      </c>
      <c r="H1991">
        <v>1</v>
      </c>
      <c r="I1991">
        <v>2978.1</v>
      </c>
      <c r="J1991" t="s">
        <v>21</v>
      </c>
      <c r="K1991" t="s">
        <v>17</v>
      </c>
      <c r="L1991">
        <f>SalesData[[#This Row],[quantity]]*SalesData[[#This Row],[price]]</f>
        <v>2978.1</v>
      </c>
      <c r="M1991" s="8">
        <f>IF(SalesData[[#This Row],[quantity]]&lt;=1,2%,IF(SalesData[[#This Row],[quantity]]&lt;=2,4%,IF(SalesData[[#This Row],[quantity]]&lt;=3,6%,IF(SalesData[[#This Row],[quantity]]&gt;=4,8%,0%))))</f>
        <v>0.02</v>
      </c>
      <c r="N1991" s="6">
        <f>SalesData[[#This Row],[Total Sales]]*SalesData[[#This Row],[Discount %]]</f>
        <v>59.561999999999998</v>
      </c>
      <c r="O1991" s="2">
        <f>SalesData[[#This Row],[Total Sales]]-SalesData[[#This Row],[Discount Amount]]</f>
        <v>2918.538</v>
      </c>
      <c r="P1991" s="2">
        <f>SalesData[[#This Row],[price]]*60%</f>
        <v>1786.86</v>
      </c>
      <c r="Q1991" s="2">
        <f>SalesData[[#This Row],[Cost Price (Assumed)60%]]*SalesData[[#This Row],[quantity]]</f>
        <v>1786.86</v>
      </c>
      <c r="R1991" s="2">
        <f>SalesData[[#This Row],[Net Sales]]-SalesData[[#This Row],[Total Cost]]</f>
        <v>1131.6780000000001</v>
      </c>
      <c r="S1991" s="8">
        <f>SalesData[[#This Row],[Profit]]/SalesData[[#This Row],[Net Sales]]</f>
        <v>0.38775510204081637</v>
      </c>
    </row>
    <row r="1992" spans="1:19" x14ac:dyDescent="0.25">
      <c r="A1992">
        <v>101990</v>
      </c>
      <c r="B1992" s="1">
        <v>45456</v>
      </c>
      <c r="C1992" s="2">
        <f>MONTH(SalesData[[#This Row],[order_date]])</f>
        <v>6</v>
      </c>
      <c r="D1992" s="2">
        <f>YEAR(SalesData[[#This Row],[order_date]])</f>
        <v>2024</v>
      </c>
      <c r="E1992" t="s">
        <v>1160</v>
      </c>
      <c r="F1992" t="s">
        <v>19</v>
      </c>
      <c r="G1992" t="s">
        <v>20</v>
      </c>
      <c r="H1992">
        <v>2</v>
      </c>
      <c r="I1992">
        <v>6698.06</v>
      </c>
      <c r="J1992" t="s">
        <v>16</v>
      </c>
      <c r="K1992" t="s">
        <v>17</v>
      </c>
      <c r="L1992">
        <f>SalesData[[#This Row],[quantity]]*SalesData[[#This Row],[price]]</f>
        <v>13396.12</v>
      </c>
      <c r="M1992" s="8">
        <f>IF(SalesData[[#This Row],[quantity]]&lt;=1,2%,IF(SalesData[[#This Row],[quantity]]&lt;=2,4%,IF(SalesData[[#This Row],[quantity]]&lt;=3,6%,IF(SalesData[[#This Row],[quantity]]&gt;=4,8%,0%))))</f>
        <v>0.04</v>
      </c>
      <c r="N1992" s="6">
        <f>SalesData[[#This Row],[Total Sales]]*SalesData[[#This Row],[Discount %]]</f>
        <v>535.84480000000008</v>
      </c>
      <c r="O1992" s="2">
        <f>SalesData[[#This Row],[Total Sales]]-SalesData[[#This Row],[Discount Amount]]</f>
        <v>12860.2752</v>
      </c>
      <c r="P1992" s="2">
        <f>SalesData[[#This Row],[price]]*60%</f>
        <v>4018.8360000000002</v>
      </c>
      <c r="Q1992" s="2">
        <f>SalesData[[#This Row],[Cost Price (Assumed)60%]]*SalesData[[#This Row],[quantity]]</f>
        <v>8037.6720000000005</v>
      </c>
      <c r="R1992" s="2">
        <f>SalesData[[#This Row],[Net Sales]]-SalesData[[#This Row],[Total Cost]]</f>
        <v>4822.6031999999996</v>
      </c>
      <c r="S1992" s="8">
        <f>SalesData[[#This Row],[Profit]]/SalesData[[#This Row],[Net Sales]]</f>
        <v>0.37499999999999994</v>
      </c>
    </row>
    <row r="1993" spans="1:19" x14ac:dyDescent="0.25">
      <c r="A1993">
        <v>101991</v>
      </c>
      <c r="B1993" s="1">
        <v>45506</v>
      </c>
      <c r="C1993" s="2">
        <f>MONTH(SalesData[[#This Row],[order_date]])</f>
        <v>8</v>
      </c>
      <c r="D1993" s="2">
        <f>YEAR(SalesData[[#This Row],[order_date]])</f>
        <v>2024</v>
      </c>
      <c r="E1993" t="s">
        <v>1845</v>
      </c>
      <c r="F1993" t="s">
        <v>14</v>
      </c>
      <c r="G1993" t="s">
        <v>46</v>
      </c>
      <c r="H1993">
        <v>4</v>
      </c>
      <c r="I1993">
        <v>2110.04</v>
      </c>
      <c r="J1993" t="s">
        <v>16</v>
      </c>
      <c r="K1993" t="s">
        <v>17</v>
      </c>
      <c r="L1993">
        <f>SalesData[[#This Row],[quantity]]*SalesData[[#This Row],[price]]</f>
        <v>8440.16</v>
      </c>
      <c r="M1993" s="8">
        <f>IF(SalesData[[#This Row],[quantity]]&lt;=1,2%,IF(SalesData[[#This Row],[quantity]]&lt;=2,4%,IF(SalesData[[#This Row],[quantity]]&lt;=3,6%,IF(SalesData[[#This Row],[quantity]]&gt;=4,8%,0%))))</f>
        <v>0.08</v>
      </c>
      <c r="N1993" s="6">
        <f>SalesData[[#This Row],[Total Sales]]*SalesData[[#This Row],[Discount %]]</f>
        <v>675.21280000000002</v>
      </c>
      <c r="O1993" s="2">
        <f>SalesData[[#This Row],[Total Sales]]-SalesData[[#This Row],[Discount Amount]]</f>
        <v>7764.9471999999996</v>
      </c>
      <c r="P1993" s="2">
        <f>SalesData[[#This Row],[price]]*60%</f>
        <v>1266.0239999999999</v>
      </c>
      <c r="Q1993" s="2">
        <f>SalesData[[#This Row],[Cost Price (Assumed)60%]]*SalesData[[#This Row],[quantity]]</f>
        <v>5064.0959999999995</v>
      </c>
      <c r="R1993" s="2">
        <f>SalesData[[#This Row],[Net Sales]]-SalesData[[#This Row],[Total Cost]]</f>
        <v>2700.8512000000001</v>
      </c>
      <c r="S1993" s="8">
        <f>SalesData[[#This Row],[Profit]]/SalesData[[#This Row],[Net Sales]]</f>
        <v>0.34782608695652178</v>
      </c>
    </row>
    <row r="1994" spans="1:19" x14ac:dyDescent="0.25">
      <c r="A1994">
        <v>101992</v>
      </c>
      <c r="B1994" s="1">
        <v>45577</v>
      </c>
      <c r="C1994" s="2">
        <f>MONTH(SalesData[[#This Row],[order_date]])</f>
        <v>10</v>
      </c>
      <c r="D1994" s="2">
        <f>YEAR(SalesData[[#This Row],[order_date]])</f>
        <v>2024</v>
      </c>
      <c r="E1994" t="s">
        <v>1846</v>
      </c>
      <c r="F1994" t="s">
        <v>10</v>
      </c>
      <c r="G1994" t="s">
        <v>27</v>
      </c>
      <c r="H1994">
        <v>2</v>
      </c>
      <c r="I1994">
        <v>15473.04</v>
      </c>
      <c r="J1994" t="s">
        <v>28</v>
      </c>
      <c r="K1994" t="s">
        <v>29</v>
      </c>
      <c r="L1994">
        <f>SalesData[[#This Row],[quantity]]*SalesData[[#This Row],[price]]</f>
        <v>30946.080000000002</v>
      </c>
      <c r="M1994" s="8">
        <f>IF(SalesData[[#This Row],[quantity]]&lt;=1,2%,IF(SalesData[[#This Row],[quantity]]&lt;=2,4%,IF(SalesData[[#This Row],[quantity]]&lt;=3,6%,IF(SalesData[[#This Row],[quantity]]&gt;=4,8%,0%))))</f>
        <v>0.04</v>
      </c>
      <c r="N1994" s="6">
        <f>SalesData[[#This Row],[Total Sales]]*SalesData[[#This Row],[Discount %]]</f>
        <v>1237.8432</v>
      </c>
      <c r="O1994" s="2">
        <f>SalesData[[#This Row],[Total Sales]]-SalesData[[#This Row],[Discount Amount]]</f>
        <v>29708.236800000002</v>
      </c>
      <c r="P1994" s="2">
        <f>SalesData[[#This Row],[price]]*60%</f>
        <v>9283.8240000000005</v>
      </c>
      <c r="Q1994" s="2">
        <f>SalesData[[#This Row],[Cost Price (Assumed)60%]]*SalesData[[#This Row],[quantity]]</f>
        <v>18567.648000000001</v>
      </c>
      <c r="R1994" s="2">
        <f>SalesData[[#This Row],[Net Sales]]-SalesData[[#This Row],[Total Cost]]</f>
        <v>11140.588800000001</v>
      </c>
      <c r="S1994" s="8">
        <f>SalesData[[#This Row],[Profit]]/SalesData[[#This Row],[Net Sales]]</f>
        <v>0.375</v>
      </c>
    </row>
    <row r="1995" spans="1:19" x14ac:dyDescent="0.25">
      <c r="A1995">
        <v>101993</v>
      </c>
      <c r="B1995" s="1">
        <v>45152</v>
      </c>
      <c r="C1995" s="2">
        <f>MONTH(SalesData[[#This Row],[order_date]])</f>
        <v>8</v>
      </c>
      <c r="D1995" s="2">
        <f>YEAR(SalesData[[#This Row],[order_date]])</f>
        <v>2023</v>
      </c>
      <c r="E1995" t="s">
        <v>1847</v>
      </c>
      <c r="F1995" t="s">
        <v>10</v>
      </c>
      <c r="G1995" t="s">
        <v>11</v>
      </c>
      <c r="H1995">
        <v>1</v>
      </c>
      <c r="I1995">
        <v>10346.81</v>
      </c>
      <c r="J1995" t="s">
        <v>28</v>
      </c>
      <c r="K1995" t="s">
        <v>29</v>
      </c>
      <c r="L1995">
        <f>SalesData[[#This Row],[quantity]]*SalesData[[#This Row],[price]]</f>
        <v>10346.81</v>
      </c>
      <c r="M1995" s="8">
        <f>IF(SalesData[[#This Row],[quantity]]&lt;=1,2%,IF(SalesData[[#This Row],[quantity]]&lt;=2,4%,IF(SalesData[[#This Row],[quantity]]&lt;=3,6%,IF(SalesData[[#This Row],[quantity]]&gt;=4,8%,0%))))</f>
        <v>0.02</v>
      </c>
      <c r="N1995" s="6">
        <f>SalesData[[#This Row],[Total Sales]]*SalesData[[#This Row],[Discount %]]</f>
        <v>206.93619999999999</v>
      </c>
      <c r="O1995" s="2">
        <f>SalesData[[#This Row],[Total Sales]]-SalesData[[#This Row],[Discount Amount]]</f>
        <v>10139.873799999999</v>
      </c>
      <c r="P1995" s="2">
        <f>SalesData[[#This Row],[price]]*60%</f>
        <v>6208.0859999999993</v>
      </c>
      <c r="Q1995" s="2">
        <f>SalesData[[#This Row],[Cost Price (Assumed)60%]]*SalesData[[#This Row],[quantity]]</f>
        <v>6208.0859999999993</v>
      </c>
      <c r="R1995" s="2">
        <f>SalesData[[#This Row],[Net Sales]]-SalesData[[#This Row],[Total Cost]]</f>
        <v>3931.7878000000001</v>
      </c>
      <c r="S1995" s="8">
        <f>SalesData[[#This Row],[Profit]]/SalesData[[#This Row],[Net Sales]]</f>
        <v>0.38775510204081637</v>
      </c>
    </row>
    <row r="1996" spans="1:19" x14ac:dyDescent="0.25">
      <c r="A1996">
        <v>101994</v>
      </c>
      <c r="B1996" s="1">
        <v>45082</v>
      </c>
      <c r="C1996" s="2">
        <f>MONTH(SalesData[[#This Row],[order_date]])</f>
        <v>6</v>
      </c>
      <c r="D1996" s="2">
        <f>YEAR(SalesData[[#This Row],[order_date]])</f>
        <v>2023</v>
      </c>
      <c r="E1996" t="s">
        <v>1848</v>
      </c>
      <c r="F1996" t="s">
        <v>14</v>
      </c>
      <c r="G1996" t="s">
        <v>51</v>
      </c>
      <c r="H1996">
        <v>1</v>
      </c>
      <c r="I1996">
        <v>3907.5</v>
      </c>
      <c r="J1996" t="s">
        <v>57</v>
      </c>
      <c r="K1996" t="s">
        <v>58</v>
      </c>
      <c r="L1996">
        <f>SalesData[[#This Row],[quantity]]*SalesData[[#This Row],[price]]</f>
        <v>3907.5</v>
      </c>
      <c r="M1996" s="8">
        <f>IF(SalesData[[#This Row],[quantity]]&lt;=1,2%,IF(SalesData[[#This Row],[quantity]]&lt;=2,4%,IF(SalesData[[#This Row],[quantity]]&lt;=3,6%,IF(SalesData[[#This Row],[quantity]]&gt;=4,8%,0%))))</f>
        <v>0.02</v>
      </c>
      <c r="N1996" s="6">
        <f>SalesData[[#This Row],[Total Sales]]*SalesData[[#This Row],[Discount %]]</f>
        <v>78.150000000000006</v>
      </c>
      <c r="O1996" s="2">
        <f>SalesData[[#This Row],[Total Sales]]-SalesData[[#This Row],[Discount Amount]]</f>
        <v>3829.35</v>
      </c>
      <c r="P1996" s="2">
        <f>SalesData[[#This Row],[price]]*60%</f>
        <v>2344.5</v>
      </c>
      <c r="Q1996" s="2">
        <f>SalesData[[#This Row],[Cost Price (Assumed)60%]]*SalesData[[#This Row],[quantity]]</f>
        <v>2344.5</v>
      </c>
      <c r="R1996" s="2">
        <f>SalesData[[#This Row],[Net Sales]]-SalesData[[#This Row],[Total Cost]]</f>
        <v>1484.85</v>
      </c>
      <c r="S1996" s="8">
        <f>SalesData[[#This Row],[Profit]]/SalesData[[#This Row],[Net Sales]]</f>
        <v>0.38775510204081631</v>
      </c>
    </row>
    <row r="1997" spans="1:19" x14ac:dyDescent="0.25">
      <c r="A1997">
        <v>101995</v>
      </c>
      <c r="B1997" s="1">
        <v>44965</v>
      </c>
      <c r="C1997" s="2">
        <f>MONTH(SalesData[[#This Row],[order_date]])</f>
        <v>2</v>
      </c>
      <c r="D1997" s="2">
        <f>YEAR(SalesData[[#This Row],[order_date]])</f>
        <v>2023</v>
      </c>
      <c r="E1997" t="s">
        <v>1821</v>
      </c>
      <c r="F1997" t="s">
        <v>10</v>
      </c>
      <c r="G1997" t="s">
        <v>68</v>
      </c>
      <c r="H1997">
        <v>2</v>
      </c>
      <c r="I1997">
        <v>18563.88</v>
      </c>
      <c r="J1997" t="s">
        <v>43</v>
      </c>
      <c r="K1997" t="s">
        <v>29</v>
      </c>
      <c r="L1997">
        <f>SalesData[[#This Row],[quantity]]*SalesData[[#This Row],[price]]</f>
        <v>37127.760000000002</v>
      </c>
      <c r="M1997" s="8">
        <f>IF(SalesData[[#This Row],[quantity]]&lt;=1,2%,IF(SalesData[[#This Row],[quantity]]&lt;=2,4%,IF(SalesData[[#This Row],[quantity]]&lt;=3,6%,IF(SalesData[[#This Row],[quantity]]&gt;=4,8%,0%))))</f>
        <v>0.04</v>
      </c>
      <c r="N1997" s="6">
        <f>SalesData[[#This Row],[Total Sales]]*SalesData[[#This Row],[Discount %]]</f>
        <v>1485.1104</v>
      </c>
      <c r="O1997" s="2">
        <f>SalesData[[#This Row],[Total Sales]]-SalesData[[#This Row],[Discount Amount]]</f>
        <v>35642.649600000004</v>
      </c>
      <c r="P1997" s="2">
        <f>SalesData[[#This Row],[price]]*60%</f>
        <v>11138.328</v>
      </c>
      <c r="Q1997" s="2">
        <f>SalesData[[#This Row],[Cost Price (Assumed)60%]]*SalesData[[#This Row],[quantity]]</f>
        <v>22276.655999999999</v>
      </c>
      <c r="R1997" s="2">
        <f>SalesData[[#This Row],[Net Sales]]-SalesData[[#This Row],[Total Cost]]</f>
        <v>13365.993600000005</v>
      </c>
      <c r="S1997" s="8">
        <f>SalesData[[#This Row],[Profit]]/SalesData[[#This Row],[Net Sales]]</f>
        <v>0.37500000000000011</v>
      </c>
    </row>
    <row r="1998" spans="1:19" x14ac:dyDescent="0.25">
      <c r="A1998">
        <v>101996</v>
      </c>
      <c r="B1998" s="1">
        <v>45615</v>
      </c>
      <c r="C1998" s="2">
        <f>MONTH(SalesData[[#This Row],[order_date]])</f>
        <v>11</v>
      </c>
      <c r="D1998" s="2">
        <f>YEAR(SalesData[[#This Row],[order_date]])</f>
        <v>2024</v>
      </c>
      <c r="E1998" t="s">
        <v>1849</v>
      </c>
      <c r="F1998" t="s">
        <v>14</v>
      </c>
      <c r="G1998" t="s">
        <v>15</v>
      </c>
      <c r="H1998">
        <v>2</v>
      </c>
      <c r="I1998">
        <v>3901.91</v>
      </c>
      <c r="J1998" t="s">
        <v>47</v>
      </c>
      <c r="K1998" t="s">
        <v>48</v>
      </c>
      <c r="L1998">
        <f>SalesData[[#This Row],[quantity]]*SalesData[[#This Row],[price]]</f>
        <v>7803.82</v>
      </c>
      <c r="M1998" s="8">
        <f>IF(SalesData[[#This Row],[quantity]]&lt;=1,2%,IF(SalesData[[#This Row],[quantity]]&lt;=2,4%,IF(SalesData[[#This Row],[quantity]]&lt;=3,6%,IF(SalesData[[#This Row],[quantity]]&gt;=4,8%,0%))))</f>
        <v>0.04</v>
      </c>
      <c r="N1998" s="6">
        <f>SalesData[[#This Row],[Total Sales]]*SalesData[[#This Row],[Discount %]]</f>
        <v>312.15280000000001</v>
      </c>
      <c r="O1998" s="2">
        <f>SalesData[[#This Row],[Total Sales]]-SalesData[[#This Row],[Discount Amount]]</f>
        <v>7491.6671999999999</v>
      </c>
      <c r="P1998" s="2">
        <f>SalesData[[#This Row],[price]]*60%</f>
        <v>2341.1459999999997</v>
      </c>
      <c r="Q1998" s="2">
        <f>SalesData[[#This Row],[Cost Price (Assumed)60%]]*SalesData[[#This Row],[quantity]]</f>
        <v>4682.2919999999995</v>
      </c>
      <c r="R1998" s="2">
        <f>SalesData[[#This Row],[Net Sales]]-SalesData[[#This Row],[Total Cost]]</f>
        <v>2809.3752000000004</v>
      </c>
      <c r="S1998" s="8">
        <f>SalesData[[#This Row],[Profit]]/SalesData[[#This Row],[Net Sales]]</f>
        <v>0.37500000000000006</v>
      </c>
    </row>
    <row r="1999" spans="1:19" x14ac:dyDescent="0.25">
      <c r="A1999">
        <v>101997</v>
      </c>
      <c r="B1999" s="1">
        <v>45407</v>
      </c>
      <c r="C1999" s="2">
        <f>MONTH(SalesData[[#This Row],[order_date]])</f>
        <v>4</v>
      </c>
      <c r="D1999" s="2">
        <f>YEAR(SalesData[[#This Row],[order_date]])</f>
        <v>2024</v>
      </c>
      <c r="E1999" t="s">
        <v>1850</v>
      </c>
      <c r="F1999" t="s">
        <v>41</v>
      </c>
      <c r="G1999" t="s">
        <v>92</v>
      </c>
      <c r="H1999">
        <v>1</v>
      </c>
      <c r="I1999">
        <v>9359.24</v>
      </c>
      <c r="J1999" t="s">
        <v>35</v>
      </c>
      <c r="K1999" t="s">
        <v>36</v>
      </c>
      <c r="L1999">
        <f>SalesData[[#This Row],[quantity]]*SalesData[[#This Row],[price]]</f>
        <v>9359.24</v>
      </c>
      <c r="M1999" s="8">
        <f>IF(SalesData[[#This Row],[quantity]]&lt;=1,2%,IF(SalesData[[#This Row],[quantity]]&lt;=2,4%,IF(SalesData[[#This Row],[quantity]]&lt;=3,6%,IF(SalesData[[#This Row],[quantity]]&gt;=4,8%,0%))))</f>
        <v>0.02</v>
      </c>
      <c r="N1999" s="6">
        <f>SalesData[[#This Row],[Total Sales]]*SalesData[[#This Row],[Discount %]]</f>
        <v>187.1848</v>
      </c>
      <c r="O1999" s="2">
        <f>SalesData[[#This Row],[Total Sales]]-SalesData[[#This Row],[Discount Amount]]</f>
        <v>9172.0551999999989</v>
      </c>
      <c r="P1999" s="2">
        <f>SalesData[[#This Row],[price]]*60%</f>
        <v>5615.5439999999999</v>
      </c>
      <c r="Q1999" s="2">
        <f>SalesData[[#This Row],[Cost Price (Assumed)60%]]*SalesData[[#This Row],[quantity]]</f>
        <v>5615.5439999999999</v>
      </c>
      <c r="R1999" s="2">
        <f>SalesData[[#This Row],[Net Sales]]-SalesData[[#This Row],[Total Cost]]</f>
        <v>3556.511199999999</v>
      </c>
      <c r="S1999" s="8">
        <f>SalesData[[#This Row],[Profit]]/SalesData[[#This Row],[Net Sales]]</f>
        <v>0.38775510204081626</v>
      </c>
    </row>
    <row r="2000" spans="1:19" x14ac:dyDescent="0.25">
      <c r="A2000">
        <v>101998</v>
      </c>
      <c r="B2000" s="1">
        <v>45607</v>
      </c>
      <c r="C2000" s="2">
        <f>MONTH(SalesData[[#This Row],[order_date]])</f>
        <v>11</v>
      </c>
      <c r="D2000" s="2">
        <f>YEAR(SalesData[[#This Row],[order_date]])</f>
        <v>2024</v>
      </c>
      <c r="E2000" t="s">
        <v>1851</v>
      </c>
      <c r="F2000" t="s">
        <v>14</v>
      </c>
      <c r="G2000" t="s">
        <v>46</v>
      </c>
      <c r="H2000">
        <v>2</v>
      </c>
      <c r="I2000">
        <v>4322.08</v>
      </c>
      <c r="J2000" t="s">
        <v>21</v>
      </c>
      <c r="K2000" t="s">
        <v>17</v>
      </c>
      <c r="L2000">
        <f>SalesData[[#This Row],[quantity]]*SalesData[[#This Row],[price]]</f>
        <v>8644.16</v>
      </c>
      <c r="M2000" s="8">
        <f>IF(SalesData[[#This Row],[quantity]]&lt;=1,2%,IF(SalesData[[#This Row],[quantity]]&lt;=2,4%,IF(SalesData[[#This Row],[quantity]]&lt;=3,6%,IF(SalesData[[#This Row],[quantity]]&gt;=4,8%,0%))))</f>
        <v>0.04</v>
      </c>
      <c r="N2000" s="6">
        <f>SalesData[[#This Row],[Total Sales]]*SalesData[[#This Row],[Discount %]]</f>
        <v>345.76639999999998</v>
      </c>
      <c r="O2000" s="2">
        <f>SalesData[[#This Row],[Total Sales]]-SalesData[[#This Row],[Discount Amount]]</f>
        <v>8298.3935999999994</v>
      </c>
      <c r="P2000" s="2">
        <f>SalesData[[#This Row],[price]]*60%</f>
        <v>2593.248</v>
      </c>
      <c r="Q2000" s="2">
        <f>SalesData[[#This Row],[Cost Price (Assumed)60%]]*SalesData[[#This Row],[quantity]]</f>
        <v>5186.4960000000001</v>
      </c>
      <c r="R2000" s="2">
        <f>SalesData[[#This Row],[Net Sales]]-SalesData[[#This Row],[Total Cost]]</f>
        <v>3111.8975999999993</v>
      </c>
      <c r="S2000" s="8">
        <f>SalesData[[#This Row],[Profit]]/SalesData[[#This Row],[Net Sales]]</f>
        <v>0.37499999999999994</v>
      </c>
    </row>
    <row r="2001" spans="1:19" x14ac:dyDescent="0.25">
      <c r="A2001">
        <v>101999</v>
      </c>
      <c r="B2001" s="1">
        <v>45535</v>
      </c>
      <c r="C2001" s="2">
        <f>MONTH(SalesData[[#This Row],[order_date]])</f>
        <v>8</v>
      </c>
      <c r="D2001" s="2">
        <f>YEAR(SalesData[[#This Row],[order_date]])</f>
        <v>2024</v>
      </c>
      <c r="E2001" t="s">
        <v>1852</v>
      </c>
      <c r="F2001" t="s">
        <v>38</v>
      </c>
      <c r="G2001" t="s">
        <v>70</v>
      </c>
      <c r="H2001">
        <v>1</v>
      </c>
      <c r="I2001">
        <v>184.76</v>
      </c>
      <c r="J2001" t="s">
        <v>54</v>
      </c>
      <c r="K2001" t="s">
        <v>55</v>
      </c>
      <c r="L2001">
        <f>SalesData[[#This Row],[quantity]]*SalesData[[#This Row],[price]]</f>
        <v>184.76</v>
      </c>
      <c r="M2001" s="8">
        <f>IF(SalesData[[#This Row],[quantity]]&lt;=1,2%,IF(SalesData[[#This Row],[quantity]]&lt;=2,4%,IF(SalesData[[#This Row],[quantity]]&lt;=3,6%,IF(SalesData[[#This Row],[quantity]]&gt;=4,8%,0%))))</f>
        <v>0.02</v>
      </c>
      <c r="N2001" s="6">
        <f>SalesData[[#This Row],[Total Sales]]*SalesData[[#This Row],[Discount %]]</f>
        <v>3.6951999999999998</v>
      </c>
      <c r="O2001" s="2">
        <f>SalesData[[#This Row],[Total Sales]]-SalesData[[#This Row],[Discount Amount]]</f>
        <v>181.06479999999999</v>
      </c>
      <c r="P2001" s="2">
        <f>SalesData[[#This Row],[price]]*60%</f>
        <v>110.85599999999999</v>
      </c>
      <c r="Q2001" s="2">
        <f>SalesData[[#This Row],[Cost Price (Assumed)60%]]*SalesData[[#This Row],[quantity]]</f>
        <v>110.85599999999999</v>
      </c>
      <c r="R2001" s="2">
        <f>SalesData[[#This Row],[Net Sales]]-SalesData[[#This Row],[Total Cost]]</f>
        <v>70.208799999999997</v>
      </c>
      <c r="S2001" s="8">
        <f>SalesData[[#This Row],[Profit]]/SalesData[[#This Row],[Net Sales]]</f>
        <v>0.38775510204081631</v>
      </c>
    </row>
  </sheetData>
  <phoneticPr fontId="18"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KPLCards</vt:lpstr>
      <vt:lpstr>Dashboard</vt:lpstr>
      <vt:lpstr>month wise trend</vt:lpstr>
      <vt:lpstr>year wise trend</vt:lpstr>
      <vt:lpstr>product wise netS</vt:lpstr>
      <vt:lpstr>name- sales</vt:lpstr>
      <vt:lpstr>NS</vt:lpstr>
      <vt:lpstr>cobmo</vt:lpstr>
      <vt:lpstr>margin% cate</vt:lpstr>
      <vt:lpstr>NP</vt:lpstr>
      <vt:lpstr>sales_data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Nikeeta Sharma</cp:lastModifiedBy>
  <dcterms:created xsi:type="dcterms:W3CDTF">2025-08-12T14:36:43Z</dcterms:created>
  <dcterms:modified xsi:type="dcterms:W3CDTF">2025-12-23T03:41:08Z</dcterms:modified>
</cp:coreProperties>
</file>