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tables/table1.xml" ContentType="application/vnd.openxmlformats-officedocument.spreadsheetml.table+xml"/>
  <Override PartName="/xl/slicers/slicer2.xml" ContentType="application/vnd.ms-excel.slicer+xml"/>
  <Override PartName="/xl/drawings/drawing3.xml" ContentType="application/vnd.openxmlformats-officedocument.drawing+xml"/>
  <Override PartName="/xl/slicers/slicer3.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featurePropertyBag/featurePropertyBag.xml" ContentType="application/vnd.ms-excel.featurepropertyba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codeName="ThisWorkbook" hidePivotFieldList="1" defaultThemeVersion="202300"/>
  <mc:AlternateContent xmlns:mc="http://schemas.openxmlformats.org/markup-compatibility/2006">
    <mc:Choice Requires="x15">
      <x15ac:absPath xmlns:x15ac="http://schemas.microsoft.com/office/spreadsheetml/2010/11/ac" url="C:\Users\khushiv\Downloads\"/>
    </mc:Choice>
  </mc:AlternateContent>
  <xr:revisionPtr revIDLastSave="0" documentId="13_ncr:1_{02012127-516E-4BB8-85C3-68AC806A3644}" xr6:coauthVersionLast="47" xr6:coauthVersionMax="47" xr10:uidLastSave="{00000000-0000-0000-0000-000000000000}"/>
  <bookViews>
    <workbookView xWindow="-110" yWindow="-110" windowWidth="19420" windowHeight="10420" firstSheet="2" activeTab="2" xr2:uid="{D9BDFB94-F1A8-4C0B-BB13-AA6CC4D43EF4}"/>
  </bookViews>
  <sheets>
    <sheet name="INDEX" sheetId="6" state="hidden" r:id="rId1"/>
    <sheet name="Sheet3" sheetId="3" state="hidden" r:id="rId2"/>
    <sheet name="Report" sheetId="1" r:id="rId3"/>
    <sheet name="Dashboard" sheetId="5" r:id="rId4"/>
  </sheets>
  <definedNames>
    <definedName name="_xlnm._FilterDatabase" localSheetId="2" hidden="1">Report!$B$11:$AI$110</definedName>
    <definedName name="Slicer_Brand">#N/A</definedName>
    <definedName name="Slicer_Brand_Manager">#N/A</definedName>
    <definedName name="Slicer_Brand1">#N/A</definedName>
    <definedName name="Slicer_Category">#N/A</definedName>
    <definedName name="Slicer_COUNTRY">#N/A</definedName>
    <definedName name="Slicer_Order_Status">#N/A</definedName>
    <definedName name="Slicer_OTB">#N/A</definedName>
    <definedName name="Slicer_PO_Month">#N/A</definedName>
    <definedName name="Slicer_PO_Number">#N/A</definedName>
    <definedName name="Slicer_Vendor_Name">#N/A</definedName>
  </definedNames>
  <calcPr calcId="191029"/>
  <pivotCaches>
    <pivotCache cacheId="27" r:id="rId5"/>
  </pivotCaches>
  <extLst>
    <ext xmlns:x14="http://schemas.microsoft.com/office/spreadsheetml/2009/9/main" uri="{BBE1A952-AA13-448e-AADC-164F8A28A991}">
      <x14:slicerCaches>
        <x14:slicerCache r:id="rId6"/>
        <x14:slicerCache r:id="rId7"/>
        <x14:slicerCache r:id="rId8"/>
        <x14:slicerCache r:id="rId9"/>
        <x14:slicerCache r:id="rId10"/>
        <x14:slicerCache r:id="rId11"/>
        <x14:slicerCache r:id="rId12"/>
      </x14:slicerCaches>
    </ex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3"/>
        <x14:slicerCache r:id="rId14"/>
        <x14:slicerCache r:id="rId15"/>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T14" i="1" l="1"/>
  <c r="U14" i="1"/>
  <c r="V14" i="1"/>
  <c r="W14" i="1"/>
  <c r="X14" i="1"/>
  <c r="Y14" i="1"/>
  <c r="Z14" i="1"/>
  <c r="AA14" i="1"/>
  <c r="AB14" i="1"/>
  <c r="AC14" i="1"/>
  <c r="AD14" i="1"/>
  <c r="T15" i="1"/>
  <c r="U15" i="1"/>
  <c r="V15" i="1"/>
  <c r="W15" i="1"/>
  <c r="X15" i="1"/>
  <c r="Y15" i="1"/>
  <c r="Z15" i="1"/>
  <c r="AA15" i="1"/>
  <c r="AB15" i="1"/>
  <c r="AC15" i="1"/>
  <c r="AD15" i="1"/>
  <c r="T16" i="1"/>
  <c r="U16" i="1"/>
  <c r="V16" i="1"/>
  <c r="W16" i="1"/>
  <c r="X16" i="1"/>
  <c r="Y16" i="1"/>
  <c r="Z16" i="1"/>
  <c r="AA16" i="1"/>
  <c r="AB16" i="1"/>
  <c r="AC16" i="1"/>
  <c r="AD16" i="1"/>
  <c r="T17" i="1"/>
  <c r="U17" i="1"/>
  <c r="V17" i="1"/>
  <c r="W17" i="1"/>
  <c r="X17" i="1"/>
  <c r="Y17" i="1"/>
  <c r="Z17" i="1"/>
  <c r="AA17" i="1"/>
  <c r="AB17" i="1"/>
  <c r="AC17" i="1"/>
  <c r="AD17" i="1"/>
  <c r="T18" i="1"/>
  <c r="U18" i="1"/>
  <c r="V18" i="1"/>
  <c r="W18" i="1"/>
  <c r="X18" i="1"/>
  <c r="Y18" i="1"/>
  <c r="Z18" i="1"/>
  <c r="AA18" i="1"/>
  <c r="AB18" i="1"/>
  <c r="AC18" i="1"/>
  <c r="AD18" i="1"/>
  <c r="T19" i="1"/>
  <c r="U19" i="1"/>
  <c r="V19" i="1"/>
  <c r="W19" i="1"/>
  <c r="X19" i="1"/>
  <c r="Y19" i="1"/>
  <c r="Z19" i="1"/>
  <c r="AA19" i="1"/>
  <c r="AB19" i="1"/>
  <c r="AC19" i="1"/>
  <c r="AD19" i="1"/>
  <c r="T20" i="1"/>
  <c r="U20" i="1"/>
  <c r="V20" i="1"/>
  <c r="W20" i="1"/>
  <c r="X20" i="1"/>
  <c r="Y20" i="1"/>
  <c r="Z20" i="1"/>
  <c r="AA20" i="1"/>
  <c r="AB20" i="1"/>
  <c r="AC20" i="1"/>
  <c r="AD20" i="1"/>
  <c r="T21" i="1"/>
  <c r="U21" i="1"/>
  <c r="V21" i="1"/>
  <c r="W21" i="1"/>
  <c r="X21" i="1"/>
  <c r="Y21" i="1"/>
  <c r="Z21" i="1"/>
  <c r="AA21" i="1"/>
  <c r="AB21" i="1"/>
  <c r="AC21" i="1"/>
  <c r="AD21" i="1"/>
  <c r="T22" i="1"/>
  <c r="U22" i="1"/>
  <c r="V22" i="1"/>
  <c r="W22" i="1"/>
  <c r="X22" i="1"/>
  <c r="Y22" i="1"/>
  <c r="Z22" i="1"/>
  <c r="AA22" i="1"/>
  <c r="AB22" i="1"/>
  <c r="AC22" i="1"/>
  <c r="AD22" i="1"/>
  <c r="T23" i="1"/>
  <c r="U23" i="1"/>
  <c r="V23" i="1"/>
  <c r="W23" i="1"/>
  <c r="X23" i="1"/>
  <c r="Y23" i="1"/>
  <c r="Z23" i="1"/>
  <c r="AA23" i="1"/>
  <c r="AB23" i="1"/>
  <c r="AC23" i="1"/>
  <c r="AD23" i="1"/>
  <c r="T24" i="1"/>
  <c r="U24" i="1"/>
  <c r="V24" i="1"/>
  <c r="W24" i="1"/>
  <c r="X24" i="1"/>
  <c r="Y24" i="1"/>
  <c r="Z24" i="1"/>
  <c r="AA24" i="1"/>
  <c r="AB24" i="1"/>
  <c r="AC24" i="1"/>
  <c r="AD24" i="1"/>
  <c r="T25" i="1"/>
  <c r="U25" i="1"/>
  <c r="V25" i="1"/>
  <c r="W25" i="1"/>
  <c r="X25" i="1"/>
  <c r="Y25" i="1"/>
  <c r="Z25" i="1"/>
  <c r="AA25" i="1"/>
  <c r="AB25" i="1"/>
  <c r="AC25" i="1"/>
  <c r="AD25" i="1"/>
  <c r="T26" i="1"/>
  <c r="U26" i="1"/>
  <c r="V26" i="1"/>
  <c r="W26" i="1"/>
  <c r="X26" i="1"/>
  <c r="Y26" i="1"/>
  <c r="Z26" i="1"/>
  <c r="AA26" i="1"/>
  <c r="AB26" i="1"/>
  <c r="AC26" i="1"/>
  <c r="AD26" i="1"/>
  <c r="T27" i="1"/>
  <c r="U27" i="1"/>
  <c r="V27" i="1"/>
  <c r="W27" i="1"/>
  <c r="X27" i="1"/>
  <c r="Y27" i="1"/>
  <c r="Z27" i="1"/>
  <c r="AA27" i="1"/>
  <c r="AB27" i="1"/>
  <c r="AC27" i="1"/>
  <c r="AD27" i="1"/>
  <c r="T28" i="1"/>
  <c r="U28" i="1"/>
  <c r="V28" i="1"/>
  <c r="W28" i="1"/>
  <c r="X28" i="1"/>
  <c r="Y28" i="1"/>
  <c r="Z28" i="1"/>
  <c r="AA28" i="1"/>
  <c r="AB28" i="1"/>
  <c r="AC28" i="1"/>
  <c r="AD28" i="1"/>
  <c r="T29" i="1"/>
  <c r="U29" i="1"/>
  <c r="V29" i="1"/>
  <c r="W29" i="1"/>
  <c r="X29" i="1"/>
  <c r="Y29" i="1"/>
  <c r="Z29" i="1"/>
  <c r="AA29" i="1"/>
  <c r="AB29" i="1"/>
  <c r="AC29" i="1"/>
  <c r="AD29" i="1"/>
  <c r="T30" i="1"/>
  <c r="U30" i="1"/>
  <c r="V30" i="1"/>
  <c r="W30" i="1"/>
  <c r="X30" i="1"/>
  <c r="Y30" i="1"/>
  <c r="Z30" i="1"/>
  <c r="AA30" i="1"/>
  <c r="AB30" i="1"/>
  <c r="AC30" i="1"/>
  <c r="AD30" i="1"/>
  <c r="T31" i="1"/>
  <c r="U31" i="1"/>
  <c r="V31" i="1"/>
  <c r="W31" i="1"/>
  <c r="X31" i="1"/>
  <c r="Y31" i="1"/>
  <c r="Z31" i="1"/>
  <c r="AA31" i="1"/>
  <c r="AB31" i="1"/>
  <c r="AC31" i="1"/>
  <c r="AD31" i="1"/>
  <c r="T32" i="1"/>
  <c r="U32" i="1"/>
  <c r="V32" i="1"/>
  <c r="W32" i="1"/>
  <c r="X32" i="1"/>
  <c r="Y32" i="1"/>
  <c r="Z32" i="1"/>
  <c r="AA32" i="1"/>
  <c r="AB32" i="1"/>
  <c r="AC32" i="1"/>
  <c r="AD32" i="1"/>
  <c r="T33" i="1"/>
  <c r="U33" i="1"/>
  <c r="V33" i="1"/>
  <c r="W33" i="1"/>
  <c r="X33" i="1"/>
  <c r="Y33" i="1"/>
  <c r="Z33" i="1"/>
  <c r="AA33" i="1"/>
  <c r="AB33" i="1"/>
  <c r="AC33" i="1"/>
  <c r="AD33" i="1"/>
  <c r="T34" i="1"/>
  <c r="U34" i="1"/>
  <c r="V34" i="1"/>
  <c r="W34" i="1"/>
  <c r="X34" i="1"/>
  <c r="Y34" i="1"/>
  <c r="Z34" i="1"/>
  <c r="AA34" i="1"/>
  <c r="AB34" i="1"/>
  <c r="AC34" i="1"/>
  <c r="AD34" i="1"/>
  <c r="T35" i="1"/>
  <c r="U35" i="1"/>
  <c r="V35" i="1"/>
  <c r="W35" i="1"/>
  <c r="X35" i="1"/>
  <c r="Y35" i="1"/>
  <c r="Z35" i="1"/>
  <c r="AA35" i="1"/>
  <c r="AB35" i="1"/>
  <c r="AC35" i="1"/>
  <c r="AD35" i="1"/>
  <c r="T36" i="1"/>
  <c r="U36" i="1"/>
  <c r="V36" i="1"/>
  <c r="W36" i="1"/>
  <c r="X36" i="1"/>
  <c r="Y36" i="1"/>
  <c r="Z36" i="1"/>
  <c r="AA36" i="1"/>
  <c r="AB36" i="1"/>
  <c r="AC36" i="1"/>
  <c r="AD36" i="1"/>
  <c r="T37" i="1"/>
  <c r="U37" i="1"/>
  <c r="V37" i="1"/>
  <c r="W37" i="1"/>
  <c r="X37" i="1"/>
  <c r="Y37" i="1"/>
  <c r="Z37" i="1"/>
  <c r="AA37" i="1"/>
  <c r="AB37" i="1"/>
  <c r="AC37" i="1"/>
  <c r="AD37" i="1"/>
  <c r="T38" i="1"/>
  <c r="U38" i="1"/>
  <c r="V38" i="1"/>
  <c r="W38" i="1"/>
  <c r="X38" i="1"/>
  <c r="Y38" i="1"/>
  <c r="Z38" i="1"/>
  <c r="AA38" i="1"/>
  <c r="AB38" i="1"/>
  <c r="AC38" i="1"/>
  <c r="AD38" i="1"/>
  <c r="T39" i="1"/>
  <c r="U39" i="1"/>
  <c r="V39" i="1"/>
  <c r="W39" i="1"/>
  <c r="X39" i="1"/>
  <c r="Y39" i="1"/>
  <c r="Z39" i="1"/>
  <c r="AA39" i="1"/>
  <c r="AB39" i="1"/>
  <c r="AC39" i="1"/>
  <c r="AD39" i="1"/>
  <c r="T40" i="1"/>
  <c r="U40" i="1"/>
  <c r="V40" i="1"/>
  <c r="W40" i="1"/>
  <c r="X40" i="1"/>
  <c r="Y40" i="1"/>
  <c r="Z40" i="1"/>
  <c r="AA40" i="1"/>
  <c r="AB40" i="1"/>
  <c r="AC40" i="1"/>
  <c r="AD40" i="1"/>
  <c r="T41" i="1"/>
  <c r="U41" i="1"/>
  <c r="V41" i="1"/>
  <c r="W41" i="1"/>
  <c r="X41" i="1"/>
  <c r="Y41" i="1"/>
  <c r="Z41" i="1"/>
  <c r="AA41" i="1"/>
  <c r="AB41" i="1"/>
  <c r="AC41" i="1"/>
  <c r="AD41" i="1"/>
  <c r="T42" i="1"/>
  <c r="U42" i="1"/>
  <c r="V42" i="1"/>
  <c r="W42" i="1"/>
  <c r="X42" i="1"/>
  <c r="Y42" i="1"/>
  <c r="Z42" i="1"/>
  <c r="AA42" i="1"/>
  <c r="AB42" i="1"/>
  <c r="AC42" i="1"/>
  <c r="AD42" i="1"/>
  <c r="T43" i="1"/>
  <c r="U43" i="1"/>
  <c r="V43" i="1"/>
  <c r="W43" i="1"/>
  <c r="X43" i="1"/>
  <c r="Y43" i="1"/>
  <c r="Z43" i="1"/>
  <c r="AA43" i="1"/>
  <c r="AB43" i="1"/>
  <c r="AC43" i="1"/>
  <c r="AD43" i="1"/>
  <c r="T44" i="1"/>
  <c r="U44" i="1"/>
  <c r="V44" i="1"/>
  <c r="W44" i="1"/>
  <c r="X44" i="1"/>
  <c r="Y44" i="1"/>
  <c r="Z44" i="1"/>
  <c r="AA44" i="1"/>
  <c r="AB44" i="1"/>
  <c r="AC44" i="1"/>
  <c r="AD44" i="1"/>
  <c r="T45" i="1"/>
  <c r="U45" i="1"/>
  <c r="V45" i="1"/>
  <c r="W45" i="1"/>
  <c r="X45" i="1"/>
  <c r="Y45" i="1"/>
  <c r="Z45" i="1"/>
  <c r="AA45" i="1"/>
  <c r="AB45" i="1"/>
  <c r="AC45" i="1"/>
  <c r="AD45" i="1"/>
  <c r="T46" i="1"/>
  <c r="U46" i="1"/>
  <c r="V46" i="1"/>
  <c r="W46" i="1"/>
  <c r="X46" i="1"/>
  <c r="Y46" i="1"/>
  <c r="Z46" i="1"/>
  <c r="AA46" i="1"/>
  <c r="AB46" i="1"/>
  <c r="AC46" i="1"/>
  <c r="AD46" i="1"/>
  <c r="T47" i="1"/>
  <c r="U47" i="1"/>
  <c r="V47" i="1"/>
  <c r="W47" i="1"/>
  <c r="X47" i="1"/>
  <c r="Y47" i="1"/>
  <c r="Z47" i="1"/>
  <c r="AA47" i="1"/>
  <c r="AB47" i="1"/>
  <c r="AC47" i="1"/>
  <c r="AD47" i="1"/>
  <c r="T48" i="1"/>
  <c r="U48" i="1"/>
  <c r="V48" i="1"/>
  <c r="W48" i="1"/>
  <c r="X48" i="1"/>
  <c r="Y48" i="1"/>
  <c r="Z48" i="1"/>
  <c r="AA48" i="1"/>
  <c r="AB48" i="1"/>
  <c r="AC48" i="1"/>
  <c r="AD48" i="1"/>
  <c r="T49" i="1"/>
  <c r="U49" i="1"/>
  <c r="V49" i="1"/>
  <c r="W49" i="1"/>
  <c r="X49" i="1"/>
  <c r="Y49" i="1"/>
  <c r="Z49" i="1"/>
  <c r="AA49" i="1"/>
  <c r="AB49" i="1"/>
  <c r="AC49" i="1"/>
  <c r="AD49" i="1"/>
  <c r="T50" i="1"/>
  <c r="U50" i="1"/>
  <c r="V50" i="1"/>
  <c r="W50" i="1"/>
  <c r="X50" i="1"/>
  <c r="Y50" i="1"/>
  <c r="Z50" i="1"/>
  <c r="AA50" i="1"/>
  <c r="AB50" i="1"/>
  <c r="AC50" i="1"/>
  <c r="AD50" i="1"/>
  <c r="T51" i="1"/>
  <c r="U51" i="1"/>
  <c r="V51" i="1"/>
  <c r="W51" i="1"/>
  <c r="X51" i="1"/>
  <c r="Y51" i="1"/>
  <c r="Z51" i="1"/>
  <c r="AA51" i="1"/>
  <c r="AB51" i="1"/>
  <c r="AC51" i="1"/>
  <c r="AD51" i="1"/>
  <c r="T52" i="1"/>
  <c r="U52" i="1"/>
  <c r="V52" i="1"/>
  <c r="W52" i="1"/>
  <c r="X52" i="1"/>
  <c r="Y52" i="1"/>
  <c r="Z52" i="1"/>
  <c r="AA52" i="1"/>
  <c r="AB52" i="1"/>
  <c r="AC52" i="1"/>
  <c r="AD52" i="1"/>
  <c r="T53" i="1"/>
  <c r="U53" i="1"/>
  <c r="V53" i="1"/>
  <c r="W53" i="1"/>
  <c r="X53" i="1"/>
  <c r="Y53" i="1"/>
  <c r="Z53" i="1"/>
  <c r="AA53" i="1"/>
  <c r="AB53" i="1"/>
  <c r="AC53" i="1"/>
  <c r="AD53" i="1"/>
  <c r="T54" i="1"/>
  <c r="U54" i="1"/>
  <c r="V54" i="1"/>
  <c r="W54" i="1"/>
  <c r="X54" i="1"/>
  <c r="Y54" i="1"/>
  <c r="Z54" i="1"/>
  <c r="AA54" i="1"/>
  <c r="AB54" i="1"/>
  <c r="AC54" i="1"/>
  <c r="AD54" i="1"/>
  <c r="T55" i="1"/>
  <c r="U55" i="1"/>
  <c r="V55" i="1"/>
  <c r="W55" i="1"/>
  <c r="X55" i="1"/>
  <c r="Y55" i="1"/>
  <c r="Z55" i="1"/>
  <c r="AA55" i="1"/>
  <c r="AB55" i="1"/>
  <c r="AC55" i="1"/>
  <c r="AD55" i="1"/>
  <c r="T56" i="1"/>
  <c r="U56" i="1"/>
  <c r="V56" i="1"/>
  <c r="W56" i="1"/>
  <c r="X56" i="1"/>
  <c r="Y56" i="1"/>
  <c r="Z56" i="1"/>
  <c r="AA56" i="1"/>
  <c r="AB56" i="1"/>
  <c r="AC56" i="1"/>
  <c r="AD56" i="1"/>
  <c r="T57" i="1"/>
  <c r="U57" i="1"/>
  <c r="V57" i="1"/>
  <c r="W57" i="1"/>
  <c r="X57" i="1"/>
  <c r="Y57" i="1"/>
  <c r="Z57" i="1"/>
  <c r="AA57" i="1"/>
  <c r="AB57" i="1"/>
  <c r="AC57" i="1"/>
  <c r="AD57" i="1"/>
  <c r="T58" i="1"/>
  <c r="U58" i="1"/>
  <c r="V58" i="1"/>
  <c r="W58" i="1"/>
  <c r="X58" i="1"/>
  <c r="Y58" i="1"/>
  <c r="Z58" i="1"/>
  <c r="AA58" i="1"/>
  <c r="AB58" i="1"/>
  <c r="AC58" i="1"/>
  <c r="AD58" i="1"/>
  <c r="T59" i="1"/>
  <c r="U59" i="1"/>
  <c r="V59" i="1"/>
  <c r="W59" i="1"/>
  <c r="X59" i="1"/>
  <c r="Y59" i="1"/>
  <c r="Z59" i="1"/>
  <c r="AA59" i="1"/>
  <c r="AB59" i="1"/>
  <c r="AC59" i="1"/>
  <c r="AD59" i="1"/>
  <c r="T60" i="1"/>
  <c r="U60" i="1"/>
  <c r="V60" i="1"/>
  <c r="W60" i="1"/>
  <c r="X60" i="1"/>
  <c r="Y60" i="1"/>
  <c r="Z60" i="1"/>
  <c r="AA60" i="1"/>
  <c r="AB60" i="1"/>
  <c r="AC60" i="1"/>
  <c r="AD60" i="1"/>
  <c r="T61" i="1"/>
  <c r="U61" i="1"/>
  <c r="V61" i="1"/>
  <c r="W61" i="1"/>
  <c r="X61" i="1"/>
  <c r="Y61" i="1"/>
  <c r="Z61" i="1"/>
  <c r="AA61" i="1"/>
  <c r="AB61" i="1"/>
  <c r="AC61" i="1"/>
  <c r="AD61" i="1"/>
  <c r="T62" i="1"/>
  <c r="U62" i="1"/>
  <c r="V62" i="1"/>
  <c r="W62" i="1"/>
  <c r="X62" i="1"/>
  <c r="Y62" i="1"/>
  <c r="Z62" i="1"/>
  <c r="AA62" i="1"/>
  <c r="AB62" i="1"/>
  <c r="AC62" i="1"/>
  <c r="AD62" i="1"/>
  <c r="T63" i="1"/>
  <c r="U63" i="1"/>
  <c r="V63" i="1"/>
  <c r="W63" i="1"/>
  <c r="X63" i="1"/>
  <c r="Y63" i="1"/>
  <c r="Z63" i="1"/>
  <c r="AA63" i="1"/>
  <c r="AB63" i="1"/>
  <c r="AC63" i="1"/>
  <c r="AD63" i="1"/>
  <c r="T64" i="1"/>
  <c r="U64" i="1"/>
  <c r="V64" i="1"/>
  <c r="W64" i="1"/>
  <c r="X64" i="1"/>
  <c r="Y64" i="1"/>
  <c r="Z64" i="1"/>
  <c r="AA64" i="1"/>
  <c r="AB64" i="1"/>
  <c r="AC64" i="1"/>
  <c r="AD64" i="1"/>
  <c r="T65" i="1"/>
  <c r="U65" i="1"/>
  <c r="V65" i="1"/>
  <c r="W65" i="1"/>
  <c r="X65" i="1"/>
  <c r="Y65" i="1"/>
  <c r="Z65" i="1"/>
  <c r="AA65" i="1"/>
  <c r="AB65" i="1"/>
  <c r="AC65" i="1"/>
  <c r="AD65" i="1"/>
  <c r="T66" i="1"/>
  <c r="U66" i="1"/>
  <c r="V66" i="1"/>
  <c r="W66" i="1"/>
  <c r="X66" i="1"/>
  <c r="Y66" i="1"/>
  <c r="Z66" i="1"/>
  <c r="AA66" i="1"/>
  <c r="AB66" i="1"/>
  <c r="AC66" i="1"/>
  <c r="AD66" i="1"/>
  <c r="T67" i="1"/>
  <c r="U67" i="1"/>
  <c r="V67" i="1"/>
  <c r="W67" i="1"/>
  <c r="X67" i="1"/>
  <c r="Y67" i="1"/>
  <c r="Z67" i="1"/>
  <c r="AA67" i="1"/>
  <c r="AB67" i="1"/>
  <c r="AC67" i="1"/>
  <c r="AD67" i="1"/>
  <c r="T68" i="1"/>
  <c r="U68" i="1"/>
  <c r="V68" i="1"/>
  <c r="W68" i="1"/>
  <c r="X68" i="1"/>
  <c r="Y68" i="1"/>
  <c r="Z68" i="1"/>
  <c r="AA68" i="1"/>
  <c r="AB68" i="1"/>
  <c r="AC68" i="1"/>
  <c r="AD68" i="1"/>
  <c r="T69" i="1"/>
  <c r="U69" i="1"/>
  <c r="V69" i="1"/>
  <c r="W69" i="1"/>
  <c r="X69" i="1"/>
  <c r="Y69" i="1"/>
  <c r="Z69" i="1"/>
  <c r="AA69" i="1"/>
  <c r="AB69" i="1"/>
  <c r="AC69" i="1"/>
  <c r="AD69" i="1"/>
  <c r="T70" i="1"/>
  <c r="U70" i="1"/>
  <c r="V70" i="1"/>
  <c r="W70" i="1"/>
  <c r="X70" i="1"/>
  <c r="Y70" i="1"/>
  <c r="Z70" i="1"/>
  <c r="AA70" i="1"/>
  <c r="AB70" i="1"/>
  <c r="AC70" i="1"/>
  <c r="AD70" i="1"/>
  <c r="T71" i="1"/>
  <c r="U71" i="1"/>
  <c r="V71" i="1"/>
  <c r="W71" i="1"/>
  <c r="X71" i="1"/>
  <c r="Y71" i="1"/>
  <c r="Z71" i="1"/>
  <c r="AA71" i="1"/>
  <c r="AB71" i="1"/>
  <c r="AC71" i="1"/>
  <c r="AD71" i="1"/>
  <c r="T72" i="1"/>
  <c r="U72" i="1"/>
  <c r="V72" i="1"/>
  <c r="W72" i="1"/>
  <c r="X72" i="1"/>
  <c r="Y72" i="1"/>
  <c r="Z72" i="1"/>
  <c r="AA72" i="1"/>
  <c r="AB72" i="1"/>
  <c r="AC72" i="1"/>
  <c r="AD72" i="1"/>
  <c r="T73" i="1"/>
  <c r="U73" i="1"/>
  <c r="V73" i="1"/>
  <c r="W73" i="1"/>
  <c r="X73" i="1"/>
  <c r="Y73" i="1"/>
  <c r="Z73" i="1"/>
  <c r="AA73" i="1"/>
  <c r="AB73" i="1"/>
  <c r="AC73" i="1"/>
  <c r="AD73" i="1"/>
  <c r="T74" i="1"/>
  <c r="U74" i="1"/>
  <c r="V74" i="1"/>
  <c r="W74" i="1"/>
  <c r="X74" i="1"/>
  <c r="Y74" i="1"/>
  <c r="Z74" i="1"/>
  <c r="AA74" i="1"/>
  <c r="AB74" i="1"/>
  <c r="AC74" i="1"/>
  <c r="AD74" i="1"/>
  <c r="T75" i="1"/>
  <c r="U75" i="1"/>
  <c r="V75" i="1"/>
  <c r="W75" i="1"/>
  <c r="X75" i="1"/>
  <c r="Y75" i="1"/>
  <c r="Z75" i="1"/>
  <c r="AA75" i="1"/>
  <c r="AB75" i="1"/>
  <c r="AC75" i="1"/>
  <c r="AD75" i="1"/>
  <c r="T76" i="1"/>
  <c r="U76" i="1"/>
  <c r="V76" i="1"/>
  <c r="W76" i="1"/>
  <c r="X76" i="1"/>
  <c r="Y76" i="1"/>
  <c r="Z76" i="1"/>
  <c r="AA76" i="1"/>
  <c r="AB76" i="1"/>
  <c r="AC76" i="1"/>
  <c r="AD76" i="1"/>
  <c r="T77" i="1"/>
  <c r="U77" i="1"/>
  <c r="V77" i="1"/>
  <c r="W77" i="1"/>
  <c r="X77" i="1"/>
  <c r="Y77" i="1"/>
  <c r="Z77" i="1"/>
  <c r="AA77" i="1"/>
  <c r="AB77" i="1"/>
  <c r="AC77" i="1"/>
  <c r="AD77" i="1"/>
  <c r="T78" i="1"/>
  <c r="U78" i="1"/>
  <c r="V78" i="1"/>
  <c r="W78" i="1"/>
  <c r="X78" i="1"/>
  <c r="Y78" i="1"/>
  <c r="Z78" i="1"/>
  <c r="AA78" i="1"/>
  <c r="AB78" i="1"/>
  <c r="AC78" i="1"/>
  <c r="AD78" i="1"/>
  <c r="T79" i="1"/>
  <c r="U79" i="1"/>
  <c r="V79" i="1"/>
  <c r="W79" i="1"/>
  <c r="X79" i="1"/>
  <c r="Y79" i="1"/>
  <c r="Z79" i="1"/>
  <c r="AA79" i="1"/>
  <c r="AB79" i="1"/>
  <c r="AC79" i="1"/>
  <c r="AD79" i="1"/>
  <c r="T80" i="1"/>
  <c r="U80" i="1"/>
  <c r="V80" i="1"/>
  <c r="W80" i="1"/>
  <c r="X80" i="1"/>
  <c r="Y80" i="1"/>
  <c r="Z80" i="1"/>
  <c r="AA80" i="1"/>
  <c r="AB80" i="1"/>
  <c r="AC80" i="1"/>
  <c r="AD80" i="1"/>
  <c r="T81" i="1"/>
  <c r="U81" i="1"/>
  <c r="V81" i="1"/>
  <c r="W81" i="1"/>
  <c r="X81" i="1"/>
  <c r="Y81" i="1"/>
  <c r="Z81" i="1"/>
  <c r="AA81" i="1"/>
  <c r="AB81" i="1"/>
  <c r="AC81" i="1"/>
  <c r="AD81" i="1"/>
  <c r="T82" i="1"/>
  <c r="U82" i="1"/>
  <c r="V82" i="1"/>
  <c r="W82" i="1"/>
  <c r="X82" i="1"/>
  <c r="Y82" i="1"/>
  <c r="Z82" i="1"/>
  <c r="AA82" i="1"/>
  <c r="AB82" i="1"/>
  <c r="AC82" i="1"/>
  <c r="AD82" i="1"/>
  <c r="T83" i="1"/>
  <c r="U83" i="1"/>
  <c r="V83" i="1"/>
  <c r="W83" i="1"/>
  <c r="X83" i="1"/>
  <c r="Y83" i="1"/>
  <c r="Z83" i="1"/>
  <c r="AA83" i="1"/>
  <c r="AB83" i="1"/>
  <c r="AC83" i="1"/>
  <c r="AD83" i="1"/>
  <c r="T84" i="1"/>
  <c r="U84" i="1"/>
  <c r="V84" i="1"/>
  <c r="W84" i="1"/>
  <c r="X84" i="1"/>
  <c r="Y84" i="1"/>
  <c r="Z84" i="1"/>
  <c r="AA84" i="1"/>
  <c r="AB84" i="1"/>
  <c r="AC84" i="1"/>
  <c r="AD84" i="1"/>
  <c r="T85" i="1"/>
  <c r="U85" i="1"/>
  <c r="V85" i="1"/>
  <c r="W85" i="1"/>
  <c r="X85" i="1"/>
  <c r="Y85" i="1"/>
  <c r="Z85" i="1"/>
  <c r="AA85" i="1"/>
  <c r="AB85" i="1"/>
  <c r="AC85" i="1"/>
  <c r="AD85" i="1"/>
  <c r="T86" i="1"/>
  <c r="U86" i="1"/>
  <c r="V86" i="1"/>
  <c r="W86" i="1"/>
  <c r="X86" i="1"/>
  <c r="Y86" i="1"/>
  <c r="Z86" i="1"/>
  <c r="AA86" i="1"/>
  <c r="AB86" i="1"/>
  <c r="AC86" i="1"/>
  <c r="AD86" i="1"/>
  <c r="T87" i="1"/>
  <c r="U87" i="1"/>
  <c r="V87" i="1"/>
  <c r="W87" i="1"/>
  <c r="X87" i="1"/>
  <c r="Y87" i="1"/>
  <c r="Z87" i="1"/>
  <c r="AA87" i="1"/>
  <c r="AB87" i="1"/>
  <c r="AC87" i="1"/>
  <c r="AD87" i="1"/>
  <c r="T88" i="1"/>
  <c r="U88" i="1"/>
  <c r="V88" i="1"/>
  <c r="W88" i="1"/>
  <c r="X88" i="1"/>
  <c r="Y88" i="1"/>
  <c r="Z88" i="1"/>
  <c r="AA88" i="1"/>
  <c r="AB88" i="1"/>
  <c r="AC88" i="1"/>
  <c r="AD88" i="1"/>
  <c r="T89" i="1"/>
  <c r="U89" i="1"/>
  <c r="V89" i="1"/>
  <c r="W89" i="1"/>
  <c r="X89" i="1"/>
  <c r="Y89" i="1"/>
  <c r="Z89" i="1"/>
  <c r="AA89" i="1"/>
  <c r="AB89" i="1"/>
  <c r="AC89" i="1"/>
  <c r="AD89" i="1"/>
  <c r="T90" i="1"/>
  <c r="U90" i="1"/>
  <c r="V90" i="1"/>
  <c r="W90" i="1"/>
  <c r="X90" i="1"/>
  <c r="Y90" i="1"/>
  <c r="Z90" i="1"/>
  <c r="AA90" i="1"/>
  <c r="AB90" i="1"/>
  <c r="AC90" i="1"/>
  <c r="AD90" i="1"/>
  <c r="T91" i="1"/>
  <c r="U91" i="1"/>
  <c r="V91" i="1"/>
  <c r="W91" i="1"/>
  <c r="X91" i="1"/>
  <c r="Y91" i="1"/>
  <c r="Z91" i="1"/>
  <c r="AA91" i="1"/>
  <c r="AB91" i="1"/>
  <c r="AC91" i="1"/>
  <c r="AD91" i="1"/>
  <c r="T92" i="1"/>
  <c r="U92" i="1"/>
  <c r="V92" i="1"/>
  <c r="W92" i="1"/>
  <c r="X92" i="1"/>
  <c r="Y92" i="1"/>
  <c r="Z92" i="1"/>
  <c r="AA92" i="1"/>
  <c r="AB92" i="1"/>
  <c r="AC92" i="1"/>
  <c r="AD92" i="1"/>
  <c r="T93" i="1"/>
  <c r="U93" i="1"/>
  <c r="V93" i="1"/>
  <c r="W93" i="1"/>
  <c r="X93" i="1"/>
  <c r="Y93" i="1"/>
  <c r="Z93" i="1"/>
  <c r="AA93" i="1"/>
  <c r="AB93" i="1"/>
  <c r="AC93" i="1"/>
  <c r="AD93" i="1"/>
  <c r="T94" i="1"/>
  <c r="U94" i="1"/>
  <c r="V94" i="1"/>
  <c r="W94" i="1"/>
  <c r="X94" i="1"/>
  <c r="Y94" i="1"/>
  <c r="Z94" i="1"/>
  <c r="AA94" i="1"/>
  <c r="AB94" i="1"/>
  <c r="AC94" i="1"/>
  <c r="AD94" i="1"/>
  <c r="T95" i="1"/>
  <c r="U95" i="1"/>
  <c r="V95" i="1"/>
  <c r="W95" i="1"/>
  <c r="X95" i="1"/>
  <c r="Y95" i="1"/>
  <c r="Z95" i="1"/>
  <c r="AA95" i="1"/>
  <c r="AB95" i="1"/>
  <c r="AC95" i="1"/>
  <c r="AD95" i="1"/>
  <c r="T96" i="1"/>
  <c r="U96" i="1"/>
  <c r="V96" i="1"/>
  <c r="W96" i="1"/>
  <c r="X96" i="1"/>
  <c r="Y96" i="1"/>
  <c r="Z96" i="1"/>
  <c r="AA96" i="1"/>
  <c r="AB96" i="1"/>
  <c r="AC96" i="1"/>
  <c r="AD96" i="1"/>
  <c r="T97" i="1"/>
  <c r="U97" i="1"/>
  <c r="V97" i="1"/>
  <c r="W97" i="1"/>
  <c r="X97" i="1"/>
  <c r="Y97" i="1"/>
  <c r="Z97" i="1"/>
  <c r="AA97" i="1"/>
  <c r="AB97" i="1"/>
  <c r="AC97" i="1"/>
  <c r="AD97" i="1"/>
  <c r="T98" i="1"/>
  <c r="U98" i="1"/>
  <c r="V98" i="1"/>
  <c r="W98" i="1"/>
  <c r="X98" i="1"/>
  <c r="Y98" i="1"/>
  <c r="Z98" i="1"/>
  <c r="AA98" i="1"/>
  <c r="AB98" i="1"/>
  <c r="AC98" i="1"/>
  <c r="AD98" i="1"/>
  <c r="T99" i="1"/>
  <c r="U99" i="1"/>
  <c r="V99" i="1"/>
  <c r="W99" i="1"/>
  <c r="X99" i="1"/>
  <c r="Y99" i="1"/>
  <c r="Z99" i="1"/>
  <c r="AA99" i="1"/>
  <c r="AB99" i="1"/>
  <c r="AC99" i="1"/>
  <c r="AD99" i="1"/>
  <c r="T100" i="1"/>
  <c r="U100" i="1"/>
  <c r="V100" i="1"/>
  <c r="W100" i="1"/>
  <c r="X100" i="1"/>
  <c r="Y100" i="1"/>
  <c r="Z100" i="1"/>
  <c r="AA100" i="1"/>
  <c r="AB100" i="1"/>
  <c r="AC100" i="1"/>
  <c r="AD100" i="1"/>
  <c r="T101" i="1"/>
  <c r="U101" i="1"/>
  <c r="V101" i="1"/>
  <c r="W101" i="1"/>
  <c r="X101" i="1"/>
  <c r="Y101" i="1"/>
  <c r="Z101" i="1"/>
  <c r="AA101" i="1"/>
  <c r="AB101" i="1"/>
  <c r="AC101" i="1"/>
  <c r="AD101" i="1"/>
  <c r="T102" i="1"/>
  <c r="U102" i="1"/>
  <c r="V102" i="1"/>
  <c r="W102" i="1"/>
  <c r="X102" i="1"/>
  <c r="Y102" i="1"/>
  <c r="Z102" i="1"/>
  <c r="AA102" i="1"/>
  <c r="AB102" i="1"/>
  <c r="AC102" i="1"/>
  <c r="AD102" i="1"/>
  <c r="T103" i="1"/>
  <c r="U103" i="1"/>
  <c r="V103" i="1"/>
  <c r="W103" i="1"/>
  <c r="X103" i="1"/>
  <c r="Y103" i="1"/>
  <c r="Z103" i="1"/>
  <c r="AA103" i="1"/>
  <c r="AB103" i="1"/>
  <c r="AC103" i="1"/>
  <c r="AD103" i="1"/>
  <c r="T104" i="1"/>
  <c r="U104" i="1"/>
  <c r="V104" i="1"/>
  <c r="W104" i="1"/>
  <c r="X104" i="1"/>
  <c r="Y104" i="1"/>
  <c r="Z104" i="1"/>
  <c r="AA104" i="1"/>
  <c r="AB104" i="1"/>
  <c r="AC104" i="1"/>
  <c r="AD104" i="1"/>
  <c r="T105" i="1"/>
  <c r="U105" i="1"/>
  <c r="V105" i="1"/>
  <c r="W105" i="1"/>
  <c r="X105" i="1"/>
  <c r="Y105" i="1"/>
  <c r="Z105" i="1"/>
  <c r="AA105" i="1"/>
  <c r="AB105" i="1"/>
  <c r="AC105" i="1"/>
  <c r="AD105" i="1"/>
  <c r="T106" i="1"/>
  <c r="U106" i="1"/>
  <c r="V106" i="1"/>
  <c r="W106" i="1"/>
  <c r="X106" i="1"/>
  <c r="Y106" i="1"/>
  <c r="Z106" i="1"/>
  <c r="AA106" i="1"/>
  <c r="AB106" i="1"/>
  <c r="AC106" i="1"/>
  <c r="AD106" i="1"/>
  <c r="T107" i="1"/>
  <c r="U107" i="1"/>
  <c r="V107" i="1"/>
  <c r="W107" i="1"/>
  <c r="X107" i="1"/>
  <c r="Y107" i="1"/>
  <c r="Z107" i="1"/>
  <c r="AA107" i="1"/>
  <c r="AB107" i="1"/>
  <c r="AC107" i="1"/>
  <c r="AD107" i="1"/>
  <c r="T108" i="1"/>
  <c r="U108" i="1"/>
  <c r="V108" i="1"/>
  <c r="W108" i="1"/>
  <c r="X108" i="1"/>
  <c r="Y108" i="1"/>
  <c r="Z108" i="1"/>
  <c r="AA108" i="1"/>
  <c r="AB108" i="1"/>
  <c r="AC108" i="1"/>
  <c r="AD108" i="1"/>
  <c r="T109" i="1"/>
  <c r="U109" i="1"/>
  <c r="V109" i="1"/>
  <c r="W109" i="1"/>
  <c r="X109" i="1"/>
  <c r="Y109" i="1"/>
  <c r="Z109" i="1"/>
  <c r="AA109" i="1"/>
  <c r="AB109" i="1"/>
  <c r="AC109" i="1"/>
  <c r="AD109" i="1"/>
  <c r="T110" i="1"/>
  <c r="U110" i="1"/>
  <c r="V110" i="1"/>
  <c r="W110" i="1"/>
  <c r="X110" i="1"/>
  <c r="Y110" i="1"/>
  <c r="Z110" i="1"/>
  <c r="AA110" i="1"/>
  <c r="AB110" i="1"/>
  <c r="AC110" i="1"/>
  <c r="AD110" i="1"/>
  <c r="AD13" i="1"/>
  <c r="AC13" i="1"/>
  <c r="AB13" i="1"/>
  <c r="AA13" i="1"/>
  <c r="Z13" i="1"/>
  <c r="Y13" i="1"/>
  <c r="X13" i="1"/>
  <c r="W13" i="1"/>
  <c r="V13" i="1"/>
  <c r="U13" i="1"/>
  <c r="T13" i="1"/>
  <c r="Q14" i="1"/>
  <c r="S14" i="1" s="1"/>
  <c r="Q15" i="1"/>
  <c r="S15" i="1" s="1"/>
  <c r="Q16" i="1"/>
  <c r="S16" i="1" s="1"/>
  <c r="Q17" i="1"/>
  <c r="S17" i="1" s="1"/>
  <c r="Q18" i="1"/>
  <c r="S18" i="1" s="1"/>
  <c r="Q19" i="1"/>
  <c r="S19" i="1" s="1"/>
  <c r="Q20" i="1"/>
  <c r="S20" i="1" s="1"/>
  <c r="Q21" i="1"/>
  <c r="S21" i="1" s="1"/>
  <c r="Q22" i="1"/>
  <c r="R22" i="1" s="1"/>
  <c r="Q23" i="1"/>
  <c r="S23" i="1" s="1"/>
  <c r="Q24" i="1"/>
  <c r="S24" i="1" s="1"/>
  <c r="Q25" i="1"/>
  <c r="R25" i="1" s="1"/>
  <c r="Q26" i="1"/>
  <c r="S26" i="1" s="1"/>
  <c r="Q27" i="1"/>
  <c r="S27" i="1" s="1"/>
  <c r="Q28" i="1"/>
  <c r="S28" i="1" s="1"/>
  <c r="Q29" i="1"/>
  <c r="S29" i="1" s="1"/>
  <c r="Q30" i="1"/>
  <c r="S30" i="1" s="1"/>
  <c r="Q31" i="1"/>
  <c r="S31" i="1" s="1"/>
  <c r="Q32" i="1"/>
  <c r="S32" i="1" s="1"/>
  <c r="Q33" i="1"/>
  <c r="S33" i="1" s="1"/>
  <c r="Q34" i="1"/>
  <c r="R34" i="1" s="1"/>
  <c r="Q35" i="1"/>
  <c r="S35" i="1" s="1"/>
  <c r="Q36" i="1"/>
  <c r="R36" i="1" s="1"/>
  <c r="Q37" i="1"/>
  <c r="R37" i="1" s="1"/>
  <c r="Q38" i="1"/>
  <c r="S38" i="1" s="1"/>
  <c r="Q39" i="1"/>
  <c r="S39" i="1" s="1"/>
  <c r="Q40" i="1"/>
  <c r="S40" i="1" s="1"/>
  <c r="Q41" i="1"/>
  <c r="S41" i="1" s="1"/>
  <c r="Q42" i="1"/>
  <c r="S42" i="1" s="1"/>
  <c r="Q43" i="1"/>
  <c r="S43" i="1" s="1"/>
  <c r="Q44" i="1"/>
  <c r="S44" i="1" s="1"/>
  <c r="Q45" i="1"/>
  <c r="S45" i="1" s="1"/>
  <c r="Q46" i="1"/>
  <c r="S46" i="1" s="1"/>
  <c r="Q47" i="1"/>
  <c r="S47" i="1" s="1"/>
  <c r="Q48" i="1"/>
  <c r="S48" i="1" s="1"/>
  <c r="Q49" i="1"/>
  <c r="R49" i="1" s="1"/>
  <c r="Q50" i="1"/>
  <c r="S50" i="1" s="1"/>
  <c r="Q51" i="1"/>
  <c r="S51" i="1" s="1"/>
  <c r="Q52" i="1"/>
  <c r="S52" i="1" s="1"/>
  <c r="Q53" i="1"/>
  <c r="S53" i="1" s="1"/>
  <c r="Q54" i="1"/>
  <c r="S54" i="1" s="1"/>
  <c r="Q55" i="1"/>
  <c r="S55" i="1" s="1"/>
  <c r="Q56" i="1"/>
  <c r="S56" i="1" s="1"/>
  <c r="Q57" i="1"/>
  <c r="S57" i="1" s="1"/>
  <c r="Q58" i="1"/>
  <c r="S58" i="1" s="1"/>
  <c r="Q59" i="1"/>
  <c r="S59" i="1" s="1"/>
  <c r="Q60" i="1"/>
  <c r="R60" i="1" s="1"/>
  <c r="Q61" i="1"/>
  <c r="S61" i="1" s="1"/>
  <c r="Q62" i="1"/>
  <c r="S62" i="1" s="1"/>
  <c r="Q63" i="1"/>
  <c r="S63" i="1" s="1"/>
  <c r="Q64" i="1"/>
  <c r="S64" i="1" s="1"/>
  <c r="Q65" i="1"/>
  <c r="S65" i="1" s="1"/>
  <c r="Q66" i="1"/>
  <c r="S66" i="1" s="1"/>
  <c r="Q67" i="1"/>
  <c r="S67" i="1" s="1"/>
  <c r="Q68" i="1"/>
  <c r="S68" i="1" s="1"/>
  <c r="Q69" i="1"/>
  <c r="S69" i="1" s="1"/>
  <c r="Q70" i="1"/>
  <c r="S70" i="1" s="1"/>
  <c r="Q71" i="1"/>
  <c r="S71" i="1" s="1"/>
  <c r="Q72" i="1"/>
  <c r="S72" i="1" s="1"/>
  <c r="Q73" i="1"/>
  <c r="S73" i="1" s="1"/>
  <c r="Q74" i="1"/>
  <c r="S74" i="1" s="1"/>
  <c r="Q75" i="1"/>
  <c r="S75" i="1" s="1"/>
  <c r="Q76" i="1"/>
  <c r="S76" i="1" s="1"/>
  <c r="Q77" i="1"/>
  <c r="S77" i="1" s="1"/>
  <c r="Q78" i="1"/>
  <c r="S78" i="1" s="1"/>
  <c r="Q79" i="1"/>
  <c r="S79" i="1" s="1"/>
  <c r="Q80" i="1"/>
  <c r="S80" i="1" s="1"/>
  <c r="Q81" i="1"/>
  <c r="S81" i="1" s="1"/>
  <c r="Q82" i="1"/>
  <c r="R82" i="1" s="1"/>
  <c r="Q83" i="1"/>
  <c r="S83" i="1" s="1"/>
  <c r="Q84" i="1"/>
  <c r="S84" i="1" s="1"/>
  <c r="Q85" i="1"/>
  <c r="R85" i="1" s="1"/>
  <c r="Q86" i="1"/>
  <c r="S86" i="1" s="1"/>
  <c r="Q87" i="1"/>
  <c r="S87" i="1" s="1"/>
  <c r="Q88" i="1"/>
  <c r="S88" i="1" s="1"/>
  <c r="Q89" i="1"/>
  <c r="S89" i="1" s="1"/>
  <c r="Q90" i="1"/>
  <c r="S90" i="1" s="1"/>
  <c r="Q91" i="1"/>
  <c r="S91" i="1" s="1"/>
  <c r="Q92" i="1"/>
  <c r="S92" i="1" s="1"/>
  <c r="Q93" i="1"/>
  <c r="S93" i="1" s="1"/>
  <c r="Q94" i="1"/>
  <c r="S94" i="1" s="1"/>
  <c r="Q95" i="1"/>
  <c r="R95" i="1" s="1"/>
  <c r="Q96" i="1"/>
  <c r="R96" i="1" s="1"/>
  <c r="Q97" i="1"/>
  <c r="S97" i="1" s="1"/>
  <c r="Q98" i="1"/>
  <c r="S98" i="1" s="1"/>
  <c r="Q99" i="1"/>
  <c r="S99" i="1" s="1"/>
  <c r="Q100" i="1"/>
  <c r="S100" i="1" s="1"/>
  <c r="Q101" i="1"/>
  <c r="S101" i="1" s="1"/>
  <c r="Q102" i="1"/>
  <c r="S102" i="1" s="1"/>
  <c r="Q103" i="1"/>
  <c r="S103" i="1" s="1"/>
  <c r="Q104" i="1"/>
  <c r="S104" i="1" s="1"/>
  <c r="Q105" i="1"/>
  <c r="S105" i="1" s="1"/>
  <c r="Q106" i="1"/>
  <c r="S106" i="1" s="1"/>
  <c r="Q107" i="1"/>
  <c r="R107" i="1" s="1"/>
  <c r="Q108" i="1"/>
  <c r="S108" i="1" s="1"/>
  <c r="Q109" i="1"/>
  <c r="S109" i="1" s="1"/>
  <c r="Q110" i="1"/>
  <c r="S110" i="1" s="1"/>
  <c r="Q13" i="1"/>
  <c r="R13" i="1" s="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E108" i="1"/>
  <c r="E104" i="1"/>
  <c r="E103" i="1"/>
  <c r="E100" i="1"/>
  <c r="E99" i="1"/>
  <c r="E98" i="1"/>
  <c r="E96" i="1"/>
  <c r="E95" i="1"/>
  <c r="E93" i="1"/>
  <c r="E90" i="1"/>
  <c r="E88" i="1"/>
  <c r="E87" i="1"/>
  <c r="E85" i="1"/>
  <c r="E84" i="1"/>
  <c r="E83" i="1"/>
  <c r="E81" i="1"/>
  <c r="E64" i="1"/>
  <c r="E63" i="1"/>
  <c r="E58" i="1"/>
  <c r="E54" i="1"/>
  <c r="E50" i="1"/>
  <c r="E41" i="1"/>
  <c r="E21" i="1"/>
  <c r="AE100" i="1" l="1"/>
  <c r="AE99" i="1"/>
  <c r="AE88" i="1"/>
  <c r="AE87" i="1"/>
  <c r="AE76" i="1"/>
  <c r="AE75" i="1"/>
  <c r="AE64" i="1"/>
  <c r="AE63" i="1"/>
  <c r="AE52" i="1"/>
  <c r="AE51" i="1"/>
  <c r="AE40" i="1"/>
  <c r="AE39" i="1"/>
  <c r="AE28" i="1"/>
  <c r="AE27" i="1"/>
  <c r="AE22" i="1"/>
  <c r="AE16" i="1"/>
  <c r="AE15" i="1"/>
  <c r="R46" i="1"/>
  <c r="AE14" i="1"/>
  <c r="AE101" i="1"/>
  <c r="AE89" i="1"/>
  <c r="AE77" i="1"/>
  <c r="AE65" i="1"/>
  <c r="AE53" i="1"/>
  <c r="AE41" i="1"/>
  <c r="AE29" i="1"/>
  <c r="AE55" i="1"/>
  <c r="AE31" i="1"/>
  <c r="AE30" i="1"/>
  <c r="AE17" i="1"/>
  <c r="AE108" i="1"/>
  <c r="AE98" i="1"/>
  <c r="AE97" i="1"/>
  <c r="AE95" i="1"/>
  <c r="AE94" i="1"/>
  <c r="AE93" i="1"/>
  <c r="AE92" i="1"/>
  <c r="AE86" i="1"/>
  <c r="AE85" i="1"/>
  <c r="AE83" i="1"/>
  <c r="AE82" i="1"/>
  <c r="AE81" i="1"/>
  <c r="AE80" i="1"/>
  <c r="AE74" i="1"/>
  <c r="AE73" i="1"/>
  <c r="AE71" i="1"/>
  <c r="AE70" i="1"/>
  <c r="AE69" i="1"/>
  <c r="AE68" i="1"/>
  <c r="AE62" i="1"/>
  <c r="AE61" i="1"/>
  <c r="AE59" i="1"/>
  <c r="AE58" i="1"/>
  <c r="AE57" i="1"/>
  <c r="AE56" i="1"/>
  <c r="AE50" i="1"/>
  <c r="AE49" i="1"/>
  <c r="AE47" i="1"/>
  <c r="AE46" i="1"/>
  <c r="AE45" i="1"/>
  <c r="AE44" i="1"/>
  <c r="AE38" i="1"/>
  <c r="AE37" i="1"/>
  <c r="AE35" i="1"/>
  <c r="AE34" i="1"/>
  <c r="AE33" i="1"/>
  <c r="AE32" i="1"/>
  <c r="AE26" i="1"/>
  <c r="AE25" i="1"/>
  <c r="AE23" i="1"/>
  <c r="AE21" i="1"/>
  <c r="AE20" i="1"/>
  <c r="AE78" i="1"/>
  <c r="AE67" i="1"/>
  <c r="AE104" i="1"/>
  <c r="AE60" i="1"/>
  <c r="AE36" i="1"/>
  <c r="AE84" i="1"/>
  <c r="AE43" i="1"/>
  <c r="AE24" i="1"/>
  <c r="AE103" i="1"/>
  <c r="AE105" i="1"/>
  <c r="AE48" i="1"/>
  <c r="AE19" i="1"/>
  <c r="AE102" i="1"/>
  <c r="AE54" i="1"/>
  <c r="AE91" i="1"/>
  <c r="AE79" i="1"/>
  <c r="AE66" i="1"/>
  <c r="AE107" i="1"/>
  <c r="AE109" i="1"/>
  <c r="AE96" i="1"/>
  <c r="AE90" i="1"/>
  <c r="AE72" i="1"/>
  <c r="AE42" i="1"/>
  <c r="AE106" i="1"/>
  <c r="AE13" i="1"/>
  <c r="AE110" i="1"/>
  <c r="AE18" i="1"/>
  <c r="R73" i="1"/>
  <c r="S85" i="1"/>
  <c r="AI85" i="1" s="1"/>
  <c r="S36" i="1"/>
  <c r="AI36" i="1" s="1"/>
  <c r="S107" i="1"/>
  <c r="AI107" i="1" s="1"/>
  <c r="R106" i="1"/>
  <c r="R70" i="1"/>
  <c r="S82" i="1"/>
  <c r="AI82" i="1" s="1"/>
  <c r="S34" i="1"/>
  <c r="AI34" i="1" s="1"/>
  <c r="R105" i="1"/>
  <c r="R93" i="1"/>
  <c r="R81" i="1"/>
  <c r="R69" i="1"/>
  <c r="R57" i="1"/>
  <c r="R45" i="1"/>
  <c r="R33" i="1"/>
  <c r="R21" i="1"/>
  <c r="R109" i="1"/>
  <c r="S13" i="1"/>
  <c r="S25" i="1"/>
  <c r="R72" i="1"/>
  <c r="R48" i="1"/>
  <c r="R24" i="1"/>
  <c r="R71" i="1"/>
  <c r="R23" i="1"/>
  <c r="R94" i="1"/>
  <c r="R58" i="1"/>
  <c r="S22" i="1"/>
  <c r="R104" i="1"/>
  <c r="R92" i="1"/>
  <c r="R80" i="1"/>
  <c r="R68" i="1"/>
  <c r="R56" i="1"/>
  <c r="R44" i="1"/>
  <c r="R32" i="1"/>
  <c r="R20" i="1"/>
  <c r="R97" i="1"/>
  <c r="S37" i="1"/>
  <c r="AI37" i="1" s="1"/>
  <c r="R108" i="1"/>
  <c r="S96" i="1"/>
  <c r="AI96" i="1" s="1"/>
  <c r="R83" i="1"/>
  <c r="R35" i="1"/>
  <c r="R103" i="1"/>
  <c r="R91" i="1"/>
  <c r="R79" i="1"/>
  <c r="R67" i="1"/>
  <c r="R55" i="1"/>
  <c r="R43" i="1"/>
  <c r="R31" i="1"/>
  <c r="R19" i="1"/>
  <c r="R84" i="1"/>
  <c r="S60" i="1"/>
  <c r="AI60" i="1" s="1"/>
  <c r="R102" i="1"/>
  <c r="R90" i="1"/>
  <c r="R78" i="1"/>
  <c r="R66" i="1"/>
  <c r="R54" i="1"/>
  <c r="R42" i="1"/>
  <c r="R30" i="1"/>
  <c r="R18" i="1"/>
  <c r="R47" i="1"/>
  <c r="R101" i="1"/>
  <c r="R89" i="1"/>
  <c r="R77" i="1"/>
  <c r="R65" i="1"/>
  <c r="R53" i="1"/>
  <c r="R41" i="1"/>
  <c r="R29" i="1"/>
  <c r="R17" i="1"/>
  <c r="R61" i="1"/>
  <c r="S49" i="1"/>
  <c r="AI49" i="1" s="1"/>
  <c r="R59" i="1"/>
  <c r="R100" i="1"/>
  <c r="R88" i="1"/>
  <c r="R76" i="1"/>
  <c r="R64" i="1"/>
  <c r="R52" i="1"/>
  <c r="R40" i="1"/>
  <c r="R28" i="1"/>
  <c r="R16" i="1"/>
  <c r="S95" i="1"/>
  <c r="AI95" i="1" s="1"/>
  <c r="R99" i="1"/>
  <c r="R87" i="1"/>
  <c r="R75" i="1"/>
  <c r="R63" i="1"/>
  <c r="R51" i="1"/>
  <c r="R39" i="1"/>
  <c r="R27" i="1"/>
  <c r="R15" i="1"/>
  <c r="R110" i="1"/>
  <c r="R98" i="1"/>
  <c r="R86" i="1"/>
  <c r="R74" i="1"/>
  <c r="R62" i="1"/>
  <c r="R50" i="1"/>
  <c r="R38" i="1"/>
  <c r="R26" i="1"/>
  <c r="R14" i="1"/>
  <c r="AH23" i="1"/>
  <c r="AI23" i="1"/>
  <c r="AH24" i="1"/>
  <c r="AI24" i="1"/>
  <c r="AH25" i="1"/>
  <c r="AI25" i="1"/>
  <c r="AH26" i="1"/>
  <c r="AI26" i="1"/>
  <c r="AH27" i="1"/>
  <c r="AI27" i="1"/>
  <c r="AH28" i="1"/>
  <c r="AI28" i="1"/>
  <c r="AH29" i="1"/>
  <c r="AI29" i="1"/>
  <c r="AH30" i="1"/>
  <c r="AI30" i="1"/>
  <c r="AH31" i="1"/>
  <c r="AI31" i="1"/>
  <c r="AH32" i="1"/>
  <c r="AI32" i="1"/>
  <c r="AH33" i="1"/>
  <c r="AI33" i="1"/>
  <c r="AH34" i="1"/>
  <c r="AH35" i="1"/>
  <c r="AI35" i="1"/>
  <c r="AH36" i="1"/>
  <c r="AH37" i="1"/>
  <c r="AH38" i="1"/>
  <c r="AI38" i="1"/>
  <c r="AH39" i="1"/>
  <c r="AI39" i="1"/>
  <c r="AH40" i="1"/>
  <c r="AI40" i="1"/>
  <c r="AH41" i="1"/>
  <c r="AI41" i="1"/>
  <c r="AH42" i="1"/>
  <c r="AI42" i="1"/>
  <c r="AH43" i="1"/>
  <c r="AI43" i="1"/>
  <c r="AH44" i="1"/>
  <c r="AI44" i="1"/>
  <c r="AH45" i="1"/>
  <c r="AI45" i="1"/>
  <c r="AH46" i="1"/>
  <c r="AI46" i="1"/>
  <c r="AH47" i="1"/>
  <c r="AI47" i="1"/>
  <c r="AH48" i="1"/>
  <c r="AI48" i="1"/>
  <c r="AH49" i="1"/>
  <c r="AH50" i="1"/>
  <c r="AI50" i="1"/>
  <c r="AH51" i="1"/>
  <c r="AI51" i="1"/>
  <c r="AH52" i="1"/>
  <c r="AI52" i="1"/>
  <c r="AH53" i="1"/>
  <c r="AI53" i="1"/>
  <c r="AH54" i="1"/>
  <c r="AI54" i="1"/>
  <c r="AH55" i="1"/>
  <c r="AI55" i="1"/>
  <c r="AH56" i="1"/>
  <c r="AI56" i="1"/>
  <c r="AH57" i="1"/>
  <c r="AI57" i="1"/>
  <c r="AH58" i="1"/>
  <c r="AI58" i="1"/>
  <c r="AH59" i="1"/>
  <c r="AI59" i="1"/>
  <c r="AH60" i="1"/>
  <c r="AH61" i="1"/>
  <c r="AI61" i="1"/>
  <c r="AH62" i="1"/>
  <c r="AI62" i="1"/>
  <c r="AH63" i="1"/>
  <c r="AI63" i="1"/>
  <c r="AH64" i="1"/>
  <c r="AI64" i="1"/>
  <c r="AH65" i="1"/>
  <c r="AI65" i="1"/>
  <c r="AH66" i="1"/>
  <c r="AI66" i="1"/>
  <c r="AH67" i="1"/>
  <c r="AI67" i="1"/>
  <c r="AH68" i="1"/>
  <c r="AI68" i="1"/>
  <c r="AH69" i="1"/>
  <c r="AI69" i="1"/>
  <c r="AH70" i="1"/>
  <c r="AI70" i="1"/>
  <c r="AH71" i="1"/>
  <c r="AI71" i="1"/>
  <c r="AH72" i="1"/>
  <c r="AI72" i="1"/>
  <c r="AH73" i="1"/>
  <c r="AI73" i="1"/>
  <c r="AH74" i="1"/>
  <c r="AI74" i="1"/>
  <c r="AH75" i="1"/>
  <c r="AI75" i="1"/>
  <c r="AH76" i="1"/>
  <c r="AI76" i="1"/>
  <c r="AH77" i="1"/>
  <c r="AI77" i="1"/>
  <c r="AH78" i="1"/>
  <c r="AI78" i="1"/>
  <c r="AH79" i="1"/>
  <c r="AI79" i="1"/>
  <c r="AH80" i="1"/>
  <c r="AI80" i="1"/>
  <c r="AH81" i="1"/>
  <c r="AI81" i="1"/>
  <c r="AH82" i="1"/>
  <c r="AH83" i="1"/>
  <c r="AI83" i="1"/>
  <c r="AH84" i="1"/>
  <c r="AI84" i="1"/>
  <c r="AH85" i="1"/>
  <c r="AH86" i="1"/>
  <c r="AI86" i="1"/>
  <c r="AH87" i="1"/>
  <c r="AI87" i="1"/>
  <c r="AH88" i="1"/>
  <c r="AI88" i="1"/>
  <c r="AH89" i="1"/>
  <c r="AI89" i="1"/>
  <c r="AH90" i="1"/>
  <c r="AI90" i="1"/>
  <c r="AH91" i="1"/>
  <c r="AI91" i="1"/>
  <c r="AH92" i="1"/>
  <c r="AI92" i="1"/>
  <c r="AH93" i="1"/>
  <c r="AI93" i="1"/>
  <c r="AH94" i="1"/>
  <c r="AI94" i="1"/>
  <c r="AH95" i="1"/>
  <c r="AH96" i="1"/>
  <c r="AH97" i="1"/>
  <c r="AI97" i="1"/>
  <c r="AH98" i="1"/>
  <c r="AI98" i="1"/>
  <c r="AH99" i="1"/>
  <c r="AI99" i="1"/>
  <c r="AH100" i="1"/>
  <c r="AI100" i="1"/>
  <c r="AH101" i="1"/>
  <c r="AI101" i="1"/>
  <c r="AH102" i="1"/>
  <c r="AI102" i="1"/>
  <c r="AH103" i="1"/>
  <c r="AI103" i="1"/>
  <c r="AH104" i="1"/>
  <c r="AI104" i="1"/>
  <c r="AH105" i="1"/>
  <c r="AI105" i="1"/>
  <c r="AH106" i="1"/>
  <c r="AI106" i="1"/>
  <c r="AH107" i="1"/>
  <c r="AH108" i="1"/>
  <c r="AI108" i="1"/>
  <c r="AH109" i="1"/>
  <c r="AI109" i="1"/>
  <c r="AH110" i="1"/>
  <c r="AI110" i="1"/>
  <c r="X7" i="5"/>
  <c r="T7" i="5"/>
  <c r="P7" i="5"/>
  <c r="L7" i="5"/>
  <c r="H7" i="5"/>
  <c r="E7" i="5"/>
  <c r="B7" i="5" l="1"/>
  <c r="AI14" i="1"/>
  <c r="AI15" i="1"/>
  <c r="AI16" i="1"/>
  <c r="AI17" i="1"/>
  <c r="AI18" i="1"/>
  <c r="AI19" i="1"/>
  <c r="AI20" i="1"/>
  <c r="AI21" i="1"/>
  <c r="AI22" i="1"/>
  <c r="AI13" i="1"/>
  <c r="AH16" i="1"/>
  <c r="AH17" i="1"/>
  <c r="AH18" i="1"/>
  <c r="AH19" i="1"/>
  <c r="AH20" i="1"/>
  <c r="AH21" i="1"/>
  <c r="AH22" i="1"/>
  <c r="AH15" i="1"/>
  <c r="AH14" i="1"/>
  <c r="AH13" i="1"/>
  <c r="P13" i="1"/>
</calcChain>
</file>

<file path=xl/sharedStrings.xml><?xml version="1.0" encoding="utf-8"?>
<sst xmlns="http://schemas.openxmlformats.org/spreadsheetml/2006/main" count="1492" uniqueCount="220">
  <si>
    <t>PO Created</t>
  </si>
  <si>
    <t>PO Sent to Vendor</t>
  </si>
  <si>
    <t>Order Confirmed</t>
  </si>
  <si>
    <t>In Production</t>
  </si>
  <si>
    <t>Ready for Shipment</t>
  </si>
  <si>
    <t>In Transit</t>
  </si>
  <si>
    <t>Shipment Complete</t>
  </si>
  <si>
    <t>QC Checks</t>
  </si>
  <si>
    <t>🧾 Procurement</t>
  </si>
  <si>
    <t>📤 Procurement</t>
  </si>
  <si>
    <t>🤝 Procurement</t>
  </si>
  <si>
    <t>🏭 Procurement</t>
  </si>
  <si>
    <t>🚢 Logistics</t>
  </si>
  <si>
    <t>🌍 Logistics</t>
  </si>
  <si>
    <t>🧪 Quality Control</t>
  </si>
  <si>
    <t>📦 Logistics / Pricing</t>
  </si>
  <si>
    <t>📊 Pricing / Finance</t>
  </si>
  <si>
    <t>Delivered to DIAMOND DC</t>
  </si>
  <si>
    <t>Progress</t>
  </si>
  <si>
    <t>Status</t>
  </si>
  <si>
    <t>PO Number</t>
  </si>
  <si>
    <t>Brand</t>
  </si>
  <si>
    <t>OTB</t>
  </si>
  <si>
    <t>Qty</t>
  </si>
  <si>
    <t>Collection</t>
  </si>
  <si>
    <t>OTB DESCRIPTION</t>
  </si>
  <si>
    <t xml:space="preserve"> COUNTRY </t>
  </si>
  <si>
    <t xml:space="preserve"> Vendor Name </t>
  </si>
  <si>
    <t xml:space="preserve"> Mode of Buying </t>
  </si>
  <si>
    <t>Order Placed</t>
  </si>
  <si>
    <t>Order Approved</t>
  </si>
  <si>
    <t>✅ Finance</t>
  </si>
  <si>
    <t>Order Status</t>
  </si>
  <si>
    <t>OTB Value in AED</t>
  </si>
  <si>
    <t>GAIA</t>
  </si>
  <si>
    <t>Bahrain</t>
  </si>
  <si>
    <t>Lamar Jewellery FZ-LLC</t>
  </si>
  <si>
    <t>CONSIGNMENT</t>
  </si>
  <si>
    <t>Category</t>
  </si>
  <si>
    <t>Oman</t>
  </si>
  <si>
    <t>Golden Star Exports Ltd</t>
  </si>
  <si>
    <t>LOTUS JEWELS FZC</t>
  </si>
  <si>
    <t>RENAISSANCE JEWELLERY DMCC</t>
  </si>
  <si>
    <t>CONFIRMED</t>
  </si>
  <si>
    <t>NOT PLACED</t>
  </si>
  <si>
    <t>HOLD</t>
  </si>
  <si>
    <t>Order Received Date</t>
  </si>
  <si>
    <t>Order Received Month</t>
  </si>
  <si>
    <t>Delay in Deliver</t>
  </si>
  <si>
    <t>ETA</t>
  </si>
  <si>
    <t>(blank)</t>
  </si>
  <si>
    <t>Grand Total</t>
  </si>
  <si>
    <t>January</t>
  </si>
  <si>
    <t>February</t>
  </si>
  <si>
    <t>March</t>
  </si>
  <si>
    <t>April</t>
  </si>
  <si>
    <t>July</t>
  </si>
  <si>
    <t>August</t>
  </si>
  <si>
    <t>September</t>
  </si>
  <si>
    <t>Sum of OTB Value in AED</t>
  </si>
  <si>
    <t>Sum of Qty</t>
  </si>
  <si>
    <t>Count of PO Number</t>
  </si>
  <si>
    <t>Sum of Delay in Deliver</t>
  </si>
  <si>
    <t xml:space="preserve">Total OTB Value </t>
  </si>
  <si>
    <t>Total OTB Qty</t>
  </si>
  <si>
    <t>✅ % of POs Confirmed</t>
  </si>
  <si>
    <t>🚚 % of POs In Transit</t>
  </si>
  <si>
    <t>📦 % Delivered to DC</t>
  </si>
  <si>
    <t>🧪 % Passed QC</t>
  </si>
  <si>
    <t>PROCUREMENT AND SHIPMENT TRACKER</t>
  </si>
  <si>
    <t>🔁 % Orders Completed</t>
  </si>
  <si>
    <t>Brand Manager</t>
  </si>
  <si>
    <t>FINE</t>
  </si>
  <si>
    <t>FASHION</t>
  </si>
  <si>
    <t>DIAMOND</t>
  </si>
  <si>
    <t>GOLD</t>
  </si>
  <si>
    <t>Naju</t>
  </si>
  <si>
    <t>Nigora</t>
  </si>
  <si>
    <t>Neha</t>
  </si>
  <si>
    <t>Reddy</t>
  </si>
  <si>
    <t>Tanvir</t>
  </si>
  <si>
    <t>Harry</t>
  </si>
  <si>
    <t>Stella Doro</t>
  </si>
  <si>
    <t>Springs</t>
  </si>
  <si>
    <t>Nakshatrah</t>
  </si>
  <si>
    <t>Pyramid</t>
  </si>
  <si>
    <t>Anmol 21K</t>
  </si>
  <si>
    <t>Baguette</t>
  </si>
  <si>
    <t>KIKU</t>
  </si>
  <si>
    <t>Diana</t>
  </si>
  <si>
    <t>Alif</t>
  </si>
  <si>
    <t>OGL</t>
  </si>
  <si>
    <t>Youth</t>
  </si>
  <si>
    <t>Revolve Men</t>
  </si>
  <si>
    <t>One Six Eight</t>
  </si>
  <si>
    <t>Illusion Round</t>
  </si>
  <si>
    <t>NO COLLECTION</t>
  </si>
  <si>
    <t>BLUE_ROSETTE</t>
  </si>
  <si>
    <t>BRILLIANT</t>
  </si>
  <si>
    <t>PYRAMID</t>
  </si>
  <si>
    <t>ADORE</t>
  </si>
  <si>
    <t>CADEAU_SINGLE_CUT_P</t>
  </si>
  <si>
    <t>GLAM</t>
  </si>
  <si>
    <t>ETERNAL</t>
  </si>
  <si>
    <t>GRANADA</t>
  </si>
  <si>
    <t>PICK_ANY</t>
  </si>
  <si>
    <t>PO00056256</t>
  </si>
  <si>
    <t>PO00056257</t>
  </si>
  <si>
    <t>PO00056258</t>
  </si>
  <si>
    <t>PO00056259</t>
  </si>
  <si>
    <t>PO00056260</t>
  </si>
  <si>
    <t>PO00056261</t>
  </si>
  <si>
    <t>PO00056262</t>
  </si>
  <si>
    <t>PO00056263</t>
  </si>
  <si>
    <t>PO00056264</t>
  </si>
  <si>
    <t>PO00056265</t>
  </si>
  <si>
    <t>PO00056266</t>
  </si>
  <si>
    <t>PO00056267</t>
  </si>
  <si>
    <t>PO00056268</t>
  </si>
  <si>
    <t>PO00056269</t>
  </si>
  <si>
    <t>PO00056270</t>
  </si>
  <si>
    <t>PO00056271</t>
  </si>
  <si>
    <t>PO00056272</t>
  </si>
  <si>
    <t>PO00056273</t>
  </si>
  <si>
    <t>PO00056274</t>
  </si>
  <si>
    <t>PO00056275</t>
  </si>
  <si>
    <t>PO00056276</t>
  </si>
  <si>
    <t>PO00056277</t>
  </si>
  <si>
    <t>PO00056278</t>
  </si>
  <si>
    <t>PO00056279</t>
  </si>
  <si>
    <t>PO00056280</t>
  </si>
  <si>
    <t>PO00056281</t>
  </si>
  <si>
    <t>PO00056282</t>
  </si>
  <si>
    <t>PO00056283</t>
  </si>
  <si>
    <t>PO00056284</t>
  </si>
  <si>
    <t>PO00056285</t>
  </si>
  <si>
    <t>PO00056286</t>
  </si>
  <si>
    <t>PO00056287</t>
  </si>
  <si>
    <t>PO00056288</t>
  </si>
  <si>
    <t>PO00056289</t>
  </si>
  <si>
    <t>PO00056290</t>
  </si>
  <si>
    <t>PO00056291</t>
  </si>
  <si>
    <t>PO00056292</t>
  </si>
  <si>
    <t>PO00056293</t>
  </si>
  <si>
    <t>PO00056294</t>
  </si>
  <si>
    <t>PO00056295</t>
  </si>
  <si>
    <t>PO00056296</t>
  </si>
  <si>
    <t>PO00056297</t>
  </si>
  <si>
    <t>PO00056298</t>
  </si>
  <si>
    <t>PO00056299</t>
  </si>
  <si>
    <t>PO00056300</t>
  </si>
  <si>
    <t>PO00056301</t>
  </si>
  <si>
    <t>PO00056302</t>
  </si>
  <si>
    <t>PO00056303</t>
  </si>
  <si>
    <t>PO00056304</t>
  </si>
  <si>
    <t>PO00056305</t>
  </si>
  <si>
    <t>PO00056306</t>
  </si>
  <si>
    <t>PO00056307</t>
  </si>
  <si>
    <t>PO00056308</t>
  </si>
  <si>
    <t>PO00056309</t>
  </si>
  <si>
    <t>PO00056310</t>
  </si>
  <si>
    <t>PO00056311</t>
  </si>
  <si>
    <t>PO00056312</t>
  </si>
  <si>
    <t>PO00056313</t>
  </si>
  <si>
    <t>PO00056314</t>
  </si>
  <si>
    <t>PO00056315</t>
  </si>
  <si>
    <t>PO00056316</t>
  </si>
  <si>
    <t>PO00056317</t>
  </si>
  <si>
    <t>PO00056318</t>
  </si>
  <si>
    <t>PO00056319</t>
  </si>
  <si>
    <t>PO00056320</t>
  </si>
  <si>
    <t>PO00056321</t>
  </si>
  <si>
    <t>PO00056322</t>
  </si>
  <si>
    <t>PO00056323</t>
  </si>
  <si>
    <t>PO00056324</t>
  </si>
  <si>
    <t>PO00056325</t>
  </si>
  <si>
    <t>PO00056326</t>
  </si>
  <si>
    <t>PO00056327</t>
  </si>
  <si>
    <t>PO00056328</t>
  </si>
  <si>
    <t>PO00056329</t>
  </si>
  <si>
    <t>PO00056330</t>
  </si>
  <si>
    <t>PO00056331</t>
  </si>
  <si>
    <t>PO00056332</t>
  </si>
  <si>
    <t>PO00056333</t>
  </si>
  <si>
    <t>PO00056334</t>
  </si>
  <si>
    <t>PO00056335</t>
  </si>
  <si>
    <t>PO00056336</t>
  </si>
  <si>
    <t>PO00056337</t>
  </si>
  <si>
    <t>PO00056338</t>
  </si>
  <si>
    <t>PO00056339</t>
  </si>
  <si>
    <t>PO00056340</t>
  </si>
  <si>
    <t>PO00056341</t>
  </si>
  <si>
    <t>PO00056342</t>
  </si>
  <si>
    <t>PO00056343</t>
  </si>
  <si>
    <t>PO00056344</t>
  </si>
  <si>
    <t>PO00056345</t>
  </si>
  <si>
    <t>PO00056346</t>
  </si>
  <si>
    <t>PO00056347</t>
  </si>
  <si>
    <t>PO00056348</t>
  </si>
  <si>
    <t>PO00056349</t>
  </si>
  <si>
    <t>PO00056350</t>
  </si>
  <si>
    <t>PO00056351</t>
  </si>
  <si>
    <t>PO00056352</t>
  </si>
  <si>
    <t>PO00056353</t>
  </si>
  <si>
    <t>Replenishment</t>
  </si>
  <si>
    <t>Newness</t>
  </si>
  <si>
    <t>Qatar</t>
  </si>
  <si>
    <t>UAE</t>
  </si>
  <si>
    <t>Kuwait</t>
  </si>
  <si>
    <t>Saudi</t>
  </si>
  <si>
    <t>DIRECT</t>
  </si>
  <si>
    <t xml:space="preserve">OTB Month </t>
  </si>
  <si>
    <t>OTB Creation Date</t>
  </si>
  <si>
    <t>PO Creation Date</t>
  </si>
  <si>
    <t xml:space="preserve">PO Month </t>
  </si>
  <si>
    <t>Floret_21</t>
  </si>
  <si>
    <t>May</t>
  </si>
  <si>
    <t>Amara</t>
  </si>
  <si>
    <t>June</t>
  </si>
  <si>
    <t>PO AND SHIPMENT DETAILS REPORT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</si>
</sst>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Aptos Narrow"/>
      <family val="2"/>
      <scheme val="minor"/>
    </font>
    <font>
      <sz val="11"/>
      <color theme="1"/>
      <name val="Aptos Narrow"/>
      <family val="2"/>
      <scheme val="minor"/>
    </font>
    <font>
      <b/>
      <sz val="11"/>
      <color theme="1"/>
      <name val="Aptos Narrow"/>
      <family val="2"/>
      <scheme val="minor"/>
    </font>
    <font>
      <sz val="11"/>
      <color rgb="FF000000"/>
      <name val="Calibri"/>
      <family val="2"/>
    </font>
    <font>
      <b/>
      <sz val="12"/>
      <color theme="1"/>
      <name val="Aptos Narrow"/>
      <family val="2"/>
      <scheme val="minor"/>
    </font>
    <font>
      <b/>
      <sz val="12"/>
      <color theme="9" tint="-0.499984740745262"/>
      <name val="Aptos Narrow"/>
      <family val="2"/>
      <scheme val="minor"/>
    </font>
    <font>
      <b/>
      <sz val="22"/>
      <color theme="9" tint="-0.499984740745262"/>
      <name val="Aptos Narrow"/>
      <family val="2"/>
      <scheme val="minor"/>
    </font>
    <font>
      <sz val="8"/>
      <name val="Aptos Narrow"/>
      <family val="2"/>
      <scheme val="minor"/>
    </font>
    <font>
      <b/>
      <sz val="16"/>
      <color theme="1"/>
      <name val="Aptos Narrow"/>
      <family val="2"/>
      <scheme val="minor"/>
    </font>
  </fonts>
  <fills count="4">
    <fill>
      <patternFill patternType="none"/>
    </fill>
    <fill>
      <patternFill patternType="gray125"/>
    </fill>
    <fill>
      <patternFill patternType="solid">
        <fgColor theme="9" tint="0.79998168889431442"/>
        <bgColor indexed="64"/>
      </patternFill>
    </fill>
    <fill>
      <patternFill patternType="solid">
        <fgColor theme="5" tint="0.79998168889431442"/>
        <bgColor indexed="64"/>
      </patternFill>
    </fill>
  </fills>
  <borders count="11">
    <border>
      <left/>
      <right/>
      <top/>
      <bottom/>
      <diagonal/>
    </border>
    <border>
      <left/>
      <right style="hair">
        <color indexed="64"/>
      </right>
      <top/>
      <bottom style="hair">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9" fontId="1" fillId="0" borderId="0" applyFont="0" applyFill="0" applyBorder="0" applyAlignment="0" applyProtection="0"/>
  </cellStyleXfs>
  <cellXfs count="50">
    <xf numFmtId="0" fontId="0" fillId="0" borderId="0" xfId="0"/>
    <xf numFmtId="0" fontId="0" fillId="0" borderId="0" xfId="0" applyAlignment="1">
      <alignment horizontal="center"/>
    </xf>
    <xf numFmtId="0" fontId="2" fillId="0" borderId="0" xfId="0" applyFont="1" applyAlignment="1">
      <alignment horizontal="center" vertical="center" wrapText="1"/>
    </xf>
    <xf numFmtId="14" fontId="0" fillId="0" borderId="0" xfId="0" applyNumberFormat="1" applyAlignment="1">
      <alignment horizontal="center"/>
    </xf>
    <xf numFmtId="0" fontId="0" fillId="0" borderId="0" xfId="0" pivotButton="1"/>
    <xf numFmtId="3" fontId="0" fillId="0" borderId="0" xfId="0" applyNumberFormat="1"/>
    <xf numFmtId="0" fontId="4" fillId="0" borderId="0" xfId="0" applyFont="1"/>
    <xf numFmtId="0" fontId="0" fillId="0" borderId="0" xfId="0" applyAlignment="1">
      <alignment horizontal="center" vertical="center" wrapText="1"/>
    </xf>
    <xf numFmtId="0" fontId="0" fillId="2" borderId="6" xfId="0" applyFill="1" applyBorder="1" applyAlignment="1">
      <alignment horizontal="center" vertical="center" wrapText="1"/>
    </xf>
    <xf numFmtId="0" fontId="3" fillId="0" borderId="1" xfId="0" applyFont="1" applyBorder="1" applyAlignment="1">
      <alignment horizontal="center" wrapText="1"/>
    </xf>
    <xf numFmtId="0" fontId="0" fillId="0" borderId="8" xfId="0" applyBorder="1" applyAlignment="1">
      <alignment horizontal="center"/>
    </xf>
    <xf numFmtId="14" fontId="0" fillId="0" borderId="9" xfId="0" applyNumberFormat="1" applyBorder="1" applyAlignment="1">
      <alignment horizontal="center"/>
    </xf>
    <xf numFmtId="0" fontId="0" fillId="2" borderId="5" xfId="0" applyFill="1" applyBorder="1" applyAlignment="1">
      <alignment horizontal="center" vertical="center" wrapText="1"/>
    </xf>
    <xf numFmtId="0" fontId="0" fillId="2" borderId="7" xfId="0" applyFill="1" applyBorder="1" applyAlignment="1">
      <alignment horizontal="center" vertical="center" wrapText="1"/>
    </xf>
    <xf numFmtId="0" fontId="0" fillId="0" borderId="8" xfId="0" applyBorder="1" applyAlignment="1">
      <alignment horizontal="center"/>
      <extLst>
        <ext xmlns:xfpb="http://schemas.microsoft.com/office/spreadsheetml/2022/featurepropertybag" uri="{C7286773-470A-42A8-94C5-96B5CB345126}">
          <xfpb:xfComplement i="0"/>
        </ext>
      </extLst>
    </xf>
    <xf numFmtId="0" fontId="0" fillId="0" borderId="9" xfId="0" applyBorder="1" applyAlignment="1">
      <alignment horizontal="center"/>
      <extLst>
        <ext xmlns:xfpb="http://schemas.microsoft.com/office/spreadsheetml/2022/featurepropertybag" uri="{C7286773-470A-42A8-94C5-96B5CB345126}">
          <xfpb:xfComplement i="0"/>
        </ext>
      </extLst>
    </xf>
    <xf numFmtId="0" fontId="0" fillId="0" borderId="9" xfId="0" applyBorder="1" applyAlignment="1">
      <alignment horizontal="center"/>
    </xf>
    <xf numFmtId="9" fontId="0" fillId="0" borderId="0" xfId="1" applyFont="1" applyBorder="1" applyAlignment="1">
      <alignment horizontal="center"/>
    </xf>
    <xf numFmtId="0" fontId="0" fillId="0" borderId="1" xfId="0" applyBorder="1" applyAlignment="1">
      <alignment horizontal="center" wrapText="1"/>
    </xf>
    <xf numFmtId="14" fontId="2" fillId="3" borderId="6" xfId="0" applyNumberFormat="1" applyFont="1" applyFill="1" applyBorder="1" applyAlignment="1">
      <alignment horizontal="center" vertical="center" wrapText="1"/>
    </xf>
    <xf numFmtId="0" fontId="2" fillId="3" borderId="6" xfId="0" applyFont="1" applyFill="1" applyBorder="1" applyAlignment="1">
      <alignment horizontal="center" vertical="center" wrapText="1"/>
    </xf>
    <xf numFmtId="0" fontId="2" fillId="2" borderId="6" xfId="0" applyFont="1" applyFill="1" applyBorder="1" applyAlignment="1">
      <alignment horizontal="center" vertical="center" wrapText="1"/>
    </xf>
    <xf numFmtId="14" fontId="2" fillId="2" borderId="6" xfId="0" applyNumberFormat="1" applyFont="1" applyFill="1" applyBorder="1" applyAlignment="1">
      <alignment horizontal="center" vertical="center" wrapText="1"/>
    </xf>
    <xf numFmtId="14" fontId="2" fillId="2" borderId="7" xfId="0" applyNumberFormat="1" applyFont="1" applyFill="1" applyBorder="1" applyAlignment="1">
      <alignment horizontal="center" vertical="center" wrapText="1"/>
    </xf>
    <xf numFmtId="0" fontId="0" fillId="0" borderId="0" xfId="0" applyAlignment="1">
      <alignment horizontal="center"/>
      <extLst>
        <ext xmlns:xfpb="http://schemas.microsoft.com/office/spreadsheetml/2022/featurepropertybag" uri="{C7286773-470A-42A8-94C5-96B5CB345126}">
          <xfpb:xfComplement i="0"/>
        </ext>
      </extLst>
    </xf>
    <xf numFmtId="0" fontId="2" fillId="0" borderId="0" xfId="0" applyFont="1" applyAlignment="1">
      <alignment horizontal="center"/>
    </xf>
    <xf numFmtId="0" fontId="2" fillId="2" borderId="10" xfId="0" applyFont="1" applyFill="1" applyBorder="1" applyAlignment="1">
      <alignment horizontal="center" vertical="center" wrapText="1"/>
    </xf>
    <xf numFmtId="0" fontId="4" fillId="0" borderId="0" xfId="0" applyFont="1" applyAlignment="1">
      <alignment horizontal="center" wrapText="1"/>
    </xf>
    <xf numFmtId="9" fontId="5" fillId="0" borderId="0" xfId="1" applyFont="1" applyAlignment="1">
      <alignment horizontal="center" vertical="center"/>
    </xf>
    <xf numFmtId="3" fontId="5" fillId="0" borderId="0" xfId="0" applyNumberFormat="1" applyFont="1" applyAlignment="1">
      <alignment horizontal="center" vertical="center"/>
    </xf>
    <xf numFmtId="0" fontId="5" fillId="0" borderId="0" xfId="0" applyFont="1" applyAlignment="1">
      <alignment horizontal="center" vertical="center"/>
    </xf>
    <xf numFmtId="0" fontId="6" fillId="2" borderId="0" xfId="0" applyFont="1" applyFill="1" applyAlignment="1">
      <alignment horizontal="center" vertical="center"/>
    </xf>
    <xf numFmtId="0" fontId="0" fillId="0" borderId="0" xfId="0" applyNumberFormat="1"/>
    <xf numFmtId="0" fontId="0" fillId="0" borderId="0" xfId="0" applyBorder="1" applyAlignment="1">
      <alignment horizontal="center"/>
    </xf>
    <xf numFmtId="14" fontId="0" fillId="0" borderId="0" xfId="0" applyNumberFormat="1" applyBorder="1" applyAlignment="1">
      <alignment horizontal="center"/>
    </xf>
    <xf numFmtId="0" fontId="2" fillId="2" borderId="0" xfId="0" applyFont="1" applyFill="1" applyBorder="1" applyAlignment="1">
      <alignment horizontal="center" vertical="center" wrapText="1"/>
    </xf>
    <xf numFmtId="14" fontId="2" fillId="2" borderId="0" xfId="0" applyNumberFormat="1" applyFont="1" applyFill="1" applyBorder="1" applyAlignment="1">
      <alignment horizontal="center" vertical="center" wrapText="1"/>
    </xf>
    <xf numFmtId="14" fontId="2" fillId="2" borderId="9" xfId="0" applyNumberFormat="1" applyFont="1" applyFill="1" applyBorder="1" applyAlignment="1">
      <alignment horizontal="center" vertical="center" wrapText="1"/>
    </xf>
    <xf numFmtId="0" fontId="2" fillId="2" borderId="8" xfId="0" applyFont="1" applyFill="1" applyBorder="1" applyAlignment="1">
      <alignment horizontal="center" vertical="center" wrapText="1"/>
    </xf>
    <xf numFmtId="0" fontId="2" fillId="2" borderId="9" xfId="0" applyFont="1" applyFill="1" applyBorder="1" applyAlignment="1">
      <alignment horizontal="center" vertical="center" wrapText="1"/>
    </xf>
    <xf numFmtId="0" fontId="2" fillId="3" borderId="0" xfId="0" applyFont="1" applyFill="1" applyBorder="1" applyAlignment="1">
      <alignment horizontal="center" vertical="center" wrapText="1"/>
    </xf>
    <xf numFmtId="14" fontId="2" fillId="3" borderId="0" xfId="0" applyNumberFormat="1" applyFont="1" applyFill="1" applyBorder="1" applyAlignment="1">
      <alignment horizontal="center" vertical="center" wrapText="1"/>
    </xf>
    <xf numFmtId="0" fontId="2" fillId="3" borderId="5" xfId="0" applyFont="1" applyFill="1" applyBorder="1" applyAlignment="1">
      <alignment horizontal="center" vertical="center" wrapText="1"/>
    </xf>
    <xf numFmtId="0" fontId="2" fillId="3" borderId="8" xfId="0" applyFont="1" applyFill="1" applyBorder="1" applyAlignment="1">
      <alignment horizontal="center" vertical="center" wrapText="1"/>
    </xf>
    <xf numFmtId="0" fontId="8" fillId="2" borderId="2" xfId="0" applyFont="1" applyFill="1" applyBorder="1" applyAlignment="1">
      <alignment horizontal="center" vertical="center"/>
    </xf>
    <xf numFmtId="0" fontId="8" fillId="2" borderId="3" xfId="0" applyFont="1" applyFill="1" applyBorder="1" applyAlignment="1">
      <alignment horizontal="center" vertical="center"/>
    </xf>
    <xf numFmtId="0" fontId="8" fillId="2" borderId="4" xfId="0" applyFont="1" applyFill="1" applyBorder="1" applyAlignment="1">
      <alignment horizontal="center" vertical="center"/>
    </xf>
    <xf numFmtId="0" fontId="8" fillId="2" borderId="5" xfId="0" applyFont="1" applyFill="1" applyBorder="1" applyAlignment="1">
      <alignment horizontal="center" vertical="center"/>
    </xf>
    <xf numFmtId="0" fontId="8" fillId="2" borderId="6" xfId="0" applyFont="1" applyFill="1" applyBorder="1" applyAlignment="1">
      <alignment horizontal="center" vertical="center"/>
    </xf>
    <xf numFmtId="0" fontId="8" fillId="2" borderId="7" xfId="0" applyFont="1" applyFill="1" applyBorder="1" applyAlignment="1">
      <alignment horizontal="center" vertical="center"/>
    </xf>
  </cellXfs>
  <cellStyles count="2">
    <cellStyle name="Normal" xfId="0" builtinId="0"/>
    <cellStyle name="Percent" xfId="1" builtinId="5"/>
  </cellStyles>
  <dxfs count="36">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9" formatCode="dd/mm/yyyy"/>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border diagonalUp="0" diagonalDown="0">
        <left/>
        <right style="medium">
          <color indexed="64"/>
        </right>
        <top/>
        <bottom/>
        <vertical/>
        <horizontal/>
      </border>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border diagonalUp="0" diagonalDown="0">
        <left style="medium">
          <color indexed="64"/>
        </left>
        <right/>
        <top/>
        <bottom/>
        <vertical/>
        <horizontal/>
      </border>
    </dxf>
    <dxf>
      <numFmt numFmtId="19" formatCode="dd/mm/yyyy"/>
      <alignment horizontal="center" vertical="bottom" textRotation="0" wrapText="0" indent="0" justifyLastLine="0" shrinkToFit="0" readingOrder="0"/>
      <border diagonalUp="0" diagonalDown="0">
        <left/>
        <right style="medium">
          <color indexed="64"/>
        </right>
        <top/>
        <bottom/>
        <vertical/>
        <horizontal/>
      </border>
    </dxf>
    <dxf>
      <alignment horizontal="center" vertical="bottom" textRotation="0" wrapText="0" indent="0" justifyLastLine="0" shrinkToFit="0" readingOrder="0"/>
    </dxf>
    <dxf>
      <numFmt numFmtId="19" formatCode="dd/mm/yyyy"/>
      <alignment horizontal="center" vertical="bottom" textRotation="0" wrapText="0" indent="0" justifyLastLine="0" shrinkToFit="0" readingOrder="0"/>
    </dxf>
    <dxf>
      <alignment horizontal="center" vertical="bottom" textRotation="0" wrapText="0" indent="0" justifyLastLine="0" shrinkToFit="0" readingOrder="0"/>
    </dxf>
    <dxf>
      <numFmt numFmtId="19" formatCode="dd/mm/yyyy"/>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border outline="0">
        <left style="medium">
          <color indexed="64"/>
        </left>
        <right style="medium">
          <color indexed="64"/>
        </right>
        <top style="medium">
          <color indexed="64"/>
        </top>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microsoft.com/office/2007/relationships/slicerCache" Target="slicerCaches/slicerCache8.xml"/><Relationship Id="rId18"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microsoft.com/office/2007/relationships/slicerCache" Target="slicerCaches/slicerCache7.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alcChain" Target="calcChain.xml"/><Relationship Id="rId1" Type="http://schemas.openxmlformats.org/officeDocument/2006/relationships/worksheet" Target="worksheets/sheet1.xml"/><Relationship Id="rId6" Type="http://schemas.microsoft.com/office/2007/relationships/slicerCache" Target="slicerCaches/slicerCache1.xml"/><Relationship Id="rId11" Type="http://schemas.microsoft.com/office/2007/relationships/slicerCache" Target="slicerCaches/slicerCache6.xml"/><Relationship Id="rId5" Type="http://schemas.openxmlformats.org/officeDocument/2006/relationships/pivotCacheDefinition" Target="pivotCache/pivotCacheDefinition1.xml"/><Relationship Id="rId15" Type="http://schemas.microsoft.com/office/2007/relationships/slicerCache" Target="slicerCaches/slicerCache10.xml"/><Relationship Id="rId10" Type="http://schemas.microsoft.com/office/2007/relationships/slicerCache" Target="slicerCaches/slicerCache5.xml"/><Relationship Id="rId19" Type="http://schemas.microsoft.com/office/2022/11/relationships/FeaturePropertyBag" Target="featurePropertyBag/featurePropertyBag.xml"/><Relationship Id="rId4" Type="http://schemas.openxmlformats.org/officeDocument/2006/relationships/worksheet" Target="worksheets/sheet4.xml"/><Relationship Id="rId9" Type="http://schemas.microsoft.com/office/2007/relationships/slicerCache" Target="slicerCaches/slicerCache4.xml"/><Relationship Id="rId14" Type="http://schemas.microsoft.com/office/2007/relationships/slicerCache" Target="slicerCaches/slicerCache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[PO &amp; SHIPMENT TRACKER.xlsx]Sheet3!PivotTable4</c:name>
    <c:fmtId val="6"/>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Orders Placed By Country</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ln w="22225" cap="rnd">
            <a:solidFill>
              <a:schemeClr val="accent6">
                <a:lumMod val="50000"/>
              </a:schemeClr>
            </a:solidFill>
            <a:round/>
          </a:ln>
          <a:effectLst/>
        </c:spPr>
        <c:marker>
          <c:symbol val="diamond"/>
          <c:size val="6"/>
          <c:spPr>
            <a:solidFill>
              <a:schemeClr val="accent3"/>
            </a:solidFill>
            <a:ln w="9525">
              <a:solidFill>
                <a:schemeClr val="accent3"/>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Sheet3!$T$2</c:f>
              <c:strCache>
                <c:ptCount val="1"/>
                <c:pt idx="0">
                  <c:v>Total</c:v>
                </c:pt>
              </c:strCache>
            </c:strRef>
          </c:tx>
          <c:spPr>
            <a:ln w="22225" cap="rnd">
              <a:solidFill>
                <a:schemeClr val="accent6">
                  <a:lumMod val="50000"/>
                </a:schemeClr>
              </a:solidFill>
              <a:round/>
            </a:ln>
            <a:effectLst/>
          </c:spPr>
          <c:marker>
            <c:symbol val="diamond"/>
            <c:size val="6"/>
            <c:spPr>
              <a:solidFill>
                <a:schemeClr val="accent3"/>
              </a:solidFill>
              <a:ln w="9525">
                <a:solidFill>
                  <a:schemeClr val="accent3"/>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Sheet3!$S$3:$S$10</c:f>
              <c:strCache>
                <c:ptCount val="7"/>
                <c:pt idx="0">
                  <c:v>Bahrain</c:v>
                </c:pt>
                <c:pt idx="1">
                  <c:v>Oman</c:v>
                </c:pt>
                <c:pt idx="2">
                  <c:v>UAE</c:v>
                </c:pt>
                <c:pt idx="3">
                  <c:v>(blank)</c:v>
                </c:pt>
                <c:pt idx="4">
                  <c:v>Qatar</c:v>
                </c:pt>
                <c:pt idx="5">
                  <c:v>Kuwait</c:v>
                </c:pt>
                <c:pt idx="6">
                  <c:v>Saudi</c:v>
                </c:pt>
              </c:strCache>
            </c:strRef>
          </c:cat>
          <c:val>
            <c:numRef>
              <c:f>Sheet3!$T$3:$T$10</c:f>
              <c:numCache>
                <c:formatCode>#,##0</c:formatCode>
                <c:ptCount val="7"/>
                <c:pt idx="0">
                  <c:v>389978</c:v>
                </c:pt>
                <c:pt idx="1">
                  <c:v>327422</c:v>
                </c:pt>
                <c:pt idx="2">
                  <c:v>287632</c:v>
                </c:pt>
                <c:pt idx="4">
                  <c:v>293119</c:v>
                </c:pt>
                <c:pt idx="5">
                  <c:v>224877</c:v>
                </c:pt>
                <c:pt idx="6">
                  <c:v>308390</c:v>
                </c:pt>
              </c:numCache>
            </c:numRef>
          </c:val>
          <c:smooth val="1"/>
          <c:extLst>
            <c:ext xmlns:c16="http://schemas.microsoft.com/office/drawing/2014/chart" uri="{C3380CC4-5D6E-409C-BE32-E72D297353CC}">
              <c16:uniqueId val="{00000000-DED0-42BB-B93F-DB674C3C0C84}"/>
            </c:ext>
          </c:extLst>
        </c:ser>
        <c:dLbls>
          <c:dLblPos val="t"/>
          <c:showLegendKey val="0"/>
          <c:showVal val="1"/>
          <c:showCatName val="0"/>
          <c:showSerName val="0"/>
          <c:showPercent val="0"/>
          <c:showBubbleSize val="0"/>
        </c:dLbls>
        <c:marker val="1"/>
        <c:smooth val="0"/>
        <c:axId val="20301743"/>
        <c:axId val="20302223"/>
      </c:lineChart>
      <c:catAx>
        <c:axId val="203017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20302223"/>
        <c:crosses val="autoZero"/>
        <c:auto val="1"/>
        <c:lblAlgn val="ctr"/>
        <c:lblOffset val="100"/>
        <c:noMultiLvlLbl val="0"/>
      </c:catAx>
      <c:valAx>
        <c:axId val="20302223"/>
        <c:scaling>
          <c:orientation val="minMax"/>
        </c:scaling>
        <c:delete val="0"/>
        <c:axPos val="l"/>
        <c:numFmt formatCode="#,##0"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1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[PO &amp; SHIPMENT TRACKER.xlsx]Sheet3!PivotTable6</c:name>
    <c:fmtId val="26"/>
  </c:pivotSource>
  <c:chart>
    <c:title>
      <c:tx>
        <c:rich>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r>
              <a:rPr lang="en-US" sz="1400"/>
              <a:t>Top Brands by Spend Brands </a:t>
            </a:r>
          </a:p>
        </c:rich>
      </c:tx>
      <c:layout>
        <c:manualLayout>
          <c:xMode val="edge"/>
          <c:yMode val="edge"/>
          <c:x val="0.14460545976329958"/>
          <c:y val="2.6282169789715048E-2"/>
        </c:manualLayout>
      </c:layout>
      <c:overlay val="0"/>
      <c:spPr>
        <a:noFill/>
        <a:ln>
          <a:noFill/>
        </a:ln>
        <a:effectLst/>
      </c:spPr>
      <c:txPr>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9378879127962171"/>
          <c:y val="0.1305331732895659"/>
          <c:w val="0.63061713075525017"/>
          <c:h val="0.77063935151306662"/>
        </c:manualLayout>
      </c:layout>
      <c:barChart>
        <c:barDir val="bar"/>
        <c:grouping val="stacked"/>
        <c:varyColors val="0"/>
        <c:ser>
          <c:idx val="0"/>
          <c:order val="0"/>
          <c:tx>
            <c:strRef>
              <c:f>Sheet3!$W$2</c:f>
              <c:strCache>
                <c:ptCount val="1"/>
                <c:pt idx="0">
                  <c:v>Total</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Sheet3!$V$3:$V$17</c:f>
              <c:strCache>
                <c:ptCount val="14"/>
                <c:pt idx="0">
                  <c:v>NO COLLECTION</c:v>
                </c:pt>
                <c:pt idx="1">
                  <c:v>(blank)</c:v>
                </c:pt>
                <c:pt idx="2">
                  <c:v>BLUE_ROSETTE</c:v>
                </c:pt>
                <c:pt idx="3">
                  <c:v>BRILLIANT</c:v>
                </c:pt>
                <c:pt idx="4">
                  <c:v>PYRAMID</c:v>
                </c:pt>
                <c:pt idx="5">
                  <c:v>Floret_21</c:v>
                </c:pt>
                <c:pt idx="6">
                  <c:v>Springs</c:v>
                </c:pt>
                <c:pt idx="7">
                  <c:v>ADORE</c:v>
                </c:pt>
                <c:pt idx="8">
                  <c:v>CADEAU_SINGLE_CUT_P</c:v>
                </c:pt>
                <c:pt idx="9">
                  <c:v>GLAM</c:v>
                </c:pt>
                <c:pt idx="10">
                  <c:v>ETERNAL</c:v>
                </c:pt>
                <c:pt idx="11">
                  <c:v>GRANADA</c:v>
                </c:pt>
                <c:pt idx="12">
                  <c:v>PICK_ANY</c:v>
                </c:pt>
                <c:pt idx="13">
                  <c:v>Amara</c:v>
                </c:pt>
              </c:strCache>
            </c:strRef>
          </c:cat>
          <c:val>
            <c:numRef>
              <c:f>Sheet3!$W$3:$W$17</c:f>
              <c:numCache>
                <c:formatCode>#,##0</c:formatCode>
                <c:ptCount val="14"/>
                <c:pt idx="0">
                  <c:v>492143</c:v>
                </c:pt>
                <c:pt idx="2">
                  <c:v>175170</c:v>
                </c:pt>
                <c:pt idx="3">
                  <c:v>41876</c:v>
                </c:pt>
                <c:pt idx="4">
                  <c:v>81001</c:v>
                </c:pt>
                <c:pt idx="5">
                  <c:v>263351</c:v>
                </c:pt>
                <c:pt idx="6">
                  <c:v>20134</c:v>
                </c:pt>
                <c:pt idx="7">
                  <c:v>24159</c:v>
                </c:pt>
                <c:pt idx="8">
                  <c:v>118051</c:v>
                </c:pt>
                <c:pt idx="9">
                  <c:v>35018</c:v>
                </c:pt>
                <c:pt idx="10">
                  <c:v>151777</c:v>
                </c:pt>
                <c:pt idx="11">
                  <c:v>173398</c:v>
                </c:pt>
                <c:pt idx="12">
                  <c:v>72054</c:v>
                </c:pt>
                <c:pt idx="13">
                  <c:v>183286</c:v>
                </c:pt>
              </c:numCache>
            </c:numRef>
          </c:val>
          <c:extLst>
            <c:ext xmlns:c16="http://schemas.microsoft.com/office/drawing/2014/chart" uri="{C3380CC4-5D6E-409C-BE32-E72D297353CC}">
              <c16:uniqueId val="{00000000-3AFA-4EF6-B707-EE6D2244F098}"/>
            </c:ext>
          </c:extLst>
        </c:ser>
        <c:dLbls>
          <c:dLblPos val="ctr"/>
          <c:showLegendKey val="0"/>
          <c:showVal val="1"/>
          <c:showCatName val="0"/>
          <c:showSerName val="0"/>
          <c:showPercent val="0"/>
          <c:showBubbleSize val="0"/>
        </c:dLbls>
        <c:gapWidth val="150"/>
        <c:overlap val="100"/>
        <c:axId val="1491974255"/>
        <c:axId val="1491975215"/>
      </c:barChart>
      <c:catAx>
        <c:axId val="1491974255"/>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1975215"/>
        <c:crosses val="autoZero"/>
        <c:auto val="1"/>
        <c:lblAlgn val="ctr"/>
        <c:lblOffset val="100"/>
        <c:noMultiLvlLbl val="0"/>
      </c:catAx>
      <c:valAx>
        <c:axId val="1491975215"/>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19742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[PO &amp; SHIPMENT TRACKER.xlsx]Sheet3!PivotTable9</c:name>
    <c:fmtId val="5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Sheet3!$D$33</c:f>
              <c:strCache>
                <c:ptCount val="1"/>
                <c:pt idx="0">
                  <c:v>Total</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Sheet3!$A$34:$C$72</c:f>
              <c:multiLvlStrCache>
                <c:ptCount val="38"/>
                <c:lvl>
                  <c:pt idx="0">
                    <c:v>BRILLIANT</c:v>
                  </c:pt>
                  <c:pt idx="1">
                    <c:v>Amara</c:v>
                  </c:pt>
                  <c:pt idx="2">
                    <c:v>BLUE_ROSETTE</c:v>
                  </c:pt>
                  <c:pt idx="3">
                    <c:v>Springs</c:v>
                  </c:pt>
                  <c:pt idx="4">
                    <c:v>NO COLLECTION</c:v>
                  </c:pt>
                  <c:pt idx="5">
                    <c:v>PYRAMID</c:v>
                  </c:pt>
                  <c:pt idx="6">
                    <c:v>Floret_21</c:v>
                  </c:pt>
                  <c:pt idx="7">
                    <c:v>CADEAU_SINGLE_CUT_P</c:v>
                  </c:pt>
                  <c:pt idx="8">
                    <c:v>ETERNAL</c:v>
                  </c:pt>
                  <c:pt idx="9">
                    <c:v>GRANADA</c:v>
                  </c:pt>
                  <c:pt idx="10">
                    <c:v>NO COLLECTION</c:v>
                  </c:pt>
                  <c:pt idx="11">
                    <c:v>Amara</c:v>
                  </c:pt>
                  <c:pt idx="12">
                    <c:v>BRILLIANT</c:v>
                  </c:pt>
                  <c:pt idx="13">
                    <c:v>Amara</c:v>
                  </c:pt>
                  <c:pt idx="14">
                    <c:v>BLUE_ROSETTE</c:v>
                  </c:pt>
                  <c:pt idx="15">
                    <c:v>NO COLLECTION</c:v>
                  </c:pt>
                  <c:pt idx="16">
                    <c:v>NO COLLECTION</c:v>
                  </c:pt>
                  <c:pt idx="17">
                    <c:v>Floret_21</c:v>
                  </c:pt>
                  <c:pt idx="18">
                    <c:v>ADORE</c:v>
                  </c:pt>
                  <c:pt idx="19">
                    <c:v>CADEAU_SINGLE_CUT_P</c:v>
                  </c:pt>
                  <c:pt idx="20">
                    <c:v>GLAM</c:v>
                  </c:pt>
                  <c:pt idx="21">
                    <c:v>ETERNAL</c:v>
                  </c:pt>
                  <c:pt idx="22">
                    <c:v>GRANADA</c:v>
                  </c:pt>
                  <c:pt idx="23">
                    <c:v>PICK_ANY</c:v>
                  </c:pt>
                  <c:pt idx="24">
                    <c:v>NO COLLECTION</c:v>
                  </c:pt>
                  <c:pt idx="25">
                    <c:v>Amara</c:v>
                  </c:pt>
                  <c:pt idx="26">
                    <c:v>BLUE_ROSETTE</c:v>
                  </c:pt>
                  <c:pt idx="27">
                    <c:v>NO COLLECTION</c:v>
                  </c:pt>
                  <c:pt idx="28">
                    <c:v>NO COLLECTION</c:v>
                  </c:pt>
                  <c:pt idx="29">
                    <c:v>PYRAMID</c:v>
                  </c:pt>
                  <c:pt idx="30">
                    <c:v>Floret_21</c:v>
                  </c:pt>
                  <c:pt idx="31">
                    <c:v>CADEAU_SINGLE_CUT_P</c:v>
                  </c:pt>
                  <c:pt idx="32">
                    <c:v>ETERNAL</c:v>
                  </c:pt>
                  <c:pt idx="33">
                    <c:v>GRANADA</c:v>
                  </c:pt>
                  <c:pt idx="34">
                    <c:v>PICK_ANY</c:v>
                  </c:pt>
                  <c:pt idx="35">
                    <c:v>NO COLLECTION</c:v>
                  </c:pt>
                  <c:pt idx="36">
                    <c:v>Amara</c:v>
                  </c:pt>
                  <c:pt idx="37">
                    <c:v>(blank)</c:v>
                  </c:pt>
                </c:lvl>
                <c:lvl>
                  <c:pt idx="0">
                    <c:v>GAIA</c:v>
                  </c:pt>
                  <c:pt idx="1">
                    <c:v>One Six Eight</c:v>
                  </c:pt>
                  <c:pt idx="2">
                    <c:v>Springs</c:v>
                  </c:pt>
                  <c:pt idx="4">
                    <c:v>Nakshatrah</c:v>
                  </c:pt>
                  <c:pt idx="5">
                    <c:v>Pyramid</c:v>
                  </c:pt>
                  <c:pt idx="6">
                    <c:v>Anmol 21K</c:v>
                  </c:pt>
                  <c:pt idx="7">
                    <c:v>KIKU</c:v>
                  </c:pt>
                  <c:pt idx="8">
                    <c:v>Alif</c:v>
                  </c:pt>
                  <c:pt idx="9">
                    <c:v>OGL</c:v>
                  </c:pt>
                  <c:pt idx="10">
                    <c:v>Revolve Men</c:v>
                  </c:pt>
                  <c:pt idx="11">
                    <c:v>Illusion Round</c:v>
                  </c:pt>
                  <c:pt idx="12">
                    <c:v>GAIA</c:v>
                  </c:pt>
                  <c:pt idx="13">
                    <c:v>One Six Eight</c:v>
                  </c:pt>
                  <c:pt idx="14">
                    <c:v>Springs</c:v>
                  </c:pt>
                  <c:pt idx="15">
                    <c:v>Stella Doro</c:v>
                  </c:pt>
                  <c:pt idx="16">
                    <c:v>Nakshatrah</c:v>
                  </c:pt>
                  <c:pt idx="17">
                    <c:v>Anmol 21K</c:v>
                  </c:pt>
                  <c:pt idx="18">
                    <c:v>Baguette</c:v>
                  </c:pt>
                  <c:pt idx="19">
                    <c:v>KIKU</c:v>
                  </c:pt>
                  <c:pt idx="20">
                    <c:v>Diana</c:v>
                  </c:pt>
                  <c:pt idx="21">
                    <c:v>Alif</c:v>
                  </c:pt>
                  <c:pt idx="22">
                    <c:v>OGL</c:v>
                  </c:pt>
                  <c:pt idx="23">
                    <c:v>Youth</c:v>
                  </c:pt>
                  <c:pt idx="24">
                    <c:v>Revolve Men</c:v>
                  </c:pt>
                  <c:pt idx="25">
                    <c:v>One Six Eight</c:v>
                  </c:pt>
                  <c:pt idx="26">
                    <c:v>Springs</c:v>
                  </c:pt>
                  <c:pt idx="27">
                    <c:v>Stella Doro</c:v>
                  </c:pt>
                  <c:pt idx="28">
                    <c:v>Nakshatrah</c:v>
                  </c:pt>
                  <c:pt idx="29">
                    <c:v>Pyramid</c:v>
                  </c:pt>
                  <c:pt idx="30">
                    <c:v>Anmol 21K</c:v>
                  </c:pt>
                  <c:pt idx="31">
                    <c:v>KIKU</c:v>
                  </c:pt>
                  <c:pt idx="32">
                    <c:v>Alif</c:v>
                  </c:pt>
                  <c:pt idx="33">
                    <c:v>OGL</c:v>
                  </c:pt>
                  <c:pt idx="34">
                    <c:v>Youth</c:v>
                  </c:pt>
                  <c:pt idx="35">
                    <c:v>Revolve Men</c:v>
                  </c:pt>
                  <c:pt idx="36">
                    <c:v>Illusion Round</c:v>
                  </c:pt>
                  <c:pt idx="37">
                    <c:v>(blank)</c:v>
                  </c:pt>
                </c:lvl>
                <c:lvl>
                  <c:pt idx="0">
                    <c:v>CONFIRMED</c:v>
                  </c:pt>
                  <c:pt idx="12">
                    <c:v>HOLD</c:v>
                  </c:pt>
                  <c:pt idx="25">
                    <c:v>NOT PLACED</c:v>
                  </c:pt>
                  <c:pt idx="37">
                    <c:v>(blank)</c:v>
                  </c:pt>
                </c:lvl>
              </c:multiLvlStrCache>
            </c:multiLvlStrRef>
          </c:cat>
          <c:val>
            <c:numRef>
              <c:f>Sheet3!$D$34:$D$72</c:f>
              <c:numCache>
                <c:formatCode>General</c:formatCode>
                <c:ptCount val="38"/>
                <c:pt idx="0">
                  <c:v>223</c:v>
                </c:pt>
                <c:pt idx="1">
                  <c:v>301</c:v>
                </c:pt>
                <c:pt idx="2">
                  <c:v>403</c:v>
                </c:pt>
                <c:pt idx="3">
                  <c:v>85</c:v>
                </c:pt>
                <c:pt idx="4">
                  <c:v>463</c:v>
                </c:pt>
                <c:pt idx="5">
                  <c:v>543</c:v>
                </c:pt>
                <c:pt idx="6">
                  <c:v>876</c:v>
                </c:pt>
                <c:pt idx="7">
                  <c:v>137</c:v>
                </c:pt>
                <c:pt idx="8">
                  <c:v>393</c:v>
                </c:pt>
                <c:pt idx="9">
                  <c:v>286</c:v>
                </c:pt>
                <c:pt idx="10">
                  <c:v>151</c:v>
                </c:pt>
                <c:pt idx="11">
                  <c:v>94</c:v>
                </c:pt>
                <c:pt idx="12">
                  <c:v>177</c:v>
                </c:pt>
                <c:pt idx="13">
                  <c:v>106</c:v>
                </c:pt>
                <c:pt idx="14">
                  <c:v>789</c:v>
                </c:pt>
                <c:pt idx="15">
                  <c:v>491</c:v>
                </c:pt>
                <c:pt idx="16">
                  <c:v>687</c:v>
                </c:pt>
                <c:pt idx="17">
                  <c:v>126</c:v>
                </c:pt>
                <c:pt idx="18">
                  <c:v>202</c:v>
                </c:pt>
                <c:pt idx="19">
                  <c:v>353</c:v>
                </c:pt>
                <c:pt idx="20">
                  <c:v>336</c:v>
                </c:pt>
                <c:pt idx="21">
                  <c:v>469</c:v>
                </c:pt>
                <c:pt idx="22">
                  <c:v>506</c:v>
                </c:pt>
                <c:pt idx="23">
                  <c:v>189</c:v>
                </c:pt>
                <c:pt idx="24">
                  <c:v>305</c:v>
                </c:pt>
                <c:pt idx="25">
                  <c:v>105</c:v>
                </c:pt>
                <c:pt idx="26">
                  <c:v>336</c:v>
                </c:pt>
                <c:pt idx="27">
                  <c:v>153</c:v>
                </c:pt>
                <c:pt idx="28">
                  <c:v>1340</c:v>
                </c:pt>
                <c:pt idx="29">
                  <c:v>183</c:v>
                </c:pt>
                <c:pt idx="30">
                  <c:v>1127</c:v>
                </c:pt>
                <c:pt idx="31">
                  <c:v>361</c:v>
                </c:pt>
                <c:pt idx="32">
                  <c:v>460</c:v>
                </c:pt>
                <c:pt idx="33">
                  <c:v>583</c:v>
                </c:pt>
                <c:pt idx="34">
                  <c:v>656</c:v>
                </c:pt>
                <c:pt idx="35">
                  <c:v>270</c:v>
                </c:pt>
                <c:pt idx="36">
                  <c:v>632</c:v>
                </c:pt>
              </c:numCache>
            </c:numRef>
          </c:val>
          <c:extLst>
            <c:ext xmlns:c16="http://schemas.microsoft.com/office/drawing/2014/chart" uri="{C3380CC4-5D6E-409C-BE32-E72D297353CC}">
              <c16:uniqueId val="{00000000-B6DF-4242-9DA5-6591A8D94A82}"/>
            </c:ext>
          </c:extLst>
        </c:ser>
        <c:dLbls>
          <c:showLegendKey val="0"/>
          <c:showVal val="1"/>
          <c:showCatName val="0"/>
          <c:showSerName val="0"/>
          <c:showPercent val="0"/>
          <c:showBubbleSize val="0"/>
        </c:dLbls>
        <c:gapWidth val="150"/>
        <c:axId val="556688816"/>
        <c:axId val="556693616"/>
      </c:barChart>
      <c:catAx>
        <c:axId val="556688816"/>
        <c:scaling>
          <c:orientation val="minMax"/>
        </c:scaling>
        <c:delete val="0"/>
        <c:axPos val="b"/>
        <c:numFmt formatCode="General" sourceLinked="1"/>
        <c:majorTickMark val="out"/>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6693616"/>
        <c:crosses val="autoZero"/>
        <c:auto val="1"/>
        <c:lblAlgn val="ctr"/>
        <c:lblOffset val="100"/>
        <c:noMultiLvlLbl val="1"/>
      </c:catAx>
      <c:valAx>
        <c:axId val="556693616"/>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66888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[PO &amp; SHIPMENT TRACKER.xlsx]Sheet3!PivotTable11</c:name>
    <c:fmtId val="11"/>
  </c:pivotSource>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a:t>Sales</a:t>
            </a:r>
            <a:r>
              <a:rPr lang="en-US" baseline="0"/>
              <a:t> Amt/OTB Value For PO</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spPr>
          <a:solidFill>
            <a:schemeClr val="accent3"/>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3"/>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3">
              <a:shade val="41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3"/>
        <c:spPr>
          <a:solidFill>
            <a:schemeClr val="accent3">
              <a:shade val="53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4"/>
        <c:spPr>
          <a:solidFill>
            <a:schemeClr val="accent3">
              <a:shade val="65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5"/>
        <c:spPr>
          <a:solidFill>
            <a:schemeClr val="accent3">
              <a:shade val="76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6"/>
        <c:spPr>
          <a:solidFill>
            <a:schemeClr val="accent3">
              <a:shade val="88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7"/>
        <c:spPr>
          <a:solidFill>
            <a:schemeClr val="accent3"/>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8"/>
        <c:spPr>
          <a:solidFill>
            <a:schemeClr val="accent3">
              <a:tint val="89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9"/>
        <c:spPr>
          <a:solidFill>
            <a:schemeClr val="accent3">
              <a:tint val="77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0"/>
        <c:spPr>
          <a:solidFill>
            <a:schemeClr val="accent3">
              <a:tint val="65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1"/>
        <c:spPr>
          <a:solidFill>
            <a:schemeClr val="accent3">
              <a:tint val="54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2"/>
        <c:spPr>
          <a:solidFill>
            <a:schemeClr val="accent3">
              <a:tint val="42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3"/>
        <c:spPr>
          <a:solidFill>
            <a:schemeClr val="accent3"/>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4"/>
        <c:spPr>
          <a:solidFill>
            <a:schemeClr val="accent3">
              <a:shade val="41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5"/>
        <c:spPr>
          <a:solidFill>
            <a:schemeClr val="accent3">
              <a:shade val="53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6"/>
        <c:spPr>
          <a:solidFill>
            <a:schemeClr val="accent3">
              <a:shade val="65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7"/>
        <c:spPr>
          <a:solidFill>
            <a:schemeClr val="accent3">
              <a:shade val="76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8"/>
        <c:spPr>
          <a:solidFill>
            <a:schemeClr val="accent3">
              <a:shade val="88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9"/>
        <c:spPr>
          <a:solidFill>
            <a:schemeClr val="accent3"/>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20"/>
        <c:spPr>
          <a:solidFill>
            <a:schemeClr val="accent3">
              <a:tint val="89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21"/>
        <c:spPr>
          <a:solidFill>
            <a:schemeClr val="accent3">
              <a:tint val="77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22"/>
        <c:spPr>
          <a:solidFill>
            <a:schemeClr val="accent3">
              <a:tint val="65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23"/>
        <c:spPr>
          <a:solidFill>
            <a:schemeClr val="accent3">
              <a:tint val="54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24"/>
        <c:spPr>
          <a:solidFill>
            <a:schemeClr val="accent3">
              <a:tint val="42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25"/>
        <c:spPr>
          <a:solidFill>
            <a:schemeClr val="accent3"/>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6"/>
        <c:spPr>
          <a:solidFill>
            <a:schemeClr val="accent3">
              <a:shade val="31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27"/>
        <c:spPr>
          <a:solidFill>
            <a:schemeClr val="accent3">
              <a:shade val="32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28"/>
        <c:spPr>
          <a:solidFill>
            <a:schemeClr val="accent3">
              <a:shade val="34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29"/>
        <c:spPr>
          <a:solidFill>
            <a:schemeClr val="accent3">
              <a:shade val="35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30"/>
        <c:spPr>
          <a:solidFill>
            <a:schemeClr val="accent3">
              <a:shade val="37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31"/>
        <c:spPr>
          <a:solidFill>
            <a:schemeClr val="accent3">
              <a:shade val="38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32"/>
        <c:spPr>
          <a:solidFill>
            <a:schemeClr val="accent3">
              <a:shade val="39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33"/>
        <c:spPr>
          <a:solidFill>
            <a:schemeClr val="accent3">
              <a:shade val="41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34"/>
        <c:spPr>
          <a:solidFill>
            <a:schemeClr val="accent3">
              <a:shade val="42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35"/>
        <c:spPr>
          <a:solidFill>
            <a:schemeClr val="accent3">
              <a:shade val="44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36"/>
        <c:spPr>
          <a:solidFill>
            <a:schemeClr val="accent3">
              <a:shade val="45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37"/>
        <c:spPr>
          <a:solidFill>
            <a:schemeClr val="accent3">
              <a:shade val="46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38"/>
        <c:spPr>
          <a:solidFill>
            <a:schemeClr val="accent3">
              <a:shade val="48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39"/>
        <c:spPr>
          <a:solidFill>
            <a:schemeClr val="accent3">
              <a:shade val="49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40"/>
        <c:spPr>
          <a:solidFill>
            <a:schemeClr val="accent3">
              <a:shade val="51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41"/>
        <c:spPr>
          <a:solidFill>
            <a:schemeClr val="accent3">
              <a:shade val="52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42"/>
        <c:spPr>
          <a:solidFill>
            <a:schemeClr val="accent3">
              <a:shade val="53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43"/>
        <c:spPr>
          <a:solidFill>
            <a:schemeClr val="accent3">
              <a:shade val="55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44"/>
        <c:spPr>
          <a:solidFill>
            <a:schemeClr val="accent3">
              <a:shade val="56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45"/>
        <c:spPr>
          <a:solidFill>
            <a:schemeClr val="accent3">
              <a:shade val="58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46"/>
        <c:spPr>
          <a:solidFill>
            <a:schemeClr val="accent3">
              <a:shade val="59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47"/>
        <c:spPr>
          <a:solidFill>
            <a:schemeClr val="accent3">
              <a:shade val="6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48"/>
        <c:spPr>
          <a:solidFill>
            <a:schemeClr val="accent3">
              <a:shade val="62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49"/>
        <c:spPr>
          <a:solidFill>
            <a:schemeClr val="accent3">
              <a:shade val="63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50"/>
        <c:spPr>
          <a:solidFill>
            <a:schemeClr val="accent3">
              <a:shade val="65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51"/>
        <c:spPr>
          <a:solidFill>
            <a:schemeClr val="accent3">
              <a:shade val="66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52"/>
        <c:spPr>
          <a:solidFill>
            <a:schemeClr val="accent3">
              <a:shade val="67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53"/>
        <c:spPr>
          <a:solidFill>
            <a:schemeClr val="accent3">
              <a:shade val="69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54"/>
        <c:spPr>
          <a:solidFill>
            <a:schemeClr val="accent3">
              <a:shade val="7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55"/>
        <c:spPr>
          <a:solidFill>
            <a:schemeClr val="accent3">
              <a:shade val="72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56"/>
        <c:spPr>
          <a:solidFill>
            <a:schemeClr val="accent3">
              <a:shade val="73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57"/>
        <c:spPr>
          <a:solidFill>
            <a:schemeClr val="accent3">
              <a:shade val="74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58"/>
        <c:spPr>
          <a:solidFill>
            <a:schemeClr val="accent3">
              <a:shade val="76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59"/>
        <c:spPr>
          <a:solidFill>
            <a:schemeClr val="accent3">
              <a:shade val="77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60"/>
        <c:spPr>
          <a:solidFill>
            <a:schemeClr val="accent3">
              <a:shade val="79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61"/>
        <c:spPr>
          <a:solidFill>
            <a:schemeClr val="accent3">
              <a:shade val="8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62"/>
        <c:spPr>
          <a:solidFill>
            <a:schemeClr val="accent3">
              <a:shade val="81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63"/>
        <c:spPr>
          <a:solidFill>
            <a:schemeClr val="accent3">
              <a:shade val="83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64"/>
        <c:spPr>
          <a:solidFill>
            <a:schemeClr val="accent3">
              <a:shade val="84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65"/>
        <c:spPr>
          <a:solidFill>
            <a:schemeClr val="accent3">
              <a:shade val="86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66"/>
        <c:spPr>
          <a:solidFill>
            <a:schemeClr val="accent3">
              <a:shade val="87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67"/>
        <c:spPr>
          <a:solidFill>
            <a:schemeClr val="accent3">
              <a:shade val="88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68"/>
        <c:spPr>
          <a:solidFill>
            <a:schemeClr val="accent3">
              <a:shade val="9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69"/>
        <c:spPr>
          <a:solidFill>
            <a:schemeClr val="accent3">
              <a:shade val="91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70"/>
        <c:spPr>
          <a:solidFill>
            <a:schemeClr val="accent3">
              <a:shade val="93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71"/>
        <c:spPr>
          <a:solidFill>
            <a:schemeClr val="accent3">
              <a:shade val="94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72"/>
        <c:spPr>
          <a:solidFill>
            <a:schemeClr val="accent3">
              <a:shade val="95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73"/>
        <c:spPr>
          <a:solidFill>
            <a:schemeClr val="accent3">
              <a:shade val="97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74"/>
        <c:spPr>
          <a:solidFill>
            <a:schemeClr val="accent3">
              <a:shade val="98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75"/>
        <c:spPr>
          <a:solidFill>
            <a:schemeClr val="accent3"/>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76"/>
        <c:spPr>
          <a:solidFill>
            <a:schemeClr val="accent3">
              <a:tint val="99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77"/>
        <c:spPr>
          <a:solidFill>
            <a:schemeClr val="accent3">
              <a:tint val="98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78"/>
        <c:spPr>
          <a:solidFill>
            <a:schemeClr val="accent3">
              <a:tint val="96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79"/>
        <c:spPr>
          <a:solidFill>
            <a:schemeClr val="accent3">
              <a:tint val="95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80"/>
        <c:spPr>
          <a:solidFill>
            <a:schemeClr val="accent3">
              <a:tint val="93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81"/>
        <c:spPr>
          <a:solidFill>
            <a:schemeClr val="accent3">
              <a:tint val="92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82"/>
        <c:spPr>
          <a:solidFill>
            <a:schemeClr val="accent3">
              <a:tint val="91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83"/>
        <c:spPr>
          <a:solidFill>
            <a:schemeClr val="accent3">
              <a:tint val="89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84"/>
        <c:spPr>
          <a:solidFill>
            <a:schemeClr val="accent3">
              <a:tint val="88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85"/>
        <c:spPr>
          <a:solidFill>
            <a:schemeClr val="accent3">
              <a:tint val="86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86"/>
        <c:spPr>
          <a:solidFill>
            <a:schemeClr val="accent3">
              <a:tint val="85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87"/>
        <c:spPr>
          <a:solidFill>
            <a:schemeClr val="accent3">
              <a:tint val="84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88"/>
        <c:spPr>
          <a:solidFill>
            <a:schemeClr val="accent3">
              <a:tint val="82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89"/>
        <c:spPr>
          <a:solidFill>
            <a:schemeClr val="accent3">
              <a:tint val="81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90"/>
        <c:spPr>
          <a:solidFill>
            <a:schemeClr val="accent3">
              <a:tint val="79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91"/>
        <c:spPr>
          <a:solidFill>
            <a:schemeClr val="accent3">
              <a:tint val="78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92"/>
        <c:spPr>
          <a:solidFill>
            <a:schemeClr val="accent3">
              <a:tint val="77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93"/>
        <c:spPr>
          <a:solidFill>
            <a:schemeClr val="accent3">
              <a:tint val="75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94"/>
        <c:spPr>
          <a:solidFill>
            <a:schemeClr val="accent3">
              <a:tint val="74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95"/>
        <c:spPr>
          <a:solidFill>
            <a:schemeClr val="accent3">
              <a:tint val="72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96"/>
        <c:spPr>
          <a:solidFill>
            <a:schemeClr val="accent3">
              <a:tint val="71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97"/>
        <c:spPr>
          <a:solidFill>
            <a:schemeClr val="accent3">
              <a:tint val="7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98"/>
        <c:spPr>
          <a:solidFill>
            <a:schemeClr val="accent3">
              <a:tint val="68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99"/>
        <c:spPr>
          <a:solidFill>
            <a:schemeClr val="accent3">
              <a:tint val="67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00"/>
        <c:spPr>
          <a:solidFill>
            <a:schemeClr val="accent3">
              <a:tint val="65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01"/>
        <c:spPr>
          <a:solidFill>
            <a:schemeClr val="accent3">
              <a:tint val="64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02"/>
        <c:spPr>
          <a:solidFill>
            <a:schemeClr val="accent3">
              <a:tint val="63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03"/>
        <c:spPr>
          <a:solidFill>
            <a:schemeClr val="accent3">
              <a:tint val="61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04"/>
        <c:spPr>
          <a:solidFill>
            <a:schemeClr val="accent3">
              <a:tint val="6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05"/>
        <c:spPr>
          <a:solidFill>
            <a:schemeClr val="accent3">
              <a:tint val="58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06"/>
        <c:spPr>
          <a:solidFill>
            <a:schemeClr val="accent3">
              <a:tint val="57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07"/>
        <c:spPr>
          <a:solidFill>
            <a:schemeClr val="accent3">
              <a:tint val="56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08"/>
        <c:spPr>
          <a:solidFill>
            <a:schemeClr val="accent3">
              <a:tint val="54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09"/>
        <c:spPr>
          <a:solidFill>
            <a:schemeClr val="accent3">
              <a:tint val="53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10"/>
        <c:spPr>
          <a:solidFill>
            <a:schemeClr val="accent3">
              <a:tint val="51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11"/>
        <c:spPr>
          <a:solidFill>
            <a:schemeClr val="accent3">
              <a:tint val="5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12"/>
        <c:spPr>
          <a:solidFill>
            <a:schemeClr val="accent3">
              <a:tint val="49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13"/>
        <c:spPr>
          <a:solidFill>
            <a:schemeClr val="accent3">
              <a:tint val="47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14"/>
        <c:spPr>
          <a:solidFill>
            <a:schemeClr val="accent3">
              <a:tint val="46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15"/>
        <c:spPr>
          <a:solidFill>
            <a:schemeClr val="accent3">
              <a:tint val="44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16"/>
        <c:spPr>
          <a:solidFill>
            <a:schemeClr val="accent3">
              <a:tint val="43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17"/>
        <c:spPr>
          <a:solidFill>
            <a:schemeClr val="accent3">
              <a:tint val="42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18"/>
        <c:spPr>
          <a:solidFill>
            <a:schemeClr val="accent3">
              <a:tint val="4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19"/>
        <c:spPr>
          <a:solidFill>
            <a:schemeClr val="accent3">
              <a:tint val="39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20"/>
        <c:spPr>
          <a:solidFill>
            <a:schemeClr val="accent3"/>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21"/>
        <c:spPr>
          <a:solidFill>
            <a:schemeClr val="accent3">
              <a:tint val="36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22"/>
        <c:spPr>
          <a:solidFill>
            <a:schemeClr val="accent3">
              <a:tint val="35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23"/>
        <c:spPr>
          <a:solidFill>
            <a:schemeClr val="accent3">
              <a:tint val="33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24"/>
        <c:spPr>
          <a:solidFill>
            <a:schemeClr val="accent3">
              <a:tint val="32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25"/>
        <c:spPr>
          <a:solidFill>
            <a:schemeClr val="accent3">
              <a:shade val="31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26"/>
        <c:spPr>
          <a:solidFill>
            <a:schemeClr val="accent3">
              <a:shade val="32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27"/>
        <c:spPr>
          <a:solidFill>
            <a:schemeClr val="accent3">
              <a:shade val="34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28"/>
        <c:spPr>
          <a:solidFill>
            <a:schemeClr val="accent3">
              <a:shade val="35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29"/>
        <c:spPr>
          <a:solidFill>
            <a:schemeClr val="accent3">
              <a:shade val="37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30"/>
        <c:spPr>
          <a:solidFill>
            <a:schemeClr val="accent3">
              <a:shade val="38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31"/>
        <c:spPr>
          <a:solidFill>
            <a:schemeClr val="accent3">
              <a:shade val="39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32"/>
        <c:spPr>
          <a:solidFill>
            <a:schemeClr val="accent3">
              <a:shade val="41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33"/>
        <c:spPr>
          <a:solidFill>
            <a:schemeClr val="accent3">
              <a:shade val="42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34"/>
        <c:spPr>
          <a:solidFill>
            <a:schemeClr val="accent3">
              <a:shade val="44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35"/>
        <c:spPr>
          <a:solidFill>
            <a:schemeClr val="accent3">
              <a:shade val="45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36"/>
        <c:spPr>
          <a:solidFill>
            <a:schemeClr val="accent3">
              <a:shade val="46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37"/>
        <c:spPr>
          <a:solidFill>
            <a:schemeClr val="accent3">
              <a:shade val="48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38"/>
        <c:spPr>
          <a:solidFill>
            <a:schemeClr val="accent3">
              <a:shade val="49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39"/>
        <c:spPr>
          <a:solidFill>
            <a:schemeClr val="accent3">
              <a:shade val="51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40"/>
        <c:spPr>
          <a:solidFill>
            <a:schemeClr val="accent3">
              <a:shade val="52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41"/>
        <c:spPr>
          <a:solidFill>
            <a:schemeClr val="accent3">
              <a:shade val="53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42"/>
        <c:spPr>
          <a:solidFill>
            <a:schemeClr val="accent3">
              <a:shade val="55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43"/>
        <c:spPr>
          <a:solidFill>
            <a:schemeClr val="accent3">
              <a:shade val="56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44"/>
        <c:spPr>
          <a:solidFill>
            <a:schemeClr val="accent3">
              <a:shade val="58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45"/>
        <c:spPr>
          <a:solidFill>
            <a:schemeClr val="accent3">
              <a:shade val="59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46"/>
        <c:spPr>
          <a:solidFill>
            <a:schemeClr val="accent3">
              <a:shade val="6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47"/>
        <c:spPr>
          <a:solidFill>
            <a:schemeClr val="accent3">
              <a:shade val="62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48"/>
        <c:spPr>
          <a:solidFill>
            <a:schemeClr val="accent3">
              <a:shade val="63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49"/>
        <c:spPr>
          <a:solidFill>
            <a:schemeClr val="accent3">
              <a:shade val="65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50"/>
        <c:spPr>
          <a:solidFill>
            <a:schemeClr val="accent3">
              <a:shade val="66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51"/>
        <c:spPr>
          <a:solidFill>
            <a:schemeClr val="accent3">
              <a:shade val="67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52"/>
        <c:spPr>
          <a:solidFill>
            <a:schemeClr val="accent3">
              <a:shade val="69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53"/>
        <c:spPr>
          <a:solidFill>
            <a:schemeClr val="accent3">
              <a:shade val="7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54"/>
        <c:spPr>
          <a:solidFill>
            <a:schemeClr val="accent3">
              <a:shade val="72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55"/>
        <c:spPr>
          <a:solidFill>
            <a:schemeClr val="accent3">
              <a:shade val="73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56"/>
        <c:spPr>
          <a:solidFill>
            <a:schemeClr val="accent3">
              <a:shade val="74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57"/>
        <c:spPr>
          <a:solidFill>
            <a:schemeClr val="accent3">
              <a:shade val="76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58"/>
        <c:spPr>
          <a:solidFill>
            <a:schemeClr val="accent3">
              <a:shade val="77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59"/>
        <c:spPr>
          <a:solidFill>
            <a:schemeClr val="accent3">
              <a:shade val="79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60"/>
        <c:spPr>
          <a:solidFill>
            <a:schemeClr val="accent3">
              <a:shade val="8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61"/>
        <c:spPr>
          <a:solidFill>
            <a:schemeClr val="accent3">
              <a:shade val="81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62"/>
        <c:spPr>
          <a:solidFill>
            <a:schemeClr val="accent3">
              <a:shade val="83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63"/>
        <c:spPr>
          <a:solidFill>
            <a:schemeClr val="accent3">
              <a:shade val="84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64"/>
        <c:spPr>
          <a:solidFill>
            <a:schemeClr val="accent3">
              <a:shade val="86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65"/>
        <c:spPr>
          <a:solidFill>
            <a:schemeClr val="accent3">
              <a:shade val="87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66"/>
        <c:spPr>
          <a:solidFill>
            <a:schemeClr val="accent3">
              <a:shade val="88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67"/>
        <c:spPr>
          <a:solidFill>
            <a:schemeClr val="accent3">
              <a:shade val="9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68"/>
        <c:spPr>
          <a:solidFill>
            <a:schemeClr val="accent3">
              <a:shade val="91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69"/>
        <c:spPr>
          <a:solidFill>
            <a:schemeClr val="accent3">
              <a:shade val="93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70"/>
        <c:spPr>
          <a:solidFill>
            <a:schemeClr val="accent3">
              <a:shade val="94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71"/>
        <c:spPr>
          <a:solidFill>
            <a:schemeClr val="accent3">
              <a:shade val="95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72"/>
        <c:spPr>
          <a:solidFill>
            <a:schemeClr val="accent3">
              <a:shade val="97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73"/>
        <c:spPr>
          <a:solidFill>
            <a:schemeClr val="accent3">
              <a:shade val="98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74"/>
        <c:spPr>
          <a:solidFill>
            <a:schemeClr val="accent3"/>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75"/>
        <c:spPr>
          <a:solidFill>
            <a:schemeClr val="accent3">
              <a:tint val="99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76"/>
        <c:spPr>
          <a:solidFill>
            <a:schemeClr val="accent3">
              <a:tint val="98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77"/>
        <c:spPr>
          <a:solidFill>
            <a:schemeClr val="accent3">
              <a:tint val="96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78"/>
        <c:spPr>
          <a:solidFill>
            <a:schemeClr val="accent3">
              <a:tint val="95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79"/>
        <c:spPr>
          <a:solidFill>
            <a:schemeClr val="accent3">
              <a:tint val="93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80"/>
        <c:spPr>
          <a:solidFill>
            <a:schemeClr val="accent3">
              <a:tint val="92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81"/>
        <c:spPr>
          <a:solidFill>
            <a:schemeClr val="accent3">
              <a:tint val="91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82"/>
        <c:spPr>
          <a:solidFill>
            <a:schemeClr val="accent3">
              <a:tint val="89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83"/>
        <c:spPr>
          <a:solidFill>
            <a:schemeClr val="accent3">
              <a:tint val="88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84"/>
        <c:spPr>
          <a:solidFill>
            <a:schemeClr val="accent3">
              <a:tint val="86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85"/>
        <c:spPr>
          <a:solidFill>
            <a:schemeClr val="accent3">
              <a:tint val="85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86"/>
        <c:spPr>
          <a:solidFill>
            <a:schemeClr val="accent3">
              <a:tint val="84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87"/>
        <c:spPr>
          <a:solidFill>
            <a:schemeClr val="accent3">
              <a:tint val="82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88"/>
        <c:spPr>
          <a:solidFill>
            <a:schemeClr val="accent3">
              <a:tint val="81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89"/>
        <c:spPr>
          <a:solidFill>
            <a:schemeClr val="accent3">
              <a:tint val="79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90"/>
        <c:spPr>
          <a:solidFill>
            <a:schemeClr val="accent3">
              <a:tint val="78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91"/>
        <c:spPr>
          <a:solidFill>
            <a:schemeClr val="accent3">
              <a:tint val="77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92"/>
        <c:spPr>
          <a:solidFill>
            <a:schemeClr val="accent3">
              <a:tint val="75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93"/>
        <c:spPr>
          <a:solidFill>
            <a:schemeClr val="accent3">
              <a:tint val="74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94"/>
        <c:spPr>
          <a:solidFill>
            <a:schemeClr val="accent3">
              <a:tint val="72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95"/>
        <c:spPr>
          <a:solidFill>
            <a:schemeClr val="accent3">
              <a:tint val="71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96"/>
        <c:spPr>
          <a:solidFill>
            <a:schemeClr val="accent3">
              <a:tint val="7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97"/>
        <c:spPr>
          <a:solidFill>
            <a:schemeClr val="accent3">
              <a:tint val="68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98"/>
        <c:spPr>
          <a:solidFill>
            <a:schemeClr val="accent3">
              <a:tint val="67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99"/>
        <c:spPr>
          <a:solidFill>
            <a:schemeClr val="accent3">
              <a:tint val="65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200"/>
        <c:spPr>
          <a:solidFill>
            <a:schemeClr val="accent3">
              <a:tint val="64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201"/>
        <c:spPr>
          <a:solidFill>
            <a:schemeClr val="accent3">
              <a:tint val="63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202"/>
        <c:spPr>
          <a:solidFill>
            <a:schemeClr val="accent3">
              <a:tint val="61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203"/>
        <c:spPr>
          <a:solidFill>
            <a:schemeClr val="accent3">
              <a:tint val="6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204"/>
        <c:spPr>
          <a:solidFill>
            <a:schemeClr val="accent3">
              <a:tint val="58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205"/>
        <c:spPr>
          <a:solidFill>
            <a:schemeClr val="accent3">
              <a:tint val="57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206"/>
        <c:spPr>
          <a:solidFill>
            <a:schemeClr val="accent3">
              <a:tint val="56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207"/>
        <c:spPr>
          <a:solidFill>
            <a:schemeClr val="accent3">
              <a:tint val="54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208"/>
        <c:spPr>
          <a:solidFill>
            <a:schemeClr val="accent3">
              <a:tint val="53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209"/>
        <c:spPr>
          <a:solidFill>
            <a:schemeClr val="accent3">
              <a:tint val="51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210"/>
        <c:spPr>
          <a:solidFill>
            <a:schemeClr val="accent3">
              <a:tint val="5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211"/>
        <c:spPr>
          <a:solidFill>
            <a:schemeClr val="accent3">
              <a:tint val="49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212"/>
        <c:spPr>
          <a:solidFill>
            <a:schemeClr val="accent3">
              <a:tint val="47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213"/>
        <c:spPr>
          <a:solidFill>
            <a:schemeClr val="accent3">
              <a:tint val="46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214"/>
        <c:spPr>
          <a:solidFill>
            <a:schemeClr val="accent3">
              <a:tint val="44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215"/>
        <c:spPr>
          <a:solidFill>
            <a:schemeClr val="accent3">
              <a:tint val="43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216"/>
        <c:spPr>
          <a:solidFill>
            <a:schemeClr val="accent3">
              <a:tint val="42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217"/>
        <c:spPr>
          <a:solidFill>
            <a:schemeClr val="accent3">
              <a:tint val="4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218"/>
        <c:spPr>
          <a:solidFill>
            <a:schemeClr val="accent3">
              <a:tint val="39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219"/>
        <c:spPr>
          <a:solidFill>
            <a:schemeClr val="accent3"/>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220"/>
        <c:spPr>
          <a:solidFill>
            <a:schemeClr val="accent3">
              <a:tint val="36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221"/>
        <c:spPr>
          <a:solidFill>
            <a:schemeClr val="accent3">
              <a:tint val="35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222"/>
        <c:spPr>
          <a:solidFill>
            <a:schemeClr val="accent3">
              <a:tint val="33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223"/>
        <c:spPr>
          <a:solidFill>
            <a:schemeClr val="accent3">
              <a:tint val="32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s>
    <c:view3D>
      <c:rotX val="50"/>
      <c:rotY val="0"/>
      <c:depthPercent val="100"/>
      <c:rAngAx val="0"/>
      <c:perspective val="6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Sheet3!$AD$1</c:f>
              <c:strCache>
                <c:ptCount val="1"/>
                <c:pt idx="0">
                  <c:v>Sum of Qty</c:v>
                </c:pt>
              </c:strCache>
            </c:strRef>
          </c:tx>
          <c:dPt>
            <c:idx val="0"/>
            <c:bubble3D val="0"/>
            <c:spPr>
              <a:solidFill>
                <a:schemeClr val="accent3">
                  <a:shade val="31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1-92EF-4B39-9ADE-5BC3C350A45A}"/>
              </c:ext>
            </c:extLst>
          </c:dPt>
          <c:dPt>
            <c:idx val="1"/>
            <c:bubble3D val="0"/>
            <c:spPr>
              <a:solidFill>
                <a:schemeClr val="accent3">
                  <a:shade val="32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3-92EF-4B39-9ADE-5BC3C350A45A}"/>
              </c:ext>
            </c:extLst>
          </c:dPt>
          <c:dPt>
            <c:idx val="2"/>
            <c:bubble3D val="0"/>
            <c:spPr>
              <a:solidFill>
                <a:schemeClr val="accent3">
                  <a:shade val="34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5-92EF-4B39-9ADE-5BC3C350A45A}"/>
              </c:ext>
            </c:extLst>
          </c:dPt>
          <c:dPt>
            <c:idx val="3"/>
            <c:bubble3D val="0"/>
            <c:spPr>
              <a:solidFill>
                <a:schemeClr val="accent3">
                  <a:shade val="35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7-92EF-4B39-9ADE-5BC3C350A45A}"/>
              </c:ext>
            </c:extLst>
          </c:dPt>
          <c:dPt>
            <c:idx val="4"/>
            <c:bubble3D val="0"/>
            <c:spPr>
              <a:solidFill>
                <a:schemeClr val="accent3">
                  <a:shade val="37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9-92EF-4B39-9ADE-5BC3C350A45A}"/>
              </c:ext>
            </c:extLst>
          </c:dPt>
          <c:dPt>
            <c:idx val="5"/>
            <c:bubble3D val="0"/>
            <c:spPr>
              <a:solidFill>
                <a:schemeClr val="accent3">
                  <a:shade val="38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B-92EF-4B39-9ADE-5BC3C350A45A}"/>
              </c:ext>
            </c:extLst>
          </c:dPt>
          <c:dPt>
            <c:idx val="6"/>
            <c:bubble3D val="0"/>
            <c:spPr>
              <a:solidFill>
                <a:schemeClr val="accent3">
                  <a:shade val="39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D-92EF-4B39-9ADE-5BC3C350A45A}"/>
              </c:ext>
            </c:extLst>
          </c:dPt>
          <c:dPt>
            <c:idx val="7"/>
            <c:bubble3D val="0"/>
            <c:spPr>
              <a:solidFill>
                <a:schemeClr val="accent3">
                  <a:shade val="41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F-92EF-4B39-9ADE-5BC3C350A45A}"/>
              </c:ext>
            </c:extLst>
          </c:dPt>
          <c:dPt>
            <c:idx val="8"/>
            <c:bubble3D val="0"/>
            <c:spPr>
              <a:solidFill>
                <a:schemeClr val="accent3">
                  <a:shade val="42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11-92EF-4B39-9ADE-5BC3C350A45A}"/>
              </c:ext>
            </c:extLst>
          </c:dPt>
          <c:dPt>
            <c:idx val="9"/>
            <c:bubble3D val="0"/>
            <c:spPr>
              <a:solidFill>
                <a:schemeClr val="accent3">
                  <a:shade val="44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13-92EF-4B39-9ADE-5BC3C350A45A}"/>
              </c:ext>
            </c:extLst>
          </c:dPt>
          <c:dPt>
            <c:idx val="10"/>
            <c:bubble3D val="0"/>
            <c:spPr>
              <a:solidFill>
                <a:schemeClr val="accent3">
                  <a:shade val="45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15-92EF-4B39-9ADE-5BC3C350A45A}"/>
              </c:ext>
            </c:extLst>
          </c:dPt>
          <c:dPt>
            <c:idx val="11"/>
            <c:bubble3D val="0"/>
            <c:spPr>
              <a:solidFill>
                <a:schemeClr val="accent3">
                  <a:shade val="46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17-E80B-49BC-B290-2A34987DFF18}"/>
              </c:ext>
            </c:extLst>
          </c:dPt>
          <c:dPt>
            <c:idx val="12"/>
            <c:bubble3D val="0"/>
            <c:spPr>
              <a:solidFill>
                <a:schemeClr val="accent3">
                  <a:shade val="48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19-E80B-49BC-B290-2A34987DFF18}"/>
              </c:ext>
            </c:extLst>
          </c:dPt>
          <c:dPt>
            <c:idx val="13"/>
            <c:bubble3D val="0"/>
            <c:spPr>
              <a:solidFill>
                <a:schemeClr val="accent3">
                  <a:shade val="49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1B-E80B-49BC-B290-2A34987DFF18}"/>
              </c:ext>
            </c:extLst>
          </c:dPt>
          <c:dPt>
            <c:idx val="14"/>
            <c:bubble3D val="0"/>
            <c:spPr>
              <a:solidFill>
                <a:schemeClr val="accent3">
                  <a:shade val="51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1D-E80B-49BC-B290-2A34987DFF18}"/>
              </c:ext>
            </c:extLst>
          </c:dPt>
          <c:dPt>
            <c:idx val="15"/>
            <c:bubble3D val="0"/>
            <c:spPr>
              <a:solidFill>
                <a:schemeClr val="accent3">
                  <a:shade val="52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1F-E80B-49BC-B290-2A34987DFF18}"/>
              </c:ext>
            </c:extLst>
          </c:dPt>
          <c:dPt>
            <c:idx val="16"/>
            <c:bubble3D val="0"/>
            <c:spPr>
              <a:solidFill>
                <a:schemeClr val="accent3">
                  <a:shade val="53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21-E80B-49BC-B290-2A34987DFF18}"/>
              </c:ext>
            </c:extLst>
          </c:dPt>
          <c:dPt>
            <c:idx val="17"/>
            <c:bubble3D val="0"/>
            <c:spPr>
              <a:solidFill>
                <a:schemeClr val="accent3">
                  <a:shade val="55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23-E80B-49BC-B290-2A34987DFF18}"/>
              </c:ext>
            </c:extLst>
          </c:dPt>
          <c:dPt>
            <c:idx val="18"/>
            <c:bubble3D val="0"/>
            <c:spPr>
              <a:solidFill>
                <a:schemeClr val="accent3">
                  <a:shade val="56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25-E80B-49BC-B290-2A34987DFF18}"/>
              </c:ext>
            </c:extLst>
          </c:dPt>
          <c:dPt>
            <c:idx val="19"/>
            <c:bubble3D val="0"/>
            <c:spPr>
              <a:solidFill>
                <a:schemeClr val="accent3">
                  <a:shade val="58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27-E80B-49BC-B290-2A34987DFF18}"/>
              </c:ext>
            </c:extLst>
          </c:dPt>
          <c:dPt>
            <c:idx val="20"/>
            <c:bubble3D val="0"/>
            <c:spPr>
              <a:solidFill>
                <a:schemeClr val="accent3">
                  <a:shade val="59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29-E80B-49BC-B290-2A34987DFF18}"/>
              </c:ext>
            </c:extLst>
          </c:dPt>
          <c:dPt>
            <c:idx val="21"/>
            <c:bubble3D val="0"/>
            <c:spPr>
              <a:solidFill>
                <a:schemeClr val="accent3">
                  <a:shade val="6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2B-E80B-49BC-B290-2A34987DFF18}"/>
              </c:ext>
            </c:extLst>
          </c:dPt>
          <c:dPt>
            <c:idx val="22"/>
            <c:bubble3D val="0"/>
            <c:spPr>
              <a:solidFill>
                <a:schemeClr val="accent3">
                  <a:shade val="62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2D-E80B-49BC-B290-2A34987DFF18}"/>
              </c:ext>
            </c:extLst>
          </c:dPt>
          <c:dPt>
            <c:idx val="23"/>
            <c:bubble3D val="0"/>
            <c:spPr>
              <a:solidFill>
                <a:schemeClr val="accent3">
                  <a:shade val="63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2F-E80B-49BC-B290-2A34987DFF18}"/>
              </c:ext>
            </c:extLst>
          </c:dPt>
          <c:dPt>
            <c:idx val="24"/>
            <c:bubble3D val="0"/>
            <c:spPr>
              <a:solidFill>
                <a:schemeClr val="accent3">
                  <a:shade val="65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31-E80B-49BC-B290-2A34987DFF18}"/>
              </c:ext>
            </c:extLst>
          </c:dPt>
          <c:dPt>
            <c:idx val="25"/>
            <c:bubble3D val="0"/>
            <c:spPr>
              <a:solidFill>
                <a:schemeClr val="accent3">
                  <a:shade val="66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33-E80B-49BC-B290-2A34987DFF18}"/>
              </c:ext>
            </c:extLst>
          </c:dPt>
          <c:dPt>
            <c:idx val="26"/>
            <c:bubble3D val="0"/>
            <c:spPr>
              <a:solidFill>
                <a:schemeClr val="accent3">
                  <a:shade val="67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35-E80B-49BC-B290-2A34987DFF18}"/>
              </c:ext>
            </c:extLst>
          </c:dPt>
          <c:dPt>
            <c:idx val="27"/>
            <c:bubble3D val="0"/>
            <c:spPr>
              <a:solidFill>
                <a:schemeClr val="accent3">
                  <a:shade val="69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37-E80B-49BC-B290-2A34987DFF18}"/>
              </c:ext>
            </c:extLst>
          </c:dPt>
          <c:dPt>
            <c:idx val="28"/>
            <c:bubble3D val="0"/>
            <c:spPr>
              <a:solidFill>
                <a:schemeClr val="accent3">
                  <a:shade val="7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39-E80B-49BC-B290-2A34987DFF18}"/>
              </c:ext>
            </c:extLst>
          </c:dPt>
          <c:dPt>
            <c:idx val="29"/>
            <c:bubble3D val="0"/>
            <c:spPr>
              <a:solidFill>
                <a:schemeClr val="accent3">
                  <a:shade val="72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3B-E80B-49BC-B290-2A34987DFF18}"/>
              </c:ext>
            </c:extLst>
          </c:dPt>
          <c:dPt>
            <c:idx val="30"/>
            <c:bubble3D val="0"/>
            <c:spPr>
              <a:solidFill>
                <a:schemeClr val="accent3">
                  <a:shade val="73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3D-E80B-49BC-B290-2A34987DFF18}"/>
              </c:ext>
            </c:extLst>
          </c:dPt>
          <c:dPt>
            <c:idx val="31"/>
            <c:bubble3D val="0"/>
            <c:spPr>
              <a:solidFill>
                <a:schemeClr val="accent3">
                  <a:shade val="74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3F-E80B-49BC-B290-2A34987DFF18}"/>
              </c:ext>
            </c:extLst>
          </c:dPt>
          <c:dPt>
            <c:idx val="32"/>
            <c:bubble3D val="0"/>
            <c:spPr>
              <a:solidFill>
                <a:schemeClr val="accent3">
                  <a:shade val="76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41-E80B-49BC-B290-2A34987DFF18}"/>
              </c:ext>
            </c:extLst>
          </c:dPt>
          <c:dPt>
            <c:idx val="33"/>
            <c:bubble3D val="0"/>
            <c:spPr>
              <a:solidFill>
                <a:schemeClr val="accent3">
                  <a:shade val="77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43-E80B-49BC-B290-2A34987DFF18}"/>
              </c:ext>
            </c:extLst>
          </c:dPt>
          <c:dPt>
            <c:idx val="34"/>
            <c:bubble3D val="0"/>
            <c:spPr>
              <a:solidFill>
                <a:schemeClr val="accent3">
                  <a:shade val="79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45-E80B-49BC-B290-2A34987DFF18}"/>
              </c:ext>
            </c:extLst>
          </c:dPt>
          <c:dPt>
            <c:idx val="35"/>
            <c:bubble3D val="0"/>
            <c:spPr>
              <a:solidFill>
                <a:schemeClr val="accent3">
                  <a:shade val="8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47-E80B-49BC-B290-2A34987DFF18}"/>
              </c:ext>
            </c:extLst>
          </c:dPt>
          <c:dPt>
            <c:idx val="36"/>
            <c:bubble3D val="0"/>
            <c:spPr>
              <a:solidFill>
                <a:schemeClr val="accent3">
                  <a:shade val="81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49-E80B-49BC-B290-2A34987DFF18}"/>
              </c:ext>
            </c:extLst>
          </c:dPt>
          <c:dPt>
            <c:idx val="37"/>
            <c:bubble3D val="0"/>
            <c:spPr>
              <a:solidFill>
                <a:schemeClr val="accent3">
                  <a:shade val="83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4B-E80B-49BC-B290-2A34987DFF18}"/>
              </c:ext>
            </c:extLst>
          </c:dPt>
          <c:dPt>
            <c:idx val="38"/>
            <c:bubble3D val="0"/>
            <c:spPr>
              <a:solidFill>
                <a:schemeClr val="accent3">
                  <a:shade val="84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4D-E80B-49BC-B290-2A34987DFF18}"/>
              </c:ext>
            </c:extLst>
          </c:dPt>
          <c:dPt>
            <c:idx val="39"/>
            <c:bubble3D val="0"/>
            <c:spPr>
              <a:solidFill>
                <a:schemeClr val="accent3">
                  <a:shade val="86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4F-E80B-49BC-B290-2A34987DFF18}"/>
              </c:ext>
            </c:extLst>
          </c:dPt>
          <c:dPt>
            <c:idx val="40"/>
            <c:bubble3D val="0"/>
            <c:spPr>
              <a:solidFill>
                <a:schemeClr val="accent3">
                  <a:shade val="87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51-E80B-49BC-B290-2A34987DFF18}"/>
              </c:ext>
            </c:extLst>
          </c:dPt>
          <c:dPt>
            <c:idx val="41"/>
            <c:bubble3D val="0"/>
            <c:spPr>
              <a:solidFill>
                <a:schemeClr val="accent3">
                  <a:shade val="88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53-E80B-49BC-B290-2A34987DFF18}"/>
              </c:ext>
            </c:extLst>
          </c:dPt>
          <c:dPt>
            <c:idx val="42"/>
            <c:bubble3D val="0"/>
            <c:spPr>
              <a:solidFill>
                <a:schemeClr val="accent3">
                  <a:shade val="9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55-E80B-49BC-B290-2A34987DFF18}"/>
              </c:ext>
            </c:extLst>
          </c:dPt>
          <c:dPt>
            <c:idx val="43"/>
            <c:bubble3D val="0"/>
            <c:spPr>
              <a:solidFill>
                <a:schemeClr val="accent3">
                  <a:shade val="91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57-E80B-49BC-B290-2A34987DFF18}"/>
              </c:ext>
            </c:extLst>
          </c:dPt>
          <c:dPt>
            <c:idx val="44"/>
            <c:bubble3D val="0"/>
            <c:spPr>
              <a:solidFill>
                <a:schemeClr val="accent3">
                  <a:shade val="93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59-E80B-49BC-B290-2A34987DFF18}"/>
              </c:ext>
            </c:extLst>
          </c:dPt>
          <c:dPt>
            <c:idx val="45"/>
            <c:bubble3D val="0"/>
            <c:spPr>
              <a:solidFill>
                <a:schemeClr val="accent3">
                  <a:shade val="94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5B-E80B-49BC-B290-2A34987DFF18}"/>
              </c:ext>
            </c:extLst>
          </c:dPt>
          <c:dPt>
            <c:idx val="46"/>
            <c:bubble3D val="0"/>
            <c:spPr>
              <a:solidFill>
                <a:schemeClr val="accent3">
                  <a:shade val="95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5D-E80B-49BC-B290-2A34987DFF18}"/>
              </c:ext>
            </c:extLst>
          </c:dPt>
          <c:dPt>
            <c:idx val="47"/>
            <c:bubble3D val="0"/>
            <c:spPr>
              <a:solidFill>
                <a:schemeClr val="accent3">
                  <a:shade val="97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5F-E80B-49BC-B290-2A34987DFF18}"/>
              </c:ext>
            </c:extLst>
          </c:dPt>
          <c:dPt>
            <c:idx val="48"/>
            <c:bubble3D val="0"/>
            <c:spPr>
              <a:solidFill>
                <a:schemeClr val="accent3">
                  <a:shade val="98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61-E80B-49BC-B290-2A34987DFF18}"/>
              </c:ext>
            </c:extLst>
          </c:dPt>
          <c:dPt>
            <c:idx val="49"/>
            <c:bubble3D val="0"/>
            <c:spPr>
              <a:solidFill>
                <a:schemeClr val="accent3"/>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63-E80B-49BC-B290-2A34987DFF18}"/>
              </c:ext>
            </c:extLst>
          </c:dPt>
          <c:dPt>
            <c:idx val="50"/>
            <c:bubble3D val="0"/>
            <c:spPr>
              <a:solidFill>
                <a:schemeClr val="accent3">
                  <a:tint val="99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65-E80B-49BC-B290-2A34987DFF18}"/>
              </c:ext>
            </c:extLst>
          </c:dPt>
          <c:dPt>
            <c:idx val="51"/>
            <c:bubble3D val="0"/>
            <c:spPr>
              <a:solidFill>
                <a:schemeClr val="accent3">
                  <a:tint val="98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67-E80B-49BC-B290-2A34987DFF18}"/>
              </c:ext>
            </c:extLst>
          </c:dPt>
          <c:dPt>
            <c:idx val="52"/>
            <c:bubble3D val="0"/>
            <c:spPr>
              <a:solidFill>
                <a:schemeClr val="accent3">
                  <a:tint val="96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69-E80B-49BC-B290-2A34987DFF18}"/>
              </c:ext>
            </c:extLst>
          </c:dPt>
          <c:dPt>
            <c:idx val="53"/>
            <c:bubble3D val="0"/>
            <c:spPr>
              <a:solidFill>
                <a:schemeClr val="accent3">
                  <a:tint val="95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6B-E80B-49BC-B290-2A34987DFF18}"/>
              </c:ext>
            </c:extLst>
          </c:dPt>
          <c:dPt>
            <c:idx val="54"/>
            <c:bubble3D val="0"/>
            <c:spPr>
              <a:solidFill>
                <a:schemeClr val="accent3">
                  <a:tint val="93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6D-E80B-49BC-B290-2A34987DFF18}"/>
              </c:ext>
            </c:extLst>
          </c:dPt>
          <c:dPt>
            <c:idx val="55"/>
            <c:bubble3D val="0"/>
            <c:spPr>
              <a:solidFill>
                <a:schemeClr val="accent3">
                  <a:tint val="92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6F-E80B-49BC-B290-2A34987DFF18}"/>
              </c:ext>
            </c:extLst>
          </c:dPt>
          <c:dPt>
            <c:idx val="56"/>
            <c:bubble3D val="0"/>
            <c:spPr>
              <a:solidFill>
                <a:schemeClr val="accent3">
                  <a:tint val="91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71-E80B-49BC-B290-2A34987DFF18}"/>
              </c:ext>
            </c:extLst>
          </c:dPt>
          <c:dPt>
            <c:idx val="57"/>
            <c:bubble3D val="0"/>
            <c:spPr>
              <a:solidFill>
                <a:schemeClr val="accent3">
                  <a:tint val="89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73-E80B-49BC-B290-2A34987DFF18}"/>
              </c:ext>
            </c:extLst>
          </c:dPt>
          <c:dPt>
            <c:idx val="58"/>
            <c:bubble3D val="0"/>
            <c:spPr>
              <a:solidFill>
                <a:schemeClr val="accent3">
                  <a:tint val="88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75-E80B-49BC-B290-2A34987DFF18}"/>
              </c:ext>
            </c:extLst>
          </c:dPt>
          <c:dPt>
            <c:idx val="59"/>
            <c:bubble3D val="0"/>
            <c:spPr>
              <a:solidFill>
                <a:schemeClr val="accent3">
                  <a:tint val="86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77-E80B-49BC-B290-2A34987DFF18}"/>
              </c:ext>
            </c:extLst>
          </c:dPt>
          <c:dPt>
            <c:idx val="60"/>
            <c:bubble3D val="0"/>
            <c:spPr>
              <a:solidFill>
                <a:schemeClr val="accent3">
                  <a:tint val="85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79-E80B-49BC-B290-2A34987DFF18}"/>
              </c:ext>
            </c:extLst>
          </c:dPt>
          <c:dPt>
            <c:idx val="61"/>
            <c:bubble3D val="0"/>
            <c:spPr>
              <a:solidFill>
                <a:schemeClr val="accent3">
                  <a:tint val="84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7B-E80B-49BC-B290-2A34987DFF18}"/>
              </c:ext>
            </c:extLst>
          </c:dPt>
          <c:dPt>
            <c:idx val="62"/>
            <c:bubble3D val="0"/>
            <c:spPr>
              <a:solidFill>
                <a:schemeClr val="accent3">
                  <a:tint val="82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7D-E80B-49BC-B290-2A34987DFF18}"/>
              </c:ext>
            </c:extLst>
          </c:dPt>
          <c:dPt>
            <c:idx val="63"/>
            <c:bubble3D val="0"/>
            <c:spPr>
              <a:solidFill>
                <a:schemeClr val="accent3">
                  <a:tint val="81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7F-E80B-49BC-B290-2A34987DFF18}"/>
              </c:ext>
            </c:extLst>
          </c:dPt>
          <c:dPt>
            <c:idx val="64"/>
            <c:bubble3D val="0"/>
            <c:spPr>
              <a:solidFill>
                <a:schemeClr val="accent3">
                  <a:tint val="79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81-E80B-49BC-B290-2A34987DFF18}"/>
              </c:ext>
            </c:extLst>
          </c:dPt>
          <c:dPt>
            <c:idx val="65"/>
            <c:bubble3D val="0"/>
            <c:spPr>
              <a:solidFill>
                <a:schemeClr val="accent3">
                  <a:tint val="78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83-E80B-49BC-B290-2A34987DFF18}"/>
              </c:ext>
            </c:extLst>
          </c:dPt>
          <c:dPt>
            <c:idx val="66"/>
            <c:bubble3D val="0"/>
            <c:spPr>
              <a:solidFill>
                <a:schemeClr val="accent3">
                  <a:tint val="77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85-E80B-49BC-B290-2A34987DFF18}"/>
              </c:ext>
            </c:extLst>
          </c:dPt>
          <c:dPt>
            <c:idx val="67"/>
            <c:bubble3D val="0"/>
            <c:spPr>
              <a:solidFill>
                <a:schemeClr val="accent3">
                  <a:tint val="75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87-E80B-49BC-B290-2A34987DFF18}"/>
              </c:ext>
            </c:extLst>
          </c:dPt>
          <c:dPt>
            <c:idx val="68"/>
            <c:bubble3D val="0"/>
            <c:spPr>
              <a:solidFill>
                <a:schemeClr val="accent3">
                  <a:tint val="74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89-E80B-49BC-B290-2A34987DFF18}"/>
              </c:ext>
            </c:extLst>
          </c:dPt>
          <c:dPt>
            <c:idx val="69"/>
            <c:bubble3D val="0"/>
            <c:spPr>
              <a:solidFill>
                <a:schemeClr val="accent3">
                  <a:tint val="72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8B-E80B-49BC-B290-2A34987DFF18}"/>
              </c:ext>
            </c:extLst>
          </c:dPt>
          <c:dPt>
            <c:idx val="70"/>
            <c:bubble3D val="0"/>
            <c:spPr>
              <a:solidFill>
                <a:schemeClr val="accent3">
                  <a:tint val="71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8D-E80B-49BC-B290-2A34987DFF18}"/>
              </c:ext>
            </c:extLst>
          </c:dPt>
          <c:dPt>
            <c:idx val="71"/>
            <c:bubble3D val="0"/>
            <c:spPr>
              <a:solidFill>
                <a:schemeClr val="accent3">
                  <a:tint val="7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8F-E80B-49BC-B290-2A34987DFF18}"/>
              </c:ext>
            </c:extLst>
          </c:dPt>
          <c:dPt>
            <c:idx val="72"/>
            <c:bubble3D val="0"/>
            <c:spPr>
              <a:solidFill>
                <a:schemeClr val="accent3">
                  <a:tint val="68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91-E80B-49BC-B290-2A34987DFF18}"/>
              </c:ext>
            </c:extLst>
          </c:dPt>
          <c:dPt>
            <c:idx val="73"/>
            <c:bubble3D val="0"/>
            <c:spPr>
              <a:solidFill>
                <a:schemeClr val="accent3">
                  <a:tint val="67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93-E80B-49BC-B290-2A34987DFF18}"/>
              </c:ext>
            </c:extLst>
          </c:dPt>
          <c:dPt>
            <c:idx val="74"/>
            <c:bubble3D val="0"/>
            <c:spPr>
              <a:solidFill>
                <a:schemeClr val="accent3">
                  <a:tint val="65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95-E80B-49BC-B290-2A34987DFF18}"/>
              </c:ext>
            </c:extLst>
          </c:dPt>
          <c:dPt>
            <c:idx val="75"/>
            <c:bubble3D val="0"/>
            <c:spPr>
              <a:solidFill>
                <a:schemeClr val="accent3">
                  <a:tint val="64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97-E80B-49BC-B290-2A34987DFF18}"/>
              </c:ext>
            </c:extLst>
          </c:dPt>
          <c:dPt>
            <c:idx val="76"/>
            <c:bubble3D val="0"/>
            <c:spPr>
              <a:solidFill>
                <a:schemeClr val="accent3">
                  <a:tint val="63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99-E80B-49BC-B290-2A34987DFF18}"/>
              </c:ext>
            </c:extLst>
          </c:dPt>
          <c:dPt>
            <c:idx val="77"/>
            <c:bubble3D val="0"/>
            <c:spPr>
              <a:solidFill>
                <a:schemeClr val="accent3">
                  <a:tint val="61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9B-E80B-49BC-B290-2A34987DFF18}"/>
              </c:ext>
            </c:extLst>
          </c:dPt>
          <c:dPt>
            <c:idx val="78"/>
            <c:bubble3D val="0"/>
            <c:spPr>
              <a:solidFill>
                <a:schemeClr val="accent3">
                  <a:tint val="6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9D-E80B-49BC-B290-2A34987DFF18}"/>
              </c:ext>
            </c:extLst>
          </c:dPt>
          <c:dPt>
            <c:idx val="79"/>
            <c:bubble3D val="0"/>
            <c:spPr>
              <a:solidFill>
                <a:schemeClr val="accent3">
                  <a:tint val="58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9F-E80B-49BC-B290-2A34987DFF18}"/>
              </c:ext>
            </c:extLst>
          </c:dPt>
          <c:dPt>
            <c:idx val="80"/>
            <c:bubble3D val="0"/>
            <c:spPr>
              <a:solidFill>
                <a:schemeClr val="accent3">
                  <a:tint val="57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A1-E80B-49BC-B290-2A34987DFF18}"/>
              </c:ext>
            </c:extLst>
          </c:dPt>
          <c:dPt>
            <c:idx val="81"/>
            <c:bubble3D val="0"/>
            <c:spPr>
              <a:solidFill>
                <a:schemeClr val="accent3">
                  <a:tint val="56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A3-E80B-49BC-B290-2A34987DFF18}"/>
              </c:ext>
            </c:extLst>
          </c:dPt>
          <c:dPt>
            <c:idx val="82"/>
            <c:bubble3D val="0"/>
            <c:spPr>
              <a:solidFill>
                <a:schemeClr val="accent3">
                  <a:tint val="54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A5-E80B-49BC-B290-2A34987DFF18}"/>
              </c:ext>
            </c:extLst>
          </c:dPt>
          <c:dPt>
            <c:idx val="83"/>
            <c:bubble3D val="0"/>
            <c:spPr>
              <a:solidFill>
                <a:schemeClr val="accent3">
                  <a:tint val="53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A7-E80B-49BC-B290-2A34987DFF18}"/>
              </c:ext>
            </c:extLst>
          </c:dPt>
          <c:dPt>
            <c:idx val="84"/>
            <c:bubble3D val="0"/>
            <c:spPr>
              <a:solidFill>
                <a:schemeClr val="accent3">
                  <a:tint val="51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A9-E80B-49BC-B290-2A34987DFF18}"/>
              </c:ext>
            </c:extLst>
          </c:dPt>
          <c:dPt>
            <c:idx val="85"/>
            <c:bubble3D val="0"/>
            <c:spPr>
              <a:solidFill>
                <a:schemeClr val="accent3">
                  <a:tint val="5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AB-E80B-49BC-B290-2A34987DFF18}"/>
              </c:ext>
            </c:extLst>
          </c:dPt>
          <c:dPt>
            <c:idx val="86"/>
            <c:bubble3D val="0"/>
            <c:spPr>
              <a:solidFill>
                <a:schemeClr val="accent3">
                  <a:tint val="49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AD-E80B-49BC-B290-2A34987DFF18}"/>
              </c:ext>
            </c:extLst>
          </c:dPt>
          <c:dPt>
            <c:idx val="87"/>
            <c:bubble3D val="0"/>
            <c:spPr>
              <a:solidFill>
                <a:schemeClr val="accent3">
                  <a:tint val="47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AF-E80B-49BC-B290-2A34987DFF18}"/>
              </c:ext>
            </c:extLst>
          </c:dPt>
          <c:dPt>
            <c:idx val="88"/>
            <c:bubble3D val="0"/>
            <c:spPr>
              <a:solidFill>
                <a:schemeClr val="accent3">
                  <a:tint val="46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B1-E80B-49BC-B290-2A34987DFF18}"/>
              </c:ext>
            </c:extLst>
          </c:dPt>
          <c:dPt>
            <c:idx val="89"/>
            <c:bubble3D val="0"/>
            <c:spPr>
              <a:solidFill>
                <a:schemeClr val="accent3">
                  <a:tint val="44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B3-E80B-49BC-B290-2A34987DFF18}"/>
              </c:ext>
            </c:extLst>
          </c:dPt>
          <c:dPt>
            <c:idx val="90"/>
            <c:bubble3D val="0"/>
            <c:spPr>
              <a:solidFill>
                <a:schemeClr val="accent3">
                  <a:tint val="43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B5-E80B-49BC-B290-2A34987DFF18}"/>
              </c:ext>
            </c:extLst>
          </c:dPt>
          <c:dPt>
            <c:idx val="91"/>
            <c:bubble3D val="0"/>
            <c:spPr>
              <a:solidFill>
                <a:schemeClr val="accent3">
                  <a:tint val="42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B7-E80B-49BC-B290-2A34987DFF18}"/>
              </c:ext>
            </c:extLst>
          </c:dPt>
          <c:dPt>
            <c:idx val="92"/>
            <c:bubble3D val="0"/>
            <c:spPr>
              <a:solidFill>
                <a:schemeClr val="accent3">
                  <a:tint val="4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B9-E80B-49BC-B290-2A34987DFF18}"/>
              </c:ext>
            </c:extLst>
          </c:dPt>
          <c:dPt>
            <c:idx val="93"/>
            <c:bubble3D val="0"/>
            <c:spPr>
              <a:solidFill>
                <a:schemeClr val="accent3">
                  <a:tint val="39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BB-E80B-49BC-B290-2A34987DFF18}"/>
              </c:ext>
            </c:extLst>
          </c:dPt>
          <c:dPt>
            <c:idx val="94"/>
            <c:bubble3D val="0"/>
            <c:spPr>
              <a:solidFill>
                <a:schemeClr val="accent3">
                  <a:tint val="37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BD-E80B-49BC-B290-2A34987DFF18}"/>
              </c:ext>
            </c:extLst>
          </c:dPt>
          <c:dPt>
            <c:idx val="95"/>
            <c:bubble3D val="0"/>
            <c:spPr>
              <a:solidFill>
                <a:schemeClr val="accent3">
                  <a:tint val="36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BF-E80B-49BC-B290-2A34987DFF18}"/>
              </c:ext>
            </c:extLst>
          </c:dPt>
          <c:dPt>
            <c:idx val="96"/>
            <c:bubble3D val="0"/>
            <c:spPr>
              <a:solidFill>
                <a:schemeClr val="accent3">
                  <a:tint val="35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C1-E80B-49BC-B290-2A34987DFF18}"/>
              </c:ext>
            </c:extLst>
          </c:dPt>
          <c:dPt>
            <c:idx val="97"/>
            <c:bubble3D val="0"/>
            <c:spPr>
              <a:solidFill>
                <a:schemeClr val="accent3">
                  <a:tint val="33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C3-E80B-49BC-B290-2A34987DFF18}"/>
              </c:ext>
            </c:extLst>
          </c:dPt>
          <c:dPt>
            <c:idx val="98"/>
            <c:bubble3D val="0"/>
            <c:spPr>
              <a:solidFill>
                <a:schemeClr val="accent3">
                  <a:tint val="32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C5-E80B-49BC-B290-2A34987DFF18}"/>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Sheet3!$AC$2:$AC$101</c:f>
              <c:strCache>
                <c:ptCount val="99"/>
                <c:pt idx="0">
                  <c:v>(blank)</c:v>
                </c:pt>
                <c:pt idx="1">
                  <c:v>PO00056256</c:v>
                </c:pt>
                <c:pt idx="2">
                  <c:v>PO00056257</c:v>
                </c:pt>
                <c:pt idx="3">
                  <c:v>PO00056258</c:v>
                </c:pt>
                <c:pt idx="4">
                  <c:v>PO00056259</c:v>
                </c:pt>
                <c:pt idx="5">
                  <c:v>PO00056260</c:v>
                </c:pt>
                <c:pt idx="6">
                  <c:v>PO00056261</c:v>
                </c:pt>
                <c:pt idx="7">
                  <c:v>PO00056262</c:v>
                </c:pt>
                <c:pt idx="8">
                  <c:v>PO00056263</c:v>
                </c:pt>
                <c:pt idx="9">
                  <c:v>PO00056264</c:v>
                </c:pt>
                <c:pt idx="10">
                  <c:v>PO00056265</c:v>
                </c:pt>
                <c:pt idx="11">
                  <c:v>PO00056266</c:v>
                </c:pt>
                <c:pt idx="12">
                  <c:v>PO00056267</c:v>
                </c:pt>
                <c:pt idx="13">
                  <c:v>PO00056268</c:v>
                </c:pt>
                <c:pt idx="14">
                  <c:v>PO00056269</c:v>
                </c:pt>
                <c:pt idx="15">
                  <c:v>PO00056270</c:v>
                </c:pt>
                <c:pt idx="16">
                  <c:v>PO00056271</c:v>
                </c:pt>
                <c:pt idx="17">
                  <c:v>PO00056272</c:v>
                </c:pt>
                <c:pt idx="18">
                  <c:v>PO00056273</c:v>
                </c:pt>
                <c:pt idx="19">
                  <c:v>PO00056274</c:v>
                </c:pt>
                <c:pt idx="20">
                  <c:v>PO00056275</c:v>
                </c:pt>
                <c:pt idx="21">
                  <c:v>PO00056276</c:v>
                </c:pt>
                <c:pt idx="22">
                  <c:v>PO00056277</c:v>
                </c:pt>
                <c:pt idx="23">
                  <c:v>PO00056278</c:v>
                </c:pt>
                <c:pt idx="24">
                  <c:v>PO00056279</c:v>
                </c:pt>
                <c:pt idx="25">
                  <c:v>PO00056280</c:v>
                </c:pt>
                <c:pt idx="26">
                  <c:v>PO00056281</c:v>
                </c:pt>
                <c:pt idx="27">
                  <c:v>PO00056282</c:v>
                </c:pt>
                <c:pt idx="28">
                  <c:v>PO00056283</c:v>
                </c:pt>
                <c:pt idx="29">
                  <c:v>PO00056284</c:v>
                </c:pt>
                <c:pt idx="30">
                  <c:v>PO00056285</c:v>
                </c:pt>
                <c:pt idx="31">
                  <c:v>PO00056286</c:v>
                </c:pt>
                <c:pt idx="32">
                  <c:v>PO00056287</c:v>
                </c:pt>
                <c:pt idx="33">
                  <c:v>PO00056288</c:v>
                </c:pt>
                <c:pt idx="34">
                  <c:v>PO00056289</c:v>
                </c:pt>
                <c:pt idx="35">
                  <c:v>PO00056290</c:v>
                </c:pt>
                <c:pt idx="36">
                  <c:v>PO00056291</c:v>
                </c:pt>
                <c:pt idx="37">
                  <c:v>PO00056292</c:v>
                </c:pt>
                <c:pt idx="38">
                  <c:v>PO00056293</c:v>
                </c:pt>
                <c:pt idx="39">
                  <c:v>PO00056294</c:v>
                </c:pt>
                <c:pt idx="40">
                  <c:v>PO00056295</c:v>
                </c:pt>
                <c:pt idx="41">
                  <c:v>PO00056296</c:v>
                </c:pt>
                <c:pt idx="42">
                  <c:v>PO00056297</c:v>
                </c:pt>
                <c:pt idx="43">
                  <c:v>PO00056298</c:v>
                </c:pt>
                <c:pt idx="44">
                  <c:v>PO00056299</c:v>
                </c:pt>
                <c:pt idx="45">
                  <c:v>PO00056300</c:v>
                </c:pt>
                <c:pt idx="46">
                  <c:v>PO00056301</c:v>
                </c:pt>
                <c:pt idx="47">
                  <c:v>PO00056302</c:v>
                </c:pt>
                <c:pt idx="48">
                  <c:v>PO00056303</c:v>
                </c:pt>
                <c:pt idx="49">
                  <c:v>PO00056304</c:v>
                </c:pt>
                <c:pt idx="50">
                  <c:v>PO00056305</c:v>
                </c:pt>
                <c:pt idx="51">
                  <c:v>PO00056306</c:v>
                </c:pt>
                <c:pt idx="52">
                  <c:v>PO00056307</c:v>
                </c:pt>
                <c:pt idx="53">
                  <c:v>PO00056308</c:v>
                </c:pt>
                <c:pt idx="54">
                  <c:v>PO00056309</c:v>
                </c:pt>
                <c:pt idx="55">
                  <c:v>PO00056310</c:v>
                </c:pt>
                <c:pt idx="56">
                  <c:v>PO00056311</c:v>
                </c:pt>
                <c:pt idx="57">
                  <c:v>PO00056312</c:v>
                </c:pt>
                <c:pt idx="58">
                  <c:v>PO00056313</c:v>
                </c:pt>
                <c:pt idx="59">
                  <c:v>PO00056314</c:v>
                </c:pt>
                <c:pt idx="60">
                  <c:v>PO00056315</c:v>
                </c:pt>
                <c:pt idx="61">
                  <c:v>PO00056316</c:v>
                </c:pt>
                <c:pt idx="62">
                  <c:v>PO00056317</c:v>
                </c:pt>
                <c:pt idx="63">
                  <c:v>PO00056318</c:v>
                </c:pt>
                <c:pt idx="64">
                  <c:v>PO00056319</c:v>
                </c:pt>
                <c:pt idx="65">
                  <c:v>PO00056320</c:v>
                </c:pt>
                <c:pt idx="66">
                  <c:v>PO00056321</c:v>
                </c:pt>
                <c:pt idx="67">
                  <c:v>PO00056322</c:v>
                </c:pt>
                <c:pt idx="68">
                  <c:v>PO00056323</c:v>
                </c:pt>
                <c:pt idx="69">
                  <c:v>PO00056324</c:v>
                </c:pt>
                <c:pt idx="70">
                  <c:v>PO00056325</c:v>
                </c:pt>
                <c:pt idx="71">
                  <c:v>PO00056326</c:v>
                </c:pt>
                <c:pt idx="72">
                  <c:v>PO00056327</c:v>
                </c:pt>
                <c:pt idx="73">
                  <c:v>PO00056328</c:v>
                </c:pt>
                <c:pt idx="74">
                  <c:v>PO00056329</c:v>
                </c:pt>
                <c:pt idx="75">
                  <c:v>PO00056330</c:v>
                </c:pt>
                <c:pt idx="76">
                  <c:v>PO00056331</c:v>
                </c:pt>
                <c:pt idx="77">
                  <c:v>PO00056332</c:v>
                </c:pt>
                <c:pt idx="78">
                  <c:v>PO00056333</c:v>
                </c:pt>
                <c:pt idx="79">
                  <c:v>PO00056334</c:v>
                </c:pt>
                <c:pt idx="80">
                  <c:v>PO00056335</c:v>
                </c:pt>
                <c:pt idx="81">
                  <c:v>PO00056336</c:v>
                </c:pt>
                <c:pt idx="82">
                  <c:v>PO00056337</c:v>
                </c:pt>
                <c:pt idx="83">
                  <c:v>PO00056338</c:v>
                </c:pt>
                <c:pt idx="84">
                  <c:v>PO00056339</c:v>
                </c:pt>
                <c:pt idx="85">
                  <c:v>PO00056340</c:v>
                </c:pt>
                <c:pt idx="86">
                  <c:v>PO00056341</c:v>
                </c:pt>
                <c:pt idx="87">
                  <c:v>PO00056342</c:v>
                </c:pt>
                <c:pt idx="88">
                  <c:v>PO00056343</c:v>
                </c:pt>
                <c:pt idx="89">
                  <c:v>PO00056344</c:v>
                </c:pt>
                <c:pt idx="90">
                  <c:v>PO00056345</c:v>
                </c:pt>
                <c:pt idx="91">
                  <c:v>PO00056346</c:v>
                </c:pt>
                <c:pt idx="92">
                  <c:v>PO00056347</c:v>
                </c:pt>
                <c:pt idx="93">
                  <c:v>PO00056348</c:v>
                </c:pt>
                <c:pt idx="94">
                  <c:v>PO00056349</c:v>
                </c:pt>
                <c:pt idx="95">
                  <c:v>PO00056350</c:v>
                </c:pt>
                <c:pt idx="96">
                  <c:v>PO00056351</c:v>
                </c:pt>
                <c:pt idx="97">
                  <c:v>PO00056352</c:v>
                </c:pt>
                <c:pt idx="98">
                  <c:v>PO00056353</c:v>
                </c:pt>
              </c:strCache>
            </c:strRef>
          </c:cat>
          <c:val>
            <c:numRef>
              <c:f>Sheet3!$AD$2:$AD$101</c:f>
              <c:numCache>
                <c:formatCode>General</c:formatCode>
                <c:ptCount val="99"/>
                <c:pt idx="1">
                  <c:v>98</c:v>
                </c:pt>
                <c:pt idx="2">
                  <c:v>96</c:v>
                </c:pt>
                <c:pt idx="3">
                  <c:v>177</c:v>
                </c:pt>
                <c:pt idx="4">
                  <c:v>139</c:v>
                </c:pt>
                <c:pt idx="5">
                  <c:v>185</c:v>
                </c:pt>
                <c:pt idx="6">
                  <c:v>196</c:v>
                </c:pt>
                <c:pt idx="7">
                  <c:v>142</c:v>
                </c:pt>
                <c:pt idx="8">
                  <c:v>185</c:v>
                </c:pt>
                <c:pt idx="9">
                  <c:v>191</c:v>
                </c:pt>
                <c:pt idx="10">
                  <c:v>85</c:v>
                </c:pt>
                <c:pt idx="11">
                  <c:v>202</c:v>
                </c:pt>
                <c:pt idx="12">
                  <c:v>145</c:v>
                </c:pt>
                <c:pt idx="13">
                  <c:v>103</c:v>
                </c:pt>
                <c:pt idx="14">
                  <c:v>183</c:v>
                </c:pt>
                <c:pt idx="15">
                  <c:v>121</c:v>
                </c:pt>
                <c:pt idx="16">
                  <c:v>141</c:v>
                </c:pt>
                <c:pt idx="17">
                  <c:v>195</c:v>
                </c:pt>
                <c:pt idx="18">
                  <c:v>169</c:v>
                </c:pt>
                <c:pt idx="19">
                  <c:v>208</c:v>
                </c:pt>
                <c:pt idx="20">
                  <c:v>210</c:v>
                </c:pt>
                <c:pt idx="21">
                  <c:v>188</c:v>
                </c:pt>
                <c:pt idx="22">
                  <c:v>169</c:v>
                </c:pt>
                <c:pt idx="23">
                  <c:v>201</c:v>
                </c:pt>
                <c:pt idx="24">
                  <c:v>162</c:v>
                </c:pt>
                <c:pt idx="25">
                  <c:v>202</c:v>
                </c:pt>
                <c:pt idx="26">
                  <c:v>101</c:v>
                </c:pt>
                <c:pt idx="27">
                  <c:v>190</c:v>
                </c:pt>
                <c:pt idx="28">
                  <c:v>160</c:v>
                </c:pt>
                <c:pt idx="29">
                  <c:v>128</c:v>
                </c:pt>
                <c:pt idx="30">
                  <c:v>186</c:v>
                </c:pt>
                <c:pt idx="31">
                  <c:v>189</c:v>
                </c:pt>
                <c:pt idx="32">
                  <c:v>96</c:v>
                </c:pt>
                <c:pt idx="33">
                  <c:v>174</c:v>
                </c:pt>
                <c:pt idx="34">
                  <c:v>187</c:v>
                </c:pt>
                <c:pt idx="35">
                  <c:v>161</c:v>
                </c:pt>
                <c:pt idx="36">
                  <c:v>161</c:v>
                </c:pt>
                <c:pt idx="37">
                  <c:v>206</c:v>
                </c:pt>
                <c:pt idx="38">
                  <c:v>202</c:v>
                </c:pt>
                <c:pt idx="39">
                  <c:v>144</c:v>
                </c:pt>
                <c:pt idx="40">
                  <c:v>149</c:v>
                </c:pt>
                <c:pt idx="41">
                  <c:v>104</c:v>
                </c:pt>
                <c:pt idx="42">
                  <c:v>139</c:v>
                </c:pt>
                <c:pt idx="43">
                  <c:v>160</c:v>
                </c:pt>
                <c:pt idx="44">
                  <c:v>142</c:v>
                </c:pt>
                <c:pt idx="45">
                  <c:v>140</c:v>
                </c:pt>
                <c:pt idx="46">
                  <c:v>128</c:v>
                </c:pt>
                <c:pt idx="47">
                  <c:v>183</c:v>
                </c:pt>
                <c:pt idx="48">
                  <c:v>137</c:v>
                </c:pt>
                <c:pt idx="49">
                  <c:v>185</c:v>
                </c:pt>
                <c:pt idx="50">
                  <c:v>111</c:v>
                </c:pt>
                <c:pt idx="51">
                  <c:v>126</c:v>
                </c:pt>
                <c:pt idx="52">
                  <c:v>157</c:v>
                </c:pt>
                <c:pt idx="53">
                  <c:v>183</c:v>
                </c:pt>
                <c:pt idx="54">
                  <c:v>144</c:v>
                </c:pt>
                <c:pt idx="55">
                  <c:v>153</c:v>
                </c:pt>
                <c:pt idx="56">
                  <c:v>181</c:v>
                </c:pt>
                <c:pt idx="57">
                  <c:v>115</c:v>
                </c:pt>
                <c:pt idx="58">
                  <c:v>151</c:v>
                </c:pt>
                <c:pt idx="59">
                  <c:v>126</c:v>
                </c:pt>
                <c:pt idx="60">
                  <c:v>113</c:v>
                </c:pt>
                <c:pt idx="61">
                  <c:v>153</c:v>
                </c:pt>
                <c:pt idx="62">
                  <c:v>182</c:v>
                </c:pt>
                <c:pt idx="63">
                  <c:v>102</c:v>
                </c:pt>
                <c:pt idx="64">
                  <c:v>168</c:v>
                </c:pt>
                <c:pt idx="65">
                  <c:v>101</c:v>
                </c:pt>
                <c:pt idx="66">
                  <c:v>183</c:v>
                </c:pt>
                <c:pt idx="67">
                  <c:v>151</c:v>
                </c:pt>
                <c:pt idx="68">
                  <c:v>106</c:v>
                </c:pt>
                <c:pt idx="69">
                  <c:v>120</c:v>
                </c:pt>
                <c:pt idx="70">
                  <c:v>119</c:v>
                </c:pt>
                <c:pt idx="71">
                  <c:v>193</c:v>
                </c:pt>
                <c:pt idx="72">
                  <c:v>103</c:v>
                </c:pt>
                <c:pt idx="73">
                  <c:v>142</c:v>
                </c:pt>
                <c:pt idx="74">
                  <c:v>129</c:v>
                </c:pt>
                <c:pt idx="75">
                  <c:v>162</c:v>
                </c:pt>
                <c:pt idx="76">
                  <c:v>105</c:v>
                </c:pt>
                <c:pt idx="77">
                  <c:v>99</c:v>
                </c:pt>
                <c:pt idx="78">
                  <c:v>94</c:v>
                </c:pt>
                <c:pt idx="79">
                  <c:v>94</c:v>
                </c:pt>
                <c:pt idx="80">
                  <c:v>138</c:v>
                </c:pt>
                <c:pt idx="81">
                  <c:v>160</c:v>
                </c:pt>
                <c:pt idx="82">
                  <c:v>95</c:v>
                </c:pt>
                <c:pt idx="83">
                  <c:v>168</c:v>
                </c:pt>
                <c:pt idx="84">
                  <c:v>160</c:v>
                </c:pt>
                <c:pt idx="85">
                  <c:v>159</c:v>
                </c:pt>
                <c:pt idx="86">
                  <c:v>106</c:v>
                </c:pt>
                <c:pt idx="87">
                  <c:v>191</c:v>
                </c:pt>
                <c:pt idx="88">
                  <c:v>156</c:v>
                </c:pt>
                <c:pt idx="89">
                  <c:v>206</c:v>
                </c:pt>
                <c:pt idx="90">
                  <c:v>106</c:v>
                </c:pt>
                <c:pt idx="91">
                  <c:v>173</c:v>
                </c:pt>
                <c:pt idx="92">
                  <c:v>103</c:v>
                </c:pt>
                <c:pt idx="93">
                  <c:v>169</c:v>
                </c:pt>
                <c:pt idx="94">
                  <c:v>208</c:v>
                </c:pt>
                <c:pt idx="95">
                  <c:v>115</c:v>
                </c:pt>
                <c:pt idx="96">
                  <c:v>160</c:v>
                </c:pt>
                <c:pt idx="97">
                  <c:v>208</c:v>
                </c:pt>
                <c:pt idx="98">
                  <c:v>205</c:v>
                </c:pt>
              </c:numCache>
            </c:numRef>
          </c:val>
          <c:extLst>
            <c:ext xmlns:c16="http://schemas.microsoft.com/office/drawing/2014/chart" uri="{C3380CC4-5D6E-409C-BE32-E72D297353CC}">
              <c16:uniqueId val="{00000016-92EF-4B39-9ADE-5BC3C350A45A}"/>
            </c:ext>
          </c:extLst>
        </c:ser>
        <c:ser>
          <c:idx val="1"/>
          <c:order val="1"/>
          <c:tx>
            <c:strRef>
              <c:f>Sheet3!$AE$1</c:f>
              <c:strCache>
                <c:ptCount val="1"/>
                <c:pt idx="0">
                  <c:v>Sum of OTB Value in AED</c:v>
                </c:pt>
              </c:strCache>
            </c:strRef>
          </c:tx>
          <c:dPt>
            <c:idx val="0"/>
            <c:bubble3D val="0"/>
            <c:spPr>
              <a:solidFill>
                <a:schemeClr val="accent3">
                  <a:shade val="31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C7-E80B-49BC-B290-2A34987DFF18}"/>
              </c:ext>
            </c:extLst>
          </c:dPt>
          <c:dPt>
            <c:idx val="1"/>
            <c:bubble3D val="0"/>
            <c:spPr>
              <a:solidFill>
                <a:schemeClr val="accent3">
                  <a:shade val="32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C9-E80B-49BC-B290-2A34987DFF18}"/>
              </c:ext>
            </c:extLst>
          </c:dPt>
          <c:dPt>
            <c:idx val="2"/>
            <c:bubble3D val="0"/>
            <c:spPr>
              <a:solidFill>
                <a:schemeClr val="accent3">
                  <a:shade val="34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CB-E80B-49BC-B290-2A34987DFF18}"/>
              </c:ext>
            </c:extLst>
          </c:dPt>
          <c:dPt>
            <c:idx val="3"/>
            <c:bubble3D val="0"/>
            <c:spPr>
              <a:solidFill>
                <a:schemeClr val="accent3">
                  <a:shade val="35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CD-E80B-49BC-B290-2A34987DFF18}"/>
              </c:ext>
            </c:extLst>
          </c:dPt>
          <c:dPt>
            <c:idx val="4"/>
            <c:bubble3D val="0"/>
            <c:spPr>
              <a:solidFill>
                <a:schemeClr val="accent3">
                  <a:shade val="37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CF-E80B-49BC-B290-2A34987DFF18}"/>
              </c:ext>
            </c:extLst>
          </c:dPt>
          <c:dPt>
            <c:idx val="5"/>
            <c:bubble3D val="0"/>
            <c:spPr>
              <a:solidFill>
                <a:schemeClr val="accent3">
                  <a:shade val="38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D1-E80B-49BC-B290-2A34987DFF18}"/>
              </c:ext>
            </c:extLst>
          </c:dPt>
          <c:dPt>
            <c:idx val="6"/>
            <c:bubble3D val="0"/>
            <c:spPr>
              <a:solidFill>
                <a:schemeClr val="accent3">
                  <a:shade val="39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D3-E80B-49BC-B290-2A34987DFF18}"/>
              </c:ext>
            </c:extLst>
          </c:dPt>
          <c:dPt>
            <c:idx val="7"/>
            <c:bubble3D val="0"/>
            <c:spPr>
              <a:solidFill>
                <a:schemeClr val="accent3">
                  <a:shade val="41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D5-E80B-49BC-B290-2A34987DFF18}"/>
              </c:ext>
            </c:extLst>
          </c:dPt>
          <c:dPt>
            <c:idx val="8"/>
            <c:bubble3D val="0"/>
            <c:spPr>
              <a:solidFill>
                <a:schemeClr val="accent3">
                  <a:shade val="42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D7-E80B-49BC-B290-2A34987DFF18}"/>
              </c:ext>
            </c:extLst>
          </c:dPt>
          <c:dPt>
            <c:idx val="9"/>
            <c:bubble3D val="0"/>
            <c:spPr>
              <a:solidFill>
                <a:schemeClr val="accent3">
                  <a:shade val="44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D9-E80B-49BC-B290-2A34987DFF18}"/>
              </c:ext>
            </c:extLst>
          </c:dPt>
          <c:dPt>
            <c:idx val="10"/>
            <c:bubble3D val="0"/>
            <c:spPr>
              <a:solidFill>
                <a:schemeClr val="accent3">
                  <a:shade val="45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DB-E80B-49BC-B290-2A34987DFF18}"/>
              </c:ext>
            </c:extLst>
          </c:dPt>
          <c:dPt>
            <c:idx val="11"/>
            <c:bubble3D val="0"/>
            <c:spPr>
              <a:solidFill>
                <a:schemeClr val="accent3">
                  <a:shade val="46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DD-E80B-49BC-B290-2A34987DFF18}"/>
              </c:ext>
            </c:extLst>
          </c:dPt>
          <c:dPt>
            <c:idx val="12"/>
            <c:bubble3D val="0"/>
            <c:spPr>
              <a:solidFill>
                <a:schemeClr val="accent3">
                  <a:shade val="48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DF-E80B-49BC-B290-2A34987DFF18}"/>
              </c:ext>
            </c:extLst>
          </c:dPt>
          <c:dPt>
            <c:idx val="13"/>
            <c:bubble3D val="0"/>
            <c:spPr>
              <a:solidFill>
                <a:schemeClr val="accent3">
                  <a:shade val="49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E1-E80B-49BC-B290-2A34987DFF18}"/>
              </c:ext>
            </c:extLst>
          </c:dPt>
          <c:dPt>
            <c:idx val="14"/>
            <c:bubble3D val="0"/>
            <c:spPr>
              <a:solidFill>
                <a:schemeClr val="accent3">
                  <a:shade val="51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E3-E80B-49BC-B290-2A34987DFF18}"/>
              </c:ext>
            </c:extLst>
          </c:dPt>
          <c:dPt>
            <c:idx val="15"/>
            <c:bubble3D val="0"/>
            <c:spPr>
              <a:solidFill>
                <a:schemeClr val="accent3">
                  <a:shade val="52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E5-E80B-49BC-B290-2A34987DFF18}"/>
              </c:ext>
            </c:extLst>
          </c:dPt>
          <c:dPt>
            <c:idx val="16"/>
            <c:bubble3D val="0"/>
            <c:spPr>
              <a:solidFill>
                <a:schemeClr val="accent3">
                  <a:shade val="53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E7-E80B-49BC-B290-2A34987DFF18}"/>
              </c:ext>
            </c:extLst>
          </c:dPt>
          <c:dPt>
            <c:idx val="17"/>
            <c:bubble3D val="0"/>
            <c:spPr>
              <a:solidFill>
                <a:schemeClr val="accent3">
                  <a:shade val="55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E9-E80B-49BC-B290-2A34987DFF18}"/>
              </c:ext>
            </c:extLst>
          </c:dPt>
          <c:dPt>
            <c:idx val="18"/>
            <c:bubble3D val="0"/>
            <c:spPr>
              <a:solidFill>
                <a:schemeClr val="accent3">
                  <a:shade val="56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EB-E80B-49BC-B290-2A34987DFF18}"/>
              </c:ext>
            </c:extLst>
          </c:dPt>
          <c:dPt>
            <c:idx val="19"/>
            <c:bubble3D val="0"/>
            <c:spPr>
              <a:solidFill>
                <a:schemeClr val="accent3">
                  <a:shade val="58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ED-E80B-49BC-B290-2A34987DFF18}"/>
              </c:ext>
            </c:extLst>
          </c:dPt>
          <c:dPt>
            <c:idx val="20"/>
            <c:bubble3D val="0"/>
            <c:spPr>
              <a:solidFill>
                <a:schemeClr val="accent3">
                  <a:shade val="59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EF-E80B-49BC-B290-2A34987DFF18}"/>
              </c:ext>
            </c:extLst>
          </c:dPt>
          <c:dPt>
            <c:idx val="21"/>
            <c:bubble3D val="0"/>
            <c:spPr>
              <a:solidFill>
                <a:schemeClr val="accent3">
                  <a:shade val="6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F1-E80B-49BC-B290-2A34987DFF18}"/>
              </c:ext>
            </c:extLst>
          </c:dPt>
          <c:dPt>
            <c:idx val="22"/>
            <c:bubble3D val="0"/>
            <c:spPr>
              <a:solidFill>
                <a:schemeClr val="accent3">
                  <a:shade val="62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F3-E80B-49BC-B290-2A34987DFF18}"/>
              </c:ext>
            </c:extLst>
          </c:dPt>
          <c:dPt>
            <c:idx val="23"/>
            <c:bubble3D val="0"/>
            <c:spPr>
              <a:solidFill>
                <a:schemeClr val="accent3">
                  <a:shade val="63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F5-E80B-49BC-B290-2A34987DFF18}"/>
              </c:ext>
            </c:extLst>
          </c:dPt>
          <c:dPt>
            <c:idx val="24"/>
            <c:bubble3D val="0"/>
            <c:spPr>
              <a:solidFill>
                <a:schemeClr val="accent3">
                  <a:shade val="65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F7-E80B-49BC-B290-2A34987DFF18}"/>
              </c:ext>
            </c:extLst>
          </c:dPt>
          <c:dPt>
            <c:idx val="25"/>
            <c:bubble3D val="0"/>
            <c:spPr>
              <a:solidFill>
                <a:schemeClr val="accent3">
                  <a:shade val="66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F9-E80B-49BC-B290-2A34987DFF18}"/>
              </c:ext>
            </c:extLst>
          </c:dPt>
          <c:dPt>
            <c:idx val="26"/>
            <c:bubble3D val="0"/>
            <c:spPr>
              <a:solidFill>
                <a:schemeClr val="accent3">
                  <a:shade val="67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FB-E80B-49BC-B290-2A34987DFF18}"/>
              </c:ext>
            </c:extLst>
          </c:dPt>
          <c:dPt>
            <c:idx val="27"/>
            <c:bubble3D val="0"/>
            <c:spPr>
              <a:solidFill>
                <a:schemeClr val="accent3">
                  <a:shade val="69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FD-E80B-49BC-B290-2A34987DFF18}"/>
              </c:ext>
            </c:extLst>
          </c:dPt>
          <c:dPt>
            <c:idx val="28"/>
            <c:bubble3D val="0"/>
            <c:spPr>
              <a:solidFill>
                <a:schemeClr val="accent3">
                  <a:shade val="7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FF-E80B-49BC-B290-2A34987DFF18}"/>
              </c:ext>
            </c:extLst>
          </c:dPt>
          <c:dPt>
            <c:idx val="29"/>
            <c:bubble3D val="0"/>
            <c:spPr>
              <a:solidFill>
                <a:schemeClr val="accent3">
                  <a:shade val="72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101-E80B-49BC-B290-2A34987DFF18}"/>
              </c:ext>
            </c:extLst>
          </c:dPt>
          <c:dPt>
            <c:idx val="30"/>
            <c:bubble3D val="0"/>
            <c:spPr>
              <a:solidFill>
                <a:schemeClr val="accent3">
                  <a:shade val="73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103-E80B-49BC-B290-2A34987DFF18}"/>
              </c:ext>
            </c:extLst>
          </c:dPt>
          <c:dPt>
            <c:idx val="31"/>
            <c:bubble3D val="0"/>
            <c:spPr>
              <a:solidFill>
                <a:schemeClr val="accent3">
                  <a:shade val="74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105-E80B-49BC-B290-2A34987DFF18}"/>
              </c:ext>
            </c:extLst>
          </c:dPt>
          <c:dPt>
            <c:idx val="32"/>
            <c:bubble3D val="0"/>
            <c:spPr>
              <a:solidFill>
                <a:schemeClr val="accent3">
                  <a:shade val="76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107-E80B-49BC-B290-2A34987DFF18}"/>
              </c:ext>
            </c:extLst>
          </c:dPt>
          <c:dPt>
            <c:idx val="33"/>
            <c:bubble3D val="0"/>
            <c:spPr>
              <a:solidFill>
                <a:schemeClr val="accent3">
                  <a:shade val="77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109-E80B-49BC-B290-2A34987DFF18}"/>
              </c:ext>
            </c:extLst>
          </c:dPt>
          <c:dPt>
            <c:idx val="34"/>
            <c:bubble3D val="0"/>
            <c:spPr>
              <a:solidFill>
                <a:schemeClr val="accent3">
                  <a:shade val="79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10B-E80B-49BC-B290-2A34987DFF18}"/>
              </c:ext>
            </c:extLst>
          </c:dPt>
          <c:dPt>
            <c:idx val="35"/>
            <c:bubble3D val="0"/>
            <c:spPr>
              <a:solidFill>
                <a:schemeClr val="accent3">
                  <a:shade val="8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10D-E80B-49BC-B290-2A34987DFF18}"/>
              </c:ext>
            </c:extLst>
          </c:dPt>
          <c:dPt>
            <c:idx val="36"/>
            <c:bubble3D val="0"/>
            <c:spPr>
              <a:solidFill>
                <a:schemeClr val="accent3">
                  <a:shade val="81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10F-E80B-49BC-B290-2A34987DFF18}"/>
              </c:ext>
            </c:extLst>
          </c:dPt>
          <c:dPt>
            <c:idx val="37"/>
            <c:bubble3D val="0"/>
            <c:spPr>
              <a:solidFill>
                <a:schemeClr val="accent3">
                  <a:shade val="83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111-E80B-49BC-B290-2A34987DFF18}"/>
              </c:ext>
            </c:extLst>
          </c:dPt>
          <c:dPt>
            <c:idx val="38"/>
            <c:bubble3D val="0"/>
            <c:spPr>
              <a:solidFill>
                <a:schemeClr val="accent3">
                  <a:shade val="84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113-E80B-49BC-B290-2A34987DFF18}"/>
              </c:ext>
            </c:extLst>
          </c:dPt>
          <c:dPt>
            <c:idx val="39"/>
            <c:bubble3D val="0"/>
            <c:spPr>
              <a:solidFill>
                <a:schemeClr val="accent3">
                  <a:shade val="86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115-E80B-49BC-B290-2A34987DFF18}"/>
              </c:ext>
            </c:extLst>
          </c:dPt>
          <c:dPt>
            <c:idx val="40"/>
            <c:bubble3D val="0"/>
            <c:spPr>
              <a:solidFill>
                <a:schemeClr val="accent3">
                  <a:shade val="87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117-E80B-49BC-B290-2A34987DFF18}"/>
              </c:ext>
            </c:extLst>
          </c:dPt>
          <c:dPt>
            <c:idx val="41"/>
            <c:bubble3D val="0"/>
            <c:spPr>
              <a:solidFill>
                <a:schemeClr val="accent3">
                  <a:shade val="88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119-E80B-49BC-B290-2A34987DFF18}"/>
              </c:ext>
            </c:extLst>
          </c:dPt>
          <c:dPt>
            <c:idx val="42"/>
            <c:bubble3D val="0"/>
            <c:spPr>
              <a:solidFill>
                <a:schemeClr val="accent3">
                  <a:shade val="9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11B-E80B-49BC-B290-2A34987DFF18}"/>
              </c:ext>
            </c:extLst>
          </c:dPt>
          <c:dPt>
            <c:idx val="43"/>
            <c:bubble3D val="0"/>
            <c:spPr>
              <a:solidFill>
                <a:schemeClr val="accent3">
                  <a:shade val="91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11D-E80B-49BC-B290-2A34987DFF18}"/>
              </c:ext>
            </c:extLst>
          </c:dPt>
          <c:dPt>
            <c:idx val="44"/>
            <c:bubble3D val="0"/>
            <c:spPr>
              <a:solidFill>
                <a:schemeClr val="accent3">
                  <a:shade val="93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11F-E80B-49BC-B290-2A34987DFF18}"/>
              </c:ext>
            </c:extLst>
          </c:dPt>
          <c:dPt>
            <c:idx val="45"/>
            <c:bubble3D val="0"/>
            <c:spPr>
              <a:solidFill>
                <a:schemeClr val="accent3">
                  <a:shade val="94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121-E80B-49BC-B290-2A34987DFF18}"/>
              </c:ext>
            </c:extLst>
          </c:dPt>
          <c:dPt>
            <c:idx val="46"/>
            <c:bubble3D val="0"/>
            <c:spPr>
              <a:solidFill>
                <a:schemeClr val="accent3">
                  <a:shade val="95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123-E80B-49BC-B290-2A34987DFF18}"/>
              </c:ext>
            </c:extLst>
          </c:dPt>
          <c:dPt>
            <c:idx val="47"/>
            <c:bubble3D val="0"/>
            <c:spPr>
              <a:solidFill>
                <a:schemeClr val="accent3">
                  <a:shade val="97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125-E80B-49BC-B290-2A34987DFF18}"/>
              </c:ext>
            </c:extLst>
          </c:dPt>
          <c:dPt>
            <c:idx val="48"/>
            <c:bubble3D val="0"/>
            <c:spPr>
              <a:solidFill>
                <a:schemeClr val="accent3">
                  <a:shade val="98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127-E80B-49BC-B290-2A34987DFF18}"/>
              </c:ext>
            </c:extLst>
          </c:dPt>
          <c:dPt>
            <c:idx val="49"/>
            <c:bubble3D val="0"/>
            <c:spPr>
              <a:solidFill>
                <a:schemeClr val="accent3"/>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129-E80B-49BC-B290-2A34987DFF18}"/>
              </c:ext>
            </c:extLst>
          </c:dPt>
          <c:dPt>
            <c:idx val="50"/>
            <c:bubble3D val="0"/>
            <c:spPr>
              <a:solidFill>
                <a:schemeClr val="accent3">
                  <a:tint val="99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12B-E80B-49BC-B290-2A34987DFF18}"/>
              </c:ext>
            </c:extLst>
          </c:dPt>
          <c:dPt>
            <c:idx val="51"/>
            <c:bubble3D val="0"/>
            <c:spPr>
              <a:solidFill>
                <a:schemeClr val="accent3">
                  <a:tint val="98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12D-E80B-49BC-B290-2A34987DFF18}"/>
              </c:ext>
            </c:extLst>
          </c:dPt>
          <c:dPt>
            <c:idx val="52"/>
            <c:bubble3D val="0"/>
            <c:spPr>
              <a:solidFill>
                <a:schemeClr val="accent3">
                  <a:tint val="96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12F-E80B-49BC-B290-2A34987DFF18}"/>
              </c:ext>
            </c:extLst>
          </c:dPt>
          <c:dPt>
            <c:idx val="53"/>
            <c:bubble3D val="0"/>
            <c:spPr>
              <a:solidFill>
                <a:schemeClr val="accent3">
                  <a:tint val="95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131-E80B-49BC-B290-2A34987DFF18}"/>
              </c:ext>
            </c:extLst>
          </c:dPt>
          <c:dPt>
            <c:idx val="54"/>
            <c:bubble3D val="0"/>
            <c:spPr>
              <a:solidFill>
                <a:schemeClr val="accent3">
                  <a:tint val="93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133-E80B-49BC-B290-2A34987DFF18}"/>
              </c:ext>
            </c:extLst>
          </c:dPt>
          <c:dPt>
            <c:idx val="55"/>
            <c:bubble3D val="0"/>
            <c:spPr>
              <a:solidFill>
                <a:schemeClr val="accent3">
                  <a:tint val="92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135-E80B-49BC-B290-2A34987DFF18}"/>
              </c:ext>
            </c:extLst>
          </c:dPt>
          <c:dPt>
            <c:idx val="56"/>
            <c:bubble3D val="0"/>
            <c:spPr>
              <a:solidFill>
                <a:schemeClr val="accent3">
                  <a:tint val="91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137-E80B-49BC-B290-2A34987DFF18}"/>
              </c:ext>
            </c:extLst>
          </c:dPt>
          <c:dPt>
            <c:idx val="57"/>
            <c:bubble3D val="0"/>
            <c:spPr>
              <a:solidFill>
                <a:schemeClr val="accent3">
                  <a:tint val="89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139-E80B-49BC-B290-2A34987DFF18}"/>
              </c:ext>
            </c:extLst>
          </c:dPt>
          <c:dPt>
            <c:idx val="58"/>
            <c:bubble3D val="0"/>
            <c:spPr>
              <a:solidFill>
                <a:schemeClr val="accent3">
                  <a:tint val="88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13B-E80B-49BC-B290-2A34987DFF18}"/>
              </c:ext>
            </c:extLst>
          </c:dPt>
          <c:dPt>
            <c:idx val="59"/>
            <c:bubble3D val="0"/>
            <c:spPr>
              <a:solidFill>
                <a:schemeClr val="accent3">
                  <a:tint val="86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13D-E80B-49BC-B290-2A34987DFF18}"/>
              </c:ext>
            </c:extLst>
          </c:dPt>
          <c:dPt>
            <c:idx val="60"/>
            <c:bubble3D val="0"/>
            <c:spPr>
              <a:solidFill>
                <a:schemeClr val="accent3">
                  <a:tint val="85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13F-E80B-49BC-B290-2A34987DFF18}"/>
              </c:ext>
            </c:extLst>
          </c:dPt>
          <c:dPt>
            <c:idx val="61"/>
            <c:bubble3D val="0"/>
            <c:spPr>
              <a:solidFill>
                <a:schemeClr val="accent3">
                  <a:tint val="84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141-E80B-49BC-B290-2A34987DFF18}"/>
              </c:ext>
            </c:extLst>
          </c:dPt>
          <c:dPt>
            <c:idx val="62"/>
            <c:bubble3D val="0"/>
            <c:spPr>
              <a:solidFill>
                <a:schemeClr val="accent3">
                  <a:tint val="82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143-E80B-49BC-B290-2A34987DFF18}"/>
              </c:ext>
            </c:extLst>
          </c:dPt>
          <c:dPt>
            <c:idx val="63"/>
            <c:bubble3D val="0"/>
            <c:spPr>
              <a:solidFill>
                <a:schemeClr val="accent3">
                  <a:tint val="81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145-E80B-49BC-B290-2A34987DFF18}"/>
              </c:ext>
            </c:extLst>
          </c:dPt>
          <c:dPt>
            <c:idx val="64"/>
            <c:bubble3D val="0"/>
            <c:spPr>
              <a:solidFill>
                <a:schemeClr val="accent3">
                  <a:tint val="79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147-E80B-49BC-B290-2A34987DFF18}"/>
              </c:ext>
            </c:extLst>
          </c:dPt>
          <c:dPt>
            <c:idx val="65"/>
            <c:bubble3D val="0"/>
            <c:spPr>
              <a:solidFill>
                <a:schemeClr val="accent3">
                  <a:tint val="78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149-E80B-49BC-B290-2A34987DFF18}"/>
              </c:ext>
            </c:extLst>
          </c:dPt>
          <c:dPt>
            <c:idx val="66"/>
            <c:bubble3D val="0"/>
            <c:spPr>
              <a:solidFill>
                <a:schemeClr val="accent3">
                  <a:tint val="77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14B-E80B-49BC-B290-2A34987DFF18}"/>
              </c:ext>
            </c:extLst>
          </c:dPt>
          <c:dPt>
            <c:idx val="67"/>
            <c:bubble3D val="0"/>
            <c:spPr>
              <a:solidFill>
                <a:schemeClr val="accent3">
                  <a:tint val="75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14D-E80B-49BC-B290-2A34987DFF18}"/>
              </c:ext>
            </c:extLst>
          </c:dPt>
          <c:dPt>
            <c:idx val="68"/>
            <c:bubble3D val="0"/>
            <c:spPr>
              <a:solidFill>
                <a:schemeClr val="accent3">
                  <a:tint val="74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14F-E80B-49BC-B290-2A34987DFF18}"/>
              </c:ext>
            </c:extLst>
          </c:dPt>
          <c:dPt>
            <c:idx val="69"/>
            <c:bubble3D val="0"/>
            <c:spPr>
              <a:solidFill>
                <a:schemeClr val="accent3">
                  <a:tint val="72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151-E80B-49BC-B290-2A34987DFF18}"/>
              </c:ext>
            </c:extLst>
          </c:dPt>
          <c:dPt>
            <c:idx val="70"/>
            <c:bubble3D val="0"/>
            <c:spPr>
              <a:solidFill>
                <a:schemeClr val="accent3">
                  <a:tint val="71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153-E80B-49BC-B290-2A34987DFF18}"/>
              </c:ext>
            </c:extLst>
          </c:dPt>
          <c:dPt>
            <c:idx val="71"/>
            <c:bubble3D val="0"/>
            <c:spPr>
              <a:solidFill>
                <a:schemeClr val="accent3">
                  <a:tint val="7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155-E80B-49BC-B290-2A34987DFF18}"/>
              </c:ext>
            </c:extLst>
          </c:dPt>
          <c:dPt>
            <c:idx val="72"/>
            <c:bubble3D val="0"/>
            <c:spPr>
              <a:solidFill>
                <a:schemeClr val="accent3">
                  <a:tint val="68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157-E80B-49BC-B290-2A34987DFF18}"/>
              </c:ext>
            </c:extLst>
          </c:dPt>
          <c:dPt>
            <c:idx val="73"/>
            <c:bubble3D val="0"/>
            <c:spPr>
              <a:solidFill>
                <a:schemeClr val="accent3">
                  <a:tint val="67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159-E80B-49BC-B290-2A34987DFF18}"/>
              </c:ext>
            </c:extLst>
          </c:dPt>
          <c:dPt>
            <c:idx val="74"/>
            <c:bubble3D val="0"/>
            <c:spPr>
              <a:solidFill>
                <a:schemeClr val="accent3">
                  <a:tint val="65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15B-E80B-49BC-B290-2A34987DFF18}"/>
              </c:ext>
            </c:extLst>
          </c:dPt>
          <c:dPt>
            <c:idx val="75"/>
            <c:bubble3D val="0"/>
            <c:spPr>
              <a:solidFill>
                <a:schemeClr val="accent3">
                  <a:tint val="64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15D-E80B-49BC-B290-2A34987DFF18}"/>
              </c:ext>
            </c:extLst>
          </c:dPt>
          <c:dPt>
            <c:idx val="76"/>
            <c:bubble3D val="0"/>
            <c:spPr>
              <a:solidFill>
                <a:schemeClr val="accent3">
                  <a:tint val="63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15F-E80B-49BC-B290-2A34987DFF18}"/>
              </c:ext>
            </c:extLst>
          </c:dPt>
          <c:dPt>
            <c:idx val="77"/>
            <c:bubble3D val="0"/>
            <c:spPr>
              <a:solidFill>
                <a:schemeClr val="accent3">
                  <a:tint val="61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161-E80B-49BC-B290-2A34987DFF18}"/>
              </c:ext>
            </c:extLst>
          </c:dPt>
          <c:dPt>
            <c:idx val="78"/>
            <c:bubble3D val="0"/>
            <c:spPr>
              <a:solidFill>
                <a:schemeClr val="accent3">
                  <a:tint val="6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163-E80B-49BC-B290-2A34987DFF18}"/>
              </c:ext>
            </c:extLst>
          </c:dPt>
          <c:dPt>
            <c:idx val="79"/>
            <c:bubble3D val="0"/>
            <c:spPr>
              <a:solidFill>
                <a:schemeClr val="accent3">
                  <a:tint val="58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165-E80B-49BC-B290-2A34987DFF18}"/>
              </c:ext>
            </c:extLst>
          </c:dPt>
          <c:dPt>
            <c:idx val="80"/>
            <c:bubble3D val="0"/>
            <c:spPr>
              <a:solidFill>
                <a:schemeClr val="accent3">
                  <a:tint val="57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167-E80B-49BC-B290-2A34987DFF18}"/>
              </c:ext>
            </c:extLst>
          </c:dPt>
          <c:dPt>
            <c:idx val="81"/>
            <c:bubble3D val="0"/>
            <c:spPr>
              <a:solidFill>
                <a:schemeClr val="accent3">
                  <a:tint val="56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169-E80B-49BC-B290-2A34987DFF18}"/>
              </c:ext>
            </c:extLst>
          </c:dPt>
          <c:dPt>
            <c:idx val="82"/>
            <c:bubble3D val="0"/>
            <c:spPr>
              <a:solidFill>
                <a:schemeClr val="accent3">
                  <a:tint val="54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16B-E80B-49BC-B290-2A34987DFF18}"/>
              </c:ext>
            </c:extLst>
          </c:dPt>
          <c:dPt>
            <c:idx val="83"/>
            <c:bubble3D val="0"/>
            <c:spPr>
              <a:solidFill>
                <a:schemeClr val="accent3">
                  <a:tint val="53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16D-E80B-49BC-B290-2A34987DFF18}"/>
              </c:ext>
            </c:extLst>
          </c:dPt>
          <c:dPt>
            <c:idx val="84"/>
            <c:bubble3D val="0"/>
            <c:spPr>
              <a:solidFill>
                <a:schemeClr val="accent3">
                  <a:tint val="51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16F-E80B-49BC-B290-2A34987DFF18}"/>
              </c:ext>
            </c:extLst>
          </c:dPt>
          <c:dPt>
            <c:idx val="85"/>
            <c:bubble3D val="0"/>
            <c:spPr>
              <a:solidFill>
                <a:schemeClr val="accent3">
                  <a:tint val="5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171-E80B-49BC-B290-2A34987DFF18}"/>
              </c:ext>
            </c:extLst>
          </c:dPt>
          <c:dPt>
            <c:idx val="86"/>
            <c:bubble3D val="0"/>
            <c:spPr>
              <a:solidFill>
                <a:schemeClr val="accent3">
                  <a:tint val="49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173-E80B-49BC-B290-2A34987DFF18}"/>
              </c:ext>
            </c:extLst>
          </c:dPt>
          <c:dPt>
            <c:idx val="87"/>
            <c:bubble3D val="0"/>
            <c:spPr>
              <a:solidFill>
                <a:schemeClr val="accent3">
                  <a:tint val="47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175-E80B-49BC-B290-2A34987DFF18}"/>
              </c:ext>
            </c:extLst>
          </c:dPt>
          <c:dPt>
            <c:idx val="88"/>
            <c:bubble3D val="0"/>
            <c:spPr>
              <a:solidFill>
                <a:schemeClr val="accent3">
                  <a:tint val="46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177-E80B-49BC-B290-2A34987DFF18}"/>
              </c:ext>
            </c:extLst>
          </c:dPt>
          <c:dPt>
            <c:idx val="89"/>
            <c:bubble3D val="0"/>
            <c:spPr>
              <a:solidFill>
                <a:schemeClr val="accent3">
                  <a:tint val="44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179-E80B-49BC-B290-2A34987DFF18}"/>
              </c:ext>
            </c:extLst>
          </c:dPt>
          <c:dPt>
            <c:idx val="90"/>
            <c:bubble3D val="0"/>
            <c:spPr>
              <a:solidFill>
                <a:schemeClr val="accent3">
                  <a:tint val="43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17B-E80B-49BC-B290-2A34987DFF18}"/>
              </c:ext>
            </c:extLst>
          </c:dPt>
          <c:dPt>
            <c:idx val="91"/>
            <c:bubble3D val="0"/>
            <c:spPr>
              <a:solidFill>
                <a:schemeClr val="accent3">
                  <a:tint val="42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17D-E80B-49BC-B290-2A34987DFF18}"/>
              </c:ext>
            </c:extLst>
          </c:dPt>
          <c:dPt>
            <c:idx val="92"/>
            <c:bubble3D val="0"/>
            <c:spPr>
              <a:solidFill>
                <a:schemeClr val="accent3">
                  <a:tint val="4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17F-E80B-49BC-B290-2A34987DFF18}"/>
              </c:ext>
            </c:extLst>
          </c:dPt>
          <c:dPt>
            <c:idx val="93"/>
            <c:bubble3D val="0"/>
            <c:spPr>
              <a:solidFill>
                <a:schemeClr val="accent3">
                  <a:tint val="39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181-E80B-49BC-B290-2A34987DFF18}"/>
              </c:ext>
            </c:extLst>
          </c:dPt>
          <c:dPt>
            <c:idx val="94"/>
            <c:bubble3D val="0"/>
            <c:spPr>
              <a:solidFill>
                <a:schemeClr val="accent3">
                  <a:tint val="37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183-E80B-49BC-B290-2A34987DFF18}"/>
              </c:ext>
            </c:extLst>
          </c:dPt>
          <c:dPt>
            <c:idx val="95"/>
            <c:bubble3D val="0"/>
            <c:spPr>
              <a:solidFill>
                <a:schemeClr val="accent3">
                  <a:tint val="36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185-E80B-49BC-B290-2A34987DFF18}"/>
              </c:ext>
            </c:extLst>
          </c:dPt>
          <c:dPt>
            <c:idx val="96"/>
            <c:bubble3D val="0"/>
            <c:spPr>
              <a:solidFill>
                <a:schemeClr val="accent3">
                  <a:tint val="35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187-E80B-49BC-B290-2A34987DFF18}"/>
              </c:ext>
            </c:extLst>
          </c:dPt>
          <c:dPt>
            <c:idx val="97"/>
            <c:bubble3D val="0"/>
            <c:spPr>
              <a:solidFill>
                <a:schemeClr val="accent3">
                  <a:tint val="33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189-E80B-49BC-B290-2A34987DFF18}"/>
              </c:ext>
            </c:extLst>
          </c:dPt>
          <c:dPt>
            <c:idx val="98"/>
            <c:bubble3D val="0"/>
            <c:spPr>
              <a:solidFill>
                <a:schemeClr val="accent3">
                  <a:tint val="32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18B-E80B-49BC-B290-2A34987DFF18}"/>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Sheet3!$AC$2:$AC$101</c:f>
              <c:strCache>
                <c:ptCount val="99"/>
                <c:pt idx="0">
                  <c:v>(blank)</c:v>
                </c:pt>
                <c:pt idx="1">
                  <c:v>PO00056256</c:v>
                </c:pt>
                <c:pt idx="2">
                  <c:v>PO00056257</c:v>
                </c:pt>
                <c:pt idx="3">
                  <c:v>PO00056258</c:v>
                </c:pt>
                <c:pt idx="4">
                  <c:v>PO00056259</c:v>
                </c:pt>
                <c:pt idx="5">
                  <c:v>PO00056260</c:v>
                </c:pt>
                <c:pt idx="6">
                  <c:v>PO00056261</c:v>
                </c:pt>
                <c:pt idx="7">
                  <c:v>PO00056262</c:v>
                </c:pt>
                <c:pt idx="8">
                  <c:v>PO00056263</c:v>
                </c:pt>
                <c:pt idx="9">
                  <c:v>PO00056264</c:v>
                </c:pt>
                <c:pt idx="10">
                  <c:v>PO00056265</c:v>
                </c:pt>
                <c:pt idx="11">
                  <c:v>PO00056266</c:v>
                </c:pt>
                <c:pt idx="12">
                  <c:v>PO00056267</c:v>
                </c:pt>
                <c:pt idx="13">
                  <c:v>PO00056268</c:v>
                </c:pt>
                <c:pt idx="14">
                  <c:v>PO00056269</c:v>
                </c:pt>
                <c:pt idx="15">
                  <c:v>PO00056270</c:v>
                </c:pt>
                <c:pt idx="16">
                  <c:v>PO00056271</c:v>
                </c:pt>
                <c:pt idx="17">
                  <c:v>PO00056272</c:v>
                </c:pt>
                <c:pt idx="18">
                  <c:v>PO00056273</c:v>
                </c:pt>
                <c:pt idx="19">
                  <c:v>PO00056274</c:v>
                </c:pt>
                <c:pt idx="20">
                  <c:v>PO00056275</c:v>
                </c:pt>
                <c:pt idx="21">
                  <c:v>PO00056276</c:v>
                </c:pt>
                <c:pt idx="22">
                  <c:v>PO00056277</c:v>
                </c:pt>
                <c:pt idx="23">
                  <c:v>PO00056278</c:v>
                </c:pt>
                <c:pt idx="24">
                  <c:v>PO00056279</c:v>
                </c:pt>
                <c:pt idx="25">
                  <c:v>PO00056280</c:v>
                </c:pt>
                <c:pt idx="26">
                  <c:v>PO00056281</c:v>
                </c:pt>
                <c:pt idx="27">
                  <c:v>PO00056282</c:v>
                </c:pt>
                <c:pt idx="28">
                  <c:v>PO00056283</c:v>
                </c:pt>
                <c:pt idx="29">
                  <c:v>PO00056284</c:v>
                </c:pt>
                <c:pt idx="30">
                  <c:v>PO00056285</c:v>
                </c:pt>
                <c:pt idx="31">
                  <c:v>PO00056286</c:v>
                </c:pt>
                <c:pt idx="32">
                  <c:v>PO00056287</c:v>
                </c:pt>
                <c:pt idx="33">
                  <c:v>PO00056288</c:v>
                </c:pt>
                <c:pt idx="34">
                  <c:v>PO00056289</c:v>
                </c:pt>
                <c:pt idx="35">
                  <c:v>PO00056290</c:v>
                </c:pt>
                <c:pt idx="36">
                  <c:v>PO00056291</c:v>
                </c:pt>
                <c:pt idx="37">
                  <c:v>PO00056292</c:v>
                </c:pt>
                <c:pt idx="38">
                  <c:v>PO00056293</c:v>
                </c:pt>
                <c:pt idx="39">
                  <c:v>PO00056294</c:v>
                </c:pt>
                <c:pt idx="40">
                  <c:v>PO00056295</c:v>
                </c:pt>
                <c:pt idx="41">
                  <c:v>PO00056296</c:v>
                </c:pt>
                <c:pt idx="42">
                  <c:v>PO00056297</c:v>
                </c:pt>
                <c:pt idx="43">
                  <c:v>PO00056298</c:v>
                </c:pt>
                <c:pt idx="44">
                  <c:v>PO00056299</c:v>
                </c:pt>
                <c:pt idx="45">
                  <c:v>PO00056300</c:v>
                </c:pt>
                <c:pt idx="46">
                  <c:v>PO00056301</c:v>
                </c:pt>
                <c:pt idx="47">
                  <c:v>PO00056302</c:v>
                </c:pt>
                <c:pt idx="48">
                  <c:v>PO00056303</c:v>
                </c:pt>
                <c:pt idx="49">
                  <c:v>PO00056304</c:v>
                </c:pt>
                <c:pt idx="50">
                  <c:v>PO00056305</c:v>
                </c:pt>
                <c:pt idx="51">
                  <c:v>PO00056306</c:v>
                </c:pt>
                <c:pt idx="52">
                  <c:v>PO00056307</c:v>
                </c:pt>
                <c:pt idx="53">
                  <c:v>PO00056308</c:v>
                </c:pt>
                <c:pt idx="54">
                  <c:v>PO00056309</c:v>
                </c:pt>
                <c:pt idx="55">
                  <c:v>PO00056310</c:v>
                </c:pt>
                <c:pt idx="56">
                  <c:v>PO00056311</c:v>
                </c:pt>
                <c:pt idx="57">
                  <c:v>PO00056312</c:v>
                </c:pt>
                <c:pt idx="58">
                  <c:v>PO00056313</c:v>
                </c:pt>
                <c:pt idx="59">
                  <c:v>PO00056314</c:v>
                </c:pt>
                <c:pt idx="60">
                  <c:v>PO00056315</c:v>
                </c:pt>
                <c:pt idx="61">
                  <c:v>PO00056316</c:v>
                </c:pt>
                <c:pt idx="62">
                  <c:v>PO00056317</c:v>
                </c:pt>
                <c:pt idx="63">
                  <c:v>PO00056318</c:v>
                </c:pt>
                <c:pt idx="64">
                  <c:v>PO00056319</c:v>
                </c:pt>
                <c:pt idx="65">
                  <c:v>PO00056320</c:v>
                </c:pt>
                <c:pt idx="66">
                  <c:v>PO00056321</c:v>
                </c:pt>
                <c:pt idx="67">
                  <c:v>PO00056322</c:v>
                </c:pt>
                <c:pt idx="68">
                  <c:v>PO00056323</c:v>
                </c:pt>
                <c:pt idx="69">
                  <c:v>PO00056324</c:v>
                </c:pt>
                <c:pt idx="70">
                  <c:v>PO00056325</c:v>
                </c:pt>
                <c:pt idx="71">
                  <c:v>PO00056326</c:v>
                </c:pt>
                <c:pt idx="72">
                  <c:v>PO00056327</c:v>
                </c:pt>
                <c:pt idx="73">
                  <c:v>PO00056328</c:v>
                </c:pt>
                <c:pt idx="74">
                  <c:v>PO00056329</c:v>
                </c:pt>
                <c:pt idx="75">
                  <c:v>PO00056330</c:v>
                </c:pt>
                <c:pt idx="76">
                  <c:v>PO00056331</c:v>
                </c:pt>
                <c:pt idx="77">
                  <c:v>PO00056332</c:v>
                </c:pt>
                <c:pt idx="78">
                  <c:v>PO00056333</c:v>
                </c:pt>
                <c:pt idx="79">
                  <c:v>PO00056334</c:v>
                </c:pt>
                <c:pt idx="80">
                  <c:v>PO00056335</c:v>
                </c:pt>
                <c:pt idx="81">
                  <c:v>PO00056336</c:v>
                </c:pt>
                <c:pt idx="82">
                  <c:v>PO00056337</c:v>
                </c:pt>
                <c:pt idx="83">
                  <c:v>PO00056338</c:v>
                </c:pt>
                <c:pt idx="84">
                  <c:v>PO00056339</c:v>
                </c:pt>
                <c:pt idx="85">
                  <c:v>PO00056340</c:v>
                </c:pt>
                <c:pt idx="86">
                  <c:v>PO00056341</c:v>
                </c:pt>
                <c:pt idx="87">
                  <c:v>PO00056342</c:v>
                </c:pt>
                <c:pt idx="88">
                  <c:v>PO00056343</c:v>
                </c:pt>
                <c:pt idx="89">
                  <c:v>PO00056344</c:v>
                </c:pt>
                <c:pt idx="90">
                  <c:v>PO00056345</c:v>
                </c:pt>
                <c:pt idx="91">
                  <c:v>PO00056346</c:v>
                </c:pt>
                <c:pt idx="92">
                  <c:v>PO00056347</c:v>
                </c:pt>
                <c:pt idx="93">
                  <c:v>PO00056348</c:v>
                </c:pt>
                <c:pt idx="94">
                  <c:v>PO00056349</c:v>
                </c:pt>
                <c:pt idx="95">
                  <c:v>PO00056350</c:v>
                </c:pt>
                <c:pt idx="96">
                  <c:v>PO00056351</c:v>
                </c:pt>
                <c:pt idx="97">
                  <c:v>PO00056352</c:v>
                </c:pt>
                <c:pt idx="98">
                  <c:v>PO00056353</c:v>
                </c:pt>
              </c:strCache>
            </c:strRef>
          </c:cat>
          <c:val>
            <c:numRef>
              <c:f>Sheet3!$AE$2:$AE$101</c:f>
              <c:numCache>
                <c:formatCode>General</c:formatCode>
                <c:ptCount val="99"/>
                <c:pt idx="1">
                  <c:v>20208</c:v>
                </c:pt>
                <c:pt idx="2">
                  <c:v>16233</c:v>
                </c:pt>
                <c:pt idx="3">
                  <c:v>16637</c:v>
                </c:pt>
                <c:pt idx="4">
                  <c:v>16881</c:v>
                </c:pt>
                <c:pt idx="5">
                  <c:v>24667</c:v>
                </c:pt>
                <c:pt idx="6">
                  <c:v>16051</c:v>
                </c:pt>
                <c:pt idx="7">
                  <c:v>24991</c:v>
                </c:pt>
                <c:pt idx="8">
                  <c:v>12099</c:v>
                </c:pt>
                <c:pt idx="9">
                  <c:v>22079</c:v>
                </c:pt>
                <c:pt idx="10">
                  <c:v>20134</c:v>
                </c:pt>
                <c:pt idx="11">
                  <c:v>24159</c:v>
                </c:pt>
                <c:pt idx="12">
                  <c:v>20440</c:v>
                </c:pt>
                <c:pt idx="13">
                  <c:v>13598</c:v>
                </c:pt>
                <c:pt idx="14">
                  <c:v>15318</c:v>
                </c:pt>
                <c:pt idx="15">
                  <c:v>12137</c:v>
                </c:pt>
                <c:pt idx="16">
                  <c:v>22311</c:v>
                </c:pt>
                <c:pt idx="17">
                  <c:v>20118</c:v>
                </c:pt>
                <c:pt idx="18">
                  <c:v>17991</c:v>
                </c:pt>
                <c:pt idx="19">
                  <c:v>17666</c:v>
                </c:pt>
                <c:pt idx="20">
                  <c:v>21234</c:v>
                </c:pt>
                <c:pt idx="21">
                  <c:v>14436</c:v>
                </c:pt>
                <c:pt idx="22">
                  <c:v>13459</c:v>
                </c:pt>
                <c:pt idx="23">
                  <c:v>20441</c:v>
                </c:pt>
                <c:pt idx="24">
                  <c:v>24509</c:v>
                </c:pt>
                <c:pt idx="25">
                  <c:v>21263</c:v>
                </c:pt>
                <c:pt idx="26">
                  <c:v>17630</c:v>
                </c:pt>
                <c:pt idx="27">
                  <c:v>14101</c:v>
                </c:pt>
                <c:pt idx="28">
                  <c:v>22363</c:v>
                </c:pt>
                <c:pt idx="29">
                  <c:v>19315</c:v>
                </c:pt>
                <c:pt idx="30">
                  <c:v>20482</c:v>
                </c:pt>
                <c:pt idx="31">
                  <c:v>12165</c:v>
                </c:pt>
                <c:pt idx="32">
                  <c:v>23689</c:v>
                </c:pt>
                <c:pt idx="33">
                  <c:v>20031</c:v>
                </c:pt>
                <c:pt idx="34">
                  <c:v>24096</c:v>
                </c:pt>
                <c:pt idx="35">
                  <c:v>14580</c:v>
                </c:pt>
                <c:pt idx="36">
                  <c:v>17475</c:v>
                </c:pt>
                <c:pt idx="37">
                  <c:v>20238</c:v>
                </c:pt>
                <c:pt idx="38">
                  <c:v>20279</c:v>
                </c:pt>
                <c:pt idx="39">
                  <c:v>14552</c:v>
                </c:pt>
                <c:pt idx="40">
                  <c:v>13984</c:v>
                </c:pt>
                <c:pt idx="41">
                  <c:v>17077</c:v>
                </c:pt>
                <c:pt idx="42">
                  <c:v>22851</c:v>
                </c:pt>
                <c:pt idx="43">
                  <c:v>23602</c:v>
                </c:pt>
                <c:pt idx="44">
                  <c:v>24007</c:v>
                </c:pt>
                <c:pt idx="45">
                  <c:v>16566</c:v>
                </c:pt>
                <c:pt idx="46">
                  <c:v>24558</c:v>
                </c:pt>
                <c:pt idx="47">
                  <c:v>12019</c:v>
                </c:pt>
                <c:pt idx="48">
                  <c:v>22376</c:v>
                </c:pt>
                <c:pt idx="49">
                  <c:v>24521</c:v>
                </c:pt>
                <c:pt idx="50">
                  <c:v>18663</c:v>
                </c:pt>
                <c:pt idx="51">
                  <c:v>15415</c:v>
                </c:pt>
                <c:pt idx="52">
                  <c:v>23084</c:v>
                </c:pt>
                <c:pt idx="53">
                  <c:v>16186</c:v>
                </c:pt>
                <c:pt idx="54">
                  <c:v>21755</c:v>
                </c:pt>
                <c:pt idx="55">
                  <c:v>13900</c:v>
                </c:pt>
                <c:pt idx="56">
                  <c:v>18406</c:v>
                </c:pt>
                <c:pt idx="57">
                  <c:v>14165</c:v>
                </c:pt>
                <c:pt idx="58">
                  <c:v>17508</c:v>
                </c:pt>
                <c:pt idx="59">
                  <c:v>21061</c:v>
                </c:pt>
                <c:pt idx="60">
                  <c:v>13463</c:v>
                </c:pt>
                <c:pt idx="61">
                  <c:v>19700</c:v>
                </c:pt>
                <c:pt idx="62">
                  <c:v>19809</c:v>
                </c:pt>
                <c:pt idx="63">
                  <c:v>13102</c:v>
                </c:pt>
                <c:pt idx="64">
                  <c:v>13122</c:v>
                </c:pt>
                <c:pt idx="65">
                  <c:v>14017</c:v>
                </c:pt>
                <c:pt idx="66">
                  <c:v>21487</c:v>
                </c:pt>
                <c:pt idx="67">
                  <c:v>19165</c:v>
                </c:pt>
                <c:pt idx="68">
                  <c:v>21294</c:v>
                </c:pt>
                <c:pt idx="69">
                  <c:v>20224</c:v>
                </c:pt>
                <c:pt idx="70">
                  <c:v>13925</c:v>
                </c:pt>
                <c:pt idx="71">
                  <c:v>18047</c:v>
                </c:pt>
                <c:pt idx="72">
                  <c:v>20665</c:v>
                </c:pt>
                <c:pt idx="73">
                  <c:v>22870</c:v>
                </c:pt>
                <c:pt idx="74">
                  <c:v>24746</c:v>
                </c:pt>
                <c:pt idx="75">
                  <c:v>21326</c:v>
                </c:pt>
                <c:pt idx="76">
                  <c:v>16619</c:v>
                </c:pt>
                <c:pt idx="77">
                  <c:v>16962</c:v>
                </c:pt>
                <c:pt idx="78">
                  <c:v>14318</c:v>
                </c:pt>
                <c:pt idx="79">
                  <c:v>13434</c:v>
                </c:pt>
                <c:pt idx="80">
                  <c:v>12143</c:v>
                </c:pt>
                <c:pt idx="81">
                  <c:v>12859</c:v>
                </c:pt>
                <c:pt idx="82">
                  <c:v>21885</c:v>
                </c:pt>
                <c:pt idx="83">
                  <c:v>16029</c:v>
                </c:pt>
                <c:pt idx="84">
                  <c:v>16113</c:v>
                </c:pt>
                <c:pt idx="85">
                  <c:v>21310</c:v>
                </c:pt>
                <c:pt idx="86">
                  <c:v>22800</c:v>
                </c:pt>
                <c:pt idx="87">
                  <c:v>24002</c:v>
                </c:pt>
                <c:pt idx="88">
                  <c:v>19444</c:v>
                </c:pt>
                <c:pt idx="89">
                  <c:v>15064</c:v>
                </c:pt>
                <c:pt idx="90">
                  <c:v>24354</c:v>
                </c:pt>
                <c:pt idx="91">
                  <c:v>19146</c:v>
                </c:pt>
                <c:pt idx="92">
                  <c:v>14205</c:v>
                </c:pt>
                <c:pt idx="93">
                  <c:v>15697</c:v>
                </c:pt>
                <c:pt idx="94">
                  <c:v>20280</c:v>
                </c:pt>
                <c:pt idx="95">
                  <c:v>23323</c:v>
                </c:pt>
                <c:pt idx="96">
                  <c:v>20389</c:v>
                </c:pt>
                <c:pt idx="97">
                  <c:v>22096</c:v>
                </c:pt>
                <c:pt idx="98">
                  <c:v>20224</c:v>
                </c:pt>
              </c:numCache>
            </c:numRef>
          </c:val>
          <c:extLst>
            <c:ext xmlns:c16="http://schemas.microsoft.com/office/drawing/2014/chart" uri="{C3380CC4-5D6E-409C-BE32-E72D297353CC}">
              <c16:uniqueId val="{00000016-418E-4E4B-B6AD-F1F452EE560D}"/>
            </c:ext>
          </c:extLst>
        </c:ser>
        <c:dLbls>
          <c:dLblPos val="inEnd"/>
          <c:showLegendKey val="0"/>
          <c:showVal val="0"/>
          <c:showCatName val="0"/>
          <c:showSerName val="0"/>
          <c:showPercent val="1"/>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[PO &amp; SHIPMENT TRACKER.xlsx]Sheet3!PivotTable6</c:name>
    <c:fmtId val="8"/>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Brandwise Order Placed</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3"/>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pivotFmt>
      <c:pivotFmt>
        <c:idx val="4"/>
      </c:pivotFmt>
      <c:pivotFmt>
        <c:idx val="5"/>
      </c:pivotFmt>
      <c:pivotFmt>
        <c:idx val="6"/>
      </c:pivotFmt>
      <c:pivotFmt>
        <c:idx val="7"/>
      </c:pivotFmt>
      <c:pivotFmt>
        <c:idx val="8"/>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Sheet3!$W$2</c:f>
              <c:strCache>
                <c:ptCount val="1"/>
                <c:pt idx="0">
                  <c:v>Total</c:v>
                </c:pt>
              </c:strCache>
            </c:strRef>
          </c:tx>
          <c:spPr>
            <a:solidFill>
              <a:schemeClr val="accent3"/>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Sheet3!$V$3:$V$17</c:f>
              <c:strCache>
                <c:ptCount val="14"/>
                <c:pt idx="0">
                  <c:v>NO COLLECTION</c:v>
                </c:pt>
                <c:pt idx="1">
                  <c:v>(blank)</c:v>
                </c:pt>
                <c:pt idx="2">
                  <c:v>BLUE_ROSETTE</c:v>
                </c:pt>
                <c:pt idx="3">
                  <c:v>BRILLIANT</c:v>
                </c:pt>
                <c:pt idx="4">
                  <c:v>PYRAMID</c:v>
                </c:pt>
                <c:pt idx="5">
                  <c:v>Floret_21</c:v>
                </c:pt>
                <c:pt idx="6">
                  <c:v>Springs</c:v>
                </c:pt>
                <c:pt idx="7">
                  <c:v>ADORE</c:v>
                </c:pt>
                <c:pt idx="8">
                  <c:v>CADEAU_SINGLE_CUT_P</c:v>
                </c:pt>
                <c:pt idx="9">
                  <c:v>GLAM</c:v>
                </c:pt>
                <c:pt idx="10">
                  <c:v>ETERNAL</c:v>
                </c:pt>
                <c:pt idx="11">
                  <c:v>GRANADA</c:v>
                </c:pt>
                <c:pt idx="12">
                  <c:v>PICK_ANY</c:v>
                </c:pt>
                <c:pt idx="13">
                  <c:v>Amara</c:v>
                </c:pt>
              </c:strCache>
            </c:strRef>
          </c:cat>
          <c:val>
            <c:numRef>
              <c:f>Sheet3!$W$3:$W$17</c:f>
              <c:numCache>
                <c:formatCode>#,##0</c:formatCode>
                <c:ptCount val="14"/>
                <c:pt idx="0">
                  <c:v>492143</c:v>
                </c:pt>
                <c:pt idx="2">
                  <c:v>175170</c:v>
                </c:pt>
                <c:pt idx="3">
                  <c:v>41876</c:v>
                </c:pt>
                <c:pt idx="4">
                  <c:v>81001</c:v>
                </c:pt>
                <c:pt idx="5">
                  <c:v>263351</c:v>
                </c:pt>
                <c:pt idx="6">
                  <c:v>20134</c:v>
                </c:pt>
                <c:pt idx="7">
                  <c:v>24159</c:v>
                </c:pt>
                <c:pt idx="8">
                  <c:v>118051</c:v>
                </c:pt>
                <c:pt idx="9">
                  <c:v>35018</c:v>
                </c:pt>
                <c:pt idx="10">
                  <c:v>151777</c:v>
                </c:pt>
                <c:pt idx="11">
                  <c:v>173398</c:v>
                </c:pt>
                <c:pt idx="12">
                  <c:v>72054</c:v>
                </c:pt>
                <c:pt idx="13">
                  <c:v>183286</c:v>
                </c:pt>
              </c:numCache>
            </c:numRef>
          </c:val>
          <c:extLst>
            <c:ext xmlns:c16="http://schemas.microsoft.com/office/drawing/2014/chart" uri="{C3380CC4-5D6E-409C-BE32-E72D297353CC}">
              <c16:uniqueId val="{00000000-556F-4953-B421-175191A0834A}"/>
            </c:ext>
          </c:extLst>
        </c:ser>
        <c:dLbls>
          <c:showLegendKey val="0"/>
          <c:showVal val="1"/>
          <c:showCatName val="0"/>
          <c:showSerName val="0"/>
          <c:showPercent val="0"/>
          <c:showBubbleSize val="0"/>
        </c:dLbls>
        <c:gapWidth val="79"/>
        <c:shape val="box"/>
        <c:axId val="1935292895"/>
        <c:axId val="1935295295"/>
        <c:axId val="0"/>
      </c:bar3DChart>
      <c:catAx>
        <c:axId val="19352928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935295295"/>
        <c:crosses val="autoZero"/>
        <c:auto val="1"/>
        <c:lblAlgn val="ctr"/>
        <c:lblOffset val="100"/>
        <c:noMultiLvlLbl val="0"/>
      </c:catAx>
      <c:valAx>
        <c:axId val="1935295295"/>
        <c:scaling>
          <c:orientation val="minMax"/>
        </c:scaling>
        <c:delete val="1"/>
        <c:axPos val="l"/>
        <c:numFmt formatCode="#,##0" sourceLinked="1"/>
        <c:majorTickMark val="none"/>
        <c:minorTickMark val="none"/>
        <c:tickLblPos val="nextTo"/>
        <c:crossAx val="19352928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[PO &amp; SHIPMENT TRACKER.xlsx]Sheet3!PivotTable7</c:name>
    <c:fmtId val="33"/>
  </c:pivotSource>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a:t>Days In Delay of Delivery From ETA</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spPr>
          <a:solidFill>
            <a:schemeClr val="accent3"/>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3">
              <a:shade val="58000"/>
            </a:schemeClr>
          </a:solidFill>
          <a:ln>
            <a:noFill/>
          </a:ln>
          <a:effectLst>
            <a:outerShdw blurRad="317500" algn="ctr" rotWithShape="0">
              <a:prstClr val="black">
                <a:alpha val="25000"/>
              </a:prstClr>
            </a:outerShdw>
          </a:effectLst>
        </c:spPr>
      </c:pivotFmt>
      <c:pivotFmt>
        <c:idx val="2"/>
        <c:spPr>
          <a:solidFill>
            <a:schemeClr val="accent3">
              <a:shade val="58000"/>
            </a:schemeClr>
          </a:solidFill>
          <a:ln>
            <a:noFill/>
          </a:ln>
          <a:effectLst>
            <a:outerShdw blurRad="317500" algn="ctr" rotWithShape="0">
              <a:prstClr val="black">
                <a:alpha val="25000"/>
              </a:prstClr>
            </a:outerShdw>
          </a:effectLst>
        </c:spPr>
      </c:pivotFmt>
      <c:pivotFmt>
        <c:idx val="3"/>
        <c:spPr>
          <a:solidFill>
            <a:schemeClr val="accent3">
              <a:tint val="86000"/>
            </a:schemeClr>
          </a:solidFill>
          <a:ln>
            <a:noFill/>
          </a:ln>
          <a:effectLst>
            <a:outerShdw blurRad="317500" algn="ctr" rotWithShape="0">
              <a:prstClr val="black">
                <a:alpha val="25000"/>
              </a:prstClr>
            </a:outerShdw>
          </a:effectLst>
        </c:spPr>
      </c:pivotFmt>
      <c:pivotFmt>
        <c:idx val="4"/>
        <c:spPr>
          <a:solidFill>
            <a:schemeClr val="accent3">
              <a:tint val="58000"/>
            </a:schemeClr>
          </a:solidFill>
          <a:ln>
            <a:noFill/>
          </a:ln>
          <a:effectLst>
            <a:outerShdw blurRad="317500" algn="ctr" rotWithShape="0">
              <a:prstClr val="black">
                <a:alpha val="25000"/>
              </a:prstClr>
            </a:outerShdw>
          </a:effectLst>
        </c:spPr>
      </c:pivotFmt>
      <c:pivotFmt>
        <c:idx val="5"/>
        <c:spPr>
          <a:solidFill>
            <a:schemeClr val="accent3">
              <a:tint val="83000"/>
            </a:schemeClr>
          </a:solidFill>
          <a:ln>
            <a:noFill/>
          </a:ln>
          <a:effectLst>
            <a:outerShdw blurRad="317500" algn="ctr" rotWithShape="0">
              <a:prstClr val="black">
                <a:alpha val="25000"/>
              </a:prstClr>
            </a:outerShdw>
          </a:effectLst>
        </c:spPr>
      </c:pivotFmt>
      <c:pivotFmt>
        <c:idx val="6"/>
        <c:spPr>
          <a:solidFill>
            <a:schemeClr val="accent3">
              <a:tint val="65000"/>
            </a:schemeClr>
          </a:solidFill>
          <a:ln>
            <a:noFill/>
          </a:ln>
          <a:effectLst>
            <a:outerShdw blurRad="317500" algn="ctr" rotWithShape="0">
              <a:prstClr val="black">
                <a:alpha val="25000"/>
              </a:prstClr>
            </a:outerShdw>
          </a:effectLst>
        </c:spPr>
      </c:pivotFmt>
      <c:pivotFmt>
        <c:idx val="7"/>
        <c:spPr>
          <a:solidFill>
            <a:schemeClr val="accent3">
              <a:tint val="48000"/>
            </a:schemeClr>
          </a:solidFill>
          <a:ln>
            <a:noFill/>
          </a:ln>
          <a:effectLst>
            <a:outerShdw blurRad="317500" algn="ctr" rotWithShape="0">
              <a:prstClr val="black">
                <a:alpha val="25000"/>
              </a:prstClr>
            </a:outerShdw>
          </a:effectLst>
        </c:spPr>
      </c:pivotFmt>
    </c:pivotFmts>
    <c:plotArea>
      <c:layout/>
      <c:doughnutChart>
        <c:varyColors val="1"/>
        <c:ser>
          <c:idx val="0"/>
          <c:order val="0"/>
          <c:tx>
            <c:strRef>
              <c:f>Sheet3!$C$10</c:f>
              <c:strCache>
                <c:ptCount val="1"/>
                <c:pt idx="0">
                  <c:v>Total</c:v>
                </c:pt>
              </c:strCache>
            </c:strRef>
          </c:tx>
          <c:dPt>
            <c:idx val="0"/>
            <c:bubble3D val="0"/>
            <c:spPr>
              <a:solidFill>
                <a:schemeClr val="accent3">
                  <a:shade val="58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4688-4FD6-AFDC-A9ACCF8E03F6}"/>
              </c:ext>
            </c:extLst>
          </c:dPt>
          <c:dPt>
            <c:idx val="1"/>
            <c:bubble3D val="0"/>
            <c:spPr>
              <a:solidFill>
                <a:schemeClr val="accent3">
                  <a:shade val="58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4688-4FD6-AFDC-A9ACCF8E03F6}"/>
              </c:ext>
            </c:extLst>
          </c:dPt>
          <c:dPt>
            <c:idx val="2"/>
            <c:bubble3D val="0"/>
            <c:spPr>
              <a:solidFill>
                <a:schemeClr val="accent3">
                  <a:tint val="86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4688-4FD6-AFDC-A9ACCF8E03F6}"/>
              </c:ext>
            </c:extLst>
          </c:dPt>
          <c:dPt>
            <c:idx val="3"/>
            <c:bubble3D val="0"/>
            <c:spPr>
              <a:solidFill>
                <a:schemeClr val="accent3">
                  <a:tint val="58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4688-4FD6-AFDC-A9ACCF8E03F6}"/>
              </c:ext>
            </c:extLst>
          </c:dPt>
          <c:dPt>
            <c:idx val="4"/>
            <c:bubble3D val="0"/>
            <c:spPr>
              <a:solidFill>
                <a:schemeClr val="accent3">
                  <a:tint val="83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9-48E3-43A7-AB12-036FE048CD60}"/>
              </c:ext>
            </c:extLst>
          </c:dPt>
          <c:dPt>
            <c:idx val="5"/>
            <c:bubble3D val="0"/>
            <c:spPr>
              <a:solidFill>
                <a:schemeClr val="accent3">
                  <a:tint val="65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B-48E3-43A7-AB12-036FE048CD60}"/>
              </c:ext>
            </c:extLst>
          </c:dPt>
          <c:dPt>
            <c:idx val="6"/>
            <c:bubble3D val="0"/>
            <c:spPr>
              <a:solidFill>
                <a:schemeClr val="accent3">
                  <a:tint val="48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D-48E3-43A7-AB12-036FE048CD60}"/>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multiLvlStrRef>
              <c:f>Sheet3!$A$11:$B$18</c:f>
              <c:multiLvlStrCache>
                <c:ptCount val="7"/>
                <c:lvl>
                  <c:pt idx="4">
                    <c:v>Stella Doro</c:v>
                  </c:pt>
                  <c:pt idx="5">
                    <c:v>Alif</c:v>
                  </c:pt>
                  <c:pt idx="6">
                    <c:v>Revolve Men</c:v>
                  </c:pt>
                </c:lvl>
                <c:lvl>
                  <c:pt idx="0">
                    <c:v>DIAMOND</c:v>
                  </c:pt>
                  <c:pt idx="1">
                    <c:v>FASHION</c:v>
                  </c:pt>
                  <c:pt idx="2">
                    <c:v>GOLD</c:v>
                  </c:pt>
                  <c:pt idx="3">
                    <c:v>(blank)</c:v>
                  </c:pt>
                  <c:pt idx="4">
                    <c:v>FINE</c:v>
                  </c:pt>
                </c:lvl>
              </c:multiLvlStrCache>
            </c:multiLvlStrRef>
          </c:cat>
          <c:val>
            <c:numRef>
              <c:f>Sheet3!$C$11:$C$18</c:f>
              <c:numCache>
                <c:formatCode>General</c:formatCode>
                <c:ptCount val="7"/>
                <c:pt idx="0">
                  <c:v>685</c:v>
                </c:pt>
                <c:pt idx="1">
                  <c:v>706</c:v>
                </c:pt>
                <c:pt idx="2">
                  <c:v>771</c:v>
                </c:pt>
                <c:pt idx="4">
                  <c:v>54</c:v>
                </c:pt>
                <c:pt idx="5">
                  <c:v>167</c:v>
                </c:pt>
                <c:pt idx="6">
                  <c:v>101</c:v>
                </c:pt>
              </c:numCache>
            </c:numRef>
          </c:val>
          <c:extLst>
            <c:ext xmlns:c16="http://schemas.microsoft.com/office/drawing/2014/chart" uri="{C3380CC4-5D6E-409C-BE32-E72D297353CC}">
              <c16:uniqueId val="{00000000-5A4A-4A08-B674-0144686D75C8}"/>
            </c:ext>
          </c:extLst>
        </c:ser>
        <c:dLbls>
          <c:showLegendKey val="0"/>
          <c:showVal val="0"/>
          <c:showCatName val="0"/>
          <c:showSerName val="0"/>
          <c:showPercent val="1"/>
          <c:showBubbleSize val="0"/>
          <c:showLeaderLines val="1"/>
        </c:dLbls>
        <c:firstSliceAng val="0"/>
        <c:holeSize val="7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[PO &amp; SHIPMENT TRACKER.xlsx]Sheet3!PivotTable6</c:name>
    <c:fmtId val="20"/>
  </c:pivotSource>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Sheet3!$W$2</c:f>
              <c:strCache>
                <c:ptCount val="1"/>
                <c:pt idx="0">
                  <c:v>Total</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Sheet3!$V$3:$V$17</c:f>
              <c:strCache>
                <c:ptCount val="14"/>
                <c:pt idx="0">
                  <c:v>NO COLLECTION</c:v>
                </c:pt>
                <c:pt idx="1">
                  <c:v>(blank)</c:v>
                </c:pt>
                <c:pt idx="2">
                  <c:v>BLUE_ROSETTE</c:v>
                </c:pt>
                <c:pt idx="3">
                  <c:v>BRILLIANT</c:v>
                </c:pt>
                <c:pt idx="4">
                  <c:v>PYRAMID</c:v>
                </c:pt>
                <c:pt idx="5">
                  <c:v>Floret_21</c:v>
                </c:pt>
                <c:pt idx="6">
                  <c:v>Springs</c:v>
                </c:pt>
                <c:pt idx="7">
                  <c:v>ADORE</c:v>
                </c:pt>
                <c:pt idx="8">
                  <c:v>CADEAU_SINGLE_CUT_P</c:v>
                </c:pt>
                <c:pt idx="9">
                  <c:v>GLAM</c:v>
                </c:pt>
                <c:pt idx="10">
                  <c:v>ETERNAL</c:v>
                </c:pt>
                <c:pt idx="11">
                  <c:v>GRANADA</c:v>
                </c:pt>
                <c:pt idx="12">
                  <c:v>PICK_ANY</c:v>
                </c:pt>
                <c:pt idx="13">
                  <c:v>Amara</c:v>
                </c:pt>
              </c:strCache>
            </c:strRef>
          </c:cat>
          <c:val>
            <c:numRef>
              <c:f>Sheet3!$W$3:$W$17</c:f>
              <c:numCache>
                <c:formatCode>#,##0</c:formatCode>
                <c:ptCount val="14"/>
                <c:pt idx="0">
                  <c:v>492143</c:v>
                </c:pt>
                <c:pt idx="2">
                  <c:v>175170</c:v>
                </c:pt>
                <c:pt idx="3">
                  <c:v>41876</c:v>
                </c:pt>
                <c:pt idx="4">
                  <c:v>81001</c:v>
                </c:pt>
                <c:pt idx="5">
                  <c:v>263351</c:v>
                </c:pt>
                <c:pt idx="6">
                  <c:v>20134</c:v>
                </c:pt>
                <c:pt idx="7">
                  <c:v>24159</c:v>
                </c:pt>
                <c:pt idx="8">
                  <c:v>118051</c:v>
                </c:pt>
                <c:pt idx="9">
                  <c:v>35018</c:v>
                </c:pt>
                <c:pt idx="10">
                  <c:v>151777</c:v>
                </c:pt>
                <c:pt idx="11">
                  <c:v>173398</c:v>
                </c:pt>
                <c:pt idx="12">
                  <c:v>72054</c:v>
                </c:pt>
                <c:pt idx="13">
                  <c:v>183286</c:v>
                </c:pt>
              </c:numCache>
            </c:numRef>
          </c:val>
          <c:extLst>
            <c:ext xmlns:c16="http://schemas.microsoft.com/office/drawing/2014/chart" uri="{C3380CC4-5D6E-409C-BE32-E72D297353CC}">
              <c16:uniqueId val="{00000000-EC5C-4564-A464-4DD07BD39A83}"/>
            </c:ext>
          </c:extLst>
        </c:ser>
        <c:dLbls>
          <c:dLblPos val="ctr"/>
          <c:showLegendKey val="0"/>
          <c:showVal val="1"/>
          <c:showCatName val="0"/>
          <c:showSerName val="0"/>
          <c:showPercent val="0"/>
          <c:showBubbleSize val="0"/>
        </c:dLbls>
        <c:gapWidth val="150"/>
        <c:overlap val="100"/>
        <c:axId val="1491974255"/>
        <c:axId val="1491975215"/>
      </c:barChart>
      <c:catAx>
        <c:axId val="1491974255"/>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1975215"/>
        <c:crosses val="autoZero"/>
        <c:auto val="1"/>
        <c:lblAlgn val="ctr"/>
        <c:lblOffset val="100"/>
        <c:noMultiLvlLbl val="0"/>
      </c:catAx>
      <c:valAx>
        <c:axId val="1491975215"/>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19742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[PO &amp; SHIPMENT TRACKER.xlsx]Sheet3!PivotTable9</c:name>
    <c:fmtId val="4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Sheet3!$D$33</c:f>
              <c:strCache>
                <c:ptCount val="1"/>
                <c:pt idx="0">
                  <c:v>Total</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Sheet3!$A$34:$C$72</c:f>
              <c:multiLvlStrCache>
                <c:ptCount val="38"/>
                <c:lvl>
                  <c:pt idx="0">
                    <c:v>BRILLIANT</c:v>
                  </c:pt>
                  <c:pt idx="1">
                    <c:v>Amara</c:v>
                  </c:pt>
                  <c:pt idx="2">
                    <c:v>BLUE_ROSETTE</c:v>
                  </c:pt>
                  <c:pt idx="3">
                    <c:v>Springs</c:v>
                  </c:pt>
                  <c:pt idx="4">
                    <c:v>NO COLLECTION</c:v>
                  </c:pt>
                  <c:pt idx="5">
                    <c:v>PYRAMID</c:v>
                  </c:pt>
                  <c:pt idx="6">
                    <c:v>Floret_21</c:v>
                  </c:pt>
                  <c:pt idx="7">
                    <c:v>CADEAU_SINGLE_CUT_P</c:v>
                  </c:pt>
                  <c:pt idx="8">
                    <c:v>ETERNAL</c:v>
                  </c:pt>
                  <c:pt idx="9">
                    <c:v>GRANADA</c:v>
                  </c:pt>
                  <c:pt idx="10">
                    <c:v>NO COLLECTION</c:v>
                  </c:pt>
                  <c:pt idx="11">
                    <c:v>Amara</c:v>
                  </c:pt>
                  <c:pt idx="12">
                    <c:v>BRILLIANT</c:v>
                  </c:pt>
                  <c:pt idx="13">
                    <c:v>Amara</c:v>
                  </c:pt>
                  <c:pt idx="14">
                    <c:v>BLUE_ROSETTE</c:v>
                  </c:pt>
                  <c:pt idx="15">
                    <c:v>NO COLLECTION</c:v>
                  </c:pt>
                  <c:pt idx="16">
                    <c:v>NO COLLECTION</c:v>
                  </c:pt>
                  <c:pt idx="17">
                    <c:v>Floret_21</c:v>
                  </c:pt>
                  <c:pt idx="18">
                    <c:v>ADORE</c:v>
                  </c:pt>
                  <c:pt idx="19">
                    <c:v>CADEAU_SINGLE_CUT_P</c:v>
                  </c:pt>
                  <c:pt idx="20">
                    <c:v>GLAM</c:v>
                  </c:pt>
                  <c:pt idx="21">
                    <c:v>ETERNAL</c:v>
                  </c:pt>
                  <c:pt idx="22">
                    <c:v>GRANADA</c:v>
                  </c:pt>
                  <c:pt idx="23">
                    <c:v>PICK_ANY</c:v>
                  </c:pt>
                  <c:pt idx="24">
                    <c:v>NO COLLECTION</c:v>
                  </c:pt>
                  <c:pt idx="25">
                    <c:v>Amara</c:v>
                  </c:pt>
                  <c:pt idx="26">
                    <c:v>BLUE_ROSETTE</c:v>
                  </c:pt>
                  <c:pt idx="27">
                    <c:v>NO COLLECTION</c:v>
                  </c:pt>
                  <c:pt idx="28">
                    <c:v>NO COLLECTION</c:v>
                  </c:pt>
                  <c:pt idx="29">
                    <c:v>PYRAMID</c:v>
                  </c:pt>
                  <c:pt idx="30">
                    <c:v>Floret_21</c:v>
                  </c:pt>
                  <c:pt idx="31">
                    <c:v>CADEAU_SINGLE_CUT_P</c:v>
                  </c:pt>
                  <c:pt idx="32">
                    <c:v>ETERNAL</c:v>
                  </c:pt>
                  <c:pt idx="33">
                    <c:v>GRANADA</c:v>
                  </c:pt>
                  <c:pt idx="34">
                    <c:v>PICK_ANY</c:v>
                  </c:pt>
                  <c:pt idx="35">
                    <c:v>NO COLLECTION</c:v>
                  </c:pt>
                  <c:pt idx="36">
                    <c:v>Amara</c:v>
                  </c:pt>
                  <c:pt idx="37">
                    <c:v>(blank)</c:v>
                  </c:pt>
                </c:lvl>
                <c:lvl>
                  <c:pt idx="0">
                    <c:v>GAIA</c:v>
                  </c:pt>
                  <c:pt idx="1">
                    <c:v>One Six Eight</c:v>
                  </c:pt>
                  <c:pt idx="2">
                    <c:v>Springs</c:v>
                  </c:pt>
                  <c:pt idx="4">
                    <c:v>Nakshatrah</c:v>
                  </c:pt>
                  <c:pt idx="5">
                    <c:v>Pyramid</c:v>
                  </c:pt>
                  <c:pt idx="6">
                    <c:v>Anmol 21K</c:v>
                  </c:pt>
                  <c:pt idx="7">
                    <c:v>KIKU</c:v>
                  </c:pt>
                  <c:pt idx="8">
                    <c:v>Alif</c:v>
                  </c:pt>
                  <c:pt idx="9">
                    <c:v>OGL</c:v>
                  </c:pt>
                  <c:pt idx="10">
                    <c:v>Revolve Men</c:v>
                  </c:pt>
                  <c:pt idx="11">
                    <c:v>Illusion Round</c:v>
                  </c:pt>
                  <c:pt idx="12">
                    <c:v>GAIA</c:v>
                  </c:pt>
                  <c:pt idx="13">
                    <c:v>One Six Eight</c:v>
                  </c:pt>
                  <c:pt idx="14">
                    <c:v>Springs</c:v>
                  </c:pt>
                  <c:pt idx="15">
                    <c:v>Stella Doro</c:v>
                  </c:pt>
                  <c:pt idx="16">
                    <c:v>Nakshatrah</c:v>
                  </c:pt>
                  <c:pt idx="17">
                    <c:v>Anmol 21K</c:v>
                  </c:pt>
                  <c:pt idx="18">
                    <c:v>Baguette</c:v>
                  </c:pt>
                  <c:pt idx="19">
                    <c:v>KIKU</c:v>
                  </c:pt>
                  <c:pt idx="20">
                    <c:v>Diana</c:v>
                  </c:pt>
                  <c:pt idx="21">
                    <c:v>Alif</c:v>
                  </c:pt>
                  <c:pt idx="22">
                    <c:v>OGL</c:v>
                  </c:pt>
                  <c:pt idx="23">
                    <c:v>Youth</c:v>
                  </c:pt>
                  <c:pt idx="24">
                    <c:v>Revolve Men</c:v>
                  </c:pt>
                  <c:pt idx="25">
                    <c:v>One Six Eight</c:v>
                  </c:pt>
                  <c:pt idx="26">
                    <c:v>Springs</c:v>
                  </c:pt>
                  <c:pt idx="27">
                    <c:v>Stella Doro</c:v>
                  </c:pt>
                  <c:pt idx="28">
                    <c:v>Nakshatrah</c:v>
                  </c:pt>
                  <c:pt idx="29">
                    <c:v>Pyramid</c:v>
                  </c:pt>
                  <c:pt idx="30">
                    <c:v>Anmol 21K</c:v>
                  </c:pt>
                  <c:pt idx="31">
                    <c:v>KIKU</c:v>
                  </c:pt>
                  <c:pt idx="32">
                    <c:v>Alif</c:v>
                  </c:pt>
                  <c:pt idx="33">
                    <c:v>OGL</c:v>
                  </c:pt>
                  <c:pt idx="34">
                    <c:v>Youth</c:v>
                  </c:pt>
                  <c:pt idx="35">
                    <c:v>Revolve Men</c:v>
                  </c:pt>
                  <c:pt idx="36">
                    <c:v>Illusion Round</c:v>
                  </c:pt>
                  <c:pt idx="37">
                    <c:v>(blank)</c:v>
                  </c:pt>
                </c:lvl>
                <c:lvl>
                  <c:pt idx="0">
                    <c:v>CONFIRMED</c:v>
                  </c:pt>
                  <c:pt idx="12">
                    <c:v>HOLD</c:v>
                  </c:pt>
                  <c:pt idx="25">
                    <c:v>NOT PLACED</c:v>
                  </c:pt>
                  <c:pt idx="37">
                    <c:v>(blank)</c:v>
                  </c:pt>
                </c:lvl>
              </c:multiLvlStrCache>
            </c:multiLvlStrRef>
          </c:cat>
          <c:val>
            <c:numRef>
              <c:f>Sheet3!$D$34:$D$72</c:f>
              <c:numCache>
                <c:formatCode>General</c:formatCode>
                <c:ptCount val="38"/>
                <c:pt idx="0">
                  <c:v>223</c:v>
                </c:pt>
                <c:pt idx="1">
                  <c:v>301</c:v>
                </c:pt>
                <c:pt idx="2">
                  <c:v>403</c:v>
                </c:pt>
                <c:pt idx="3">
                  <c:v>85</c:v>
                </c:pt>
                <c:pt idx="4">
                  <c:v>463</c:v>
                </c:pt>
                <c:pt idx="5">
                  <c:v>543</c:v>
                </c:pt>
                <c:pt idx="6">
                  <c:v>876</c:v>
                </c:pt>
                <c:pt idx="7">
                  <c:v>137</c:v>
                </c:pt>
                <c:pt idx="8">
                  <c:v>393</c:v>
                </c:pt>
                <c:pt idx="9">
                  <c:v>286</c:v>
                </c:pt>
                <c:pt idx="10">
                  <c:v>151</c:v>
                </c:pt>
                <c:pt idx="11">
                  <c:v>94</c:v>
                </c:pt>
                <c:pt idx="12">
                  <c:v>177</c:v>
                </c:pt>
                <c:pt idx="13">
                  <c:v>106</c:v>
                </c:pt>
                <c:pt idx="14">
                  <c:v>789</c:v>
                </c:pt>
                <c:pt idx="15">
                  <c:v>491</c:v>
                </c:pt>
                <c:pt idx="16">
                  <c:v>687</c:v>
                </c:pt>
                <c:pt idx="17">
                  <c:v>126</c:v>
                </c:pt>
                <c:pt idx="18">
                  <c:v>202</c:v>
                </c:pt>
                <c:pt idx="19">
                  <c:v>353</c:v>
                </c:pt>
                <c:pt idx="20">
                  <c:v>336</c:v>
                </c:pt>
                <c:pt idx="21">
                  <c:v>469</c:v>
                </c:pt>
                <c:pt idx="22">
                  <c:v>506</c:v>
                </c:pt>
                <c:pt idx="23">
                  <c:v>189</c:v>
                </c:pt>
                <c:pt idx="24">
                  <c:v>305</c:v>
                </c:pt>
                <c:pt idx="25">
                  <c:v>105</c:v>
                </c:pt>
                <c:pt idx="26">
                  <c:v>336</c:v>
                </c:pt>
                <c:pt idx="27">
                  <c:v>153</c:v>
                </c:pt>
                <c:pt idx="28">
                  <c:v>1340</c:v>
                </c:pt>
                <c:pt idx="29">
                  <c:v>183</c:v>
                </c:pt>
                <c:pt idx="30">
                  <c:v>1127</c:v>
                </c:pt>
                <c:pt idx="31">
                  <c:v>361</c:v>
                </c:pt>
                <c:pt idx="32">
                  <c:v>460</c:v>
                </c:pt>
                <c:pt idx="33">
                  <c:v>583</c:v>
                </c:pt>
                <c:pt idx="34">
                  <c:v>656</c:v>
                </c:pt>
                <c:pt idx="35">
                  <c:v>270</c:v>
                </c:pt>
                <c:pt idx="36">
                  <c:v>632</c:v>
                </c:pt>
              </c:numCache>
            </c:numRef>
          </c:val>
          <c:extLst>
            <c:ext xmlns:c16="http://schemas.microsoft.com/office/drawing/2014/chart" uri="{C3380CC4-5D6E-409C-BE32-E72D297353CC}">
              <c16:uniqueId val="{00000000-EBFC-42D7-896A-03346BAD6114}"/>
            </c:ext>
          </c:extLst>
        </c:ser>
        <c:dLbls>
          <c:showLegendKey val="0"/>
          <c:showVal val="1"/>
          <c:showCatName val="0"/>
          <c:showSerName val="0"/>
          <c:showPercent val="0"/>
          <c:showBubbleSize val="0"/>
        </c:dLbls>
        <c:gapWidth val="150"/>
        <c:axId val="556688816"/>
        <c:axId val="556693616"/>
      </c:barChart>
      <c:catAx>
        <c:axId val="556688816"/>
        <c:scaling>
          <c:orientation val="minMax"/>
        </c:scaling>
        <c:delete val="0"/>
        <c:axPos val="b"/>
        <c:numFmt formatCode="General" sourceLinked="1"/>
        <c:majorTickMark val="out"/>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6693616"/>
        <c:crosses val="autoZero"/>
        <c:auto val="1"/>
        <c:lblAlgn val="ctr"/>
        <c:lblOffset val="100"/>
        <c:noMultiLvlLbl val="1"/>
      </c:catAx>
      <c:valAx>
        <c:axId val="556693616"/>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66888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[PO &amp; SHIPMENT TRACKER.xlsx]Sheet3!PivotTable11</c:name>
    <c:fmtId val="6"/>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spPr>
          <a:solidFill>
            <a:schemeClr val="accent3"/>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3">
              <a:shade val="41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2"/>
        <c:spPr>
          <a:solidFill>
            <a:schemeClr val="accent3">
              <a:shade val="41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3"/>
        <c:spPr>
          <a:solidFill>
            <a:schemeClr val="accent3">
              <a:shade val="41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4"/>
        <c:spPr>
          <a:solidFill>
            <a:schemeClr val="accent3">
              <a:shade val="65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5"/>
        <c:spPr>
          <a:solidFill>
            <a:schemeClr val="accent3">
              <a:shade val="76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6"/>
        <c:spPr>
          <a:solidFill>
            <a:schemeClr val="accent3"/>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7"/>
        <c:spPr>
          <a:solidFill>
            <a:schemeClr val="accent3">
              <a:tint val="89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8"/>
        <c:spPr>
          <a:solidFill>
            <a:schemeClr val="accent3">
              <a:tint val="77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9"/>
        <c:spPr>
          <a:solidFill>
            <a:schemeClr val="accent3">
              <a:tint val="65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0"/>
        <c:spPr>
          <a:solidFill>
            <a:schemeClr val="accent3">
              <a:tint val="54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1"/>
        <c:spPr>
          <a:solidFill>
            <a:schemeClr val="accent3">
              <a:tint val="42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2"/>
        <c:spPr>
          <a:solidFill>
            <a:schemeClr val="accent3"/>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3"/>
        <c:spPr>
          <a:solidFill>
            <a:schemeClr val="accent3">
              <a:shade val="31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4"/>
        <c:spPr>
          <a:solidFill>
            <a:schemeClr val="accent3">
              <a:shade val="32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5"/>
        <c:spPr>
          <a:solidFill>
            <a:schemeClr val="accent3">
              <a:shade val="34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6"/>
        <c:spPr>
          <a:solidFill>
            <a:schemeClr val="accent3">
              <a:shade val="35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7"/>
        <c:spPr>
          <a:solidFill>
            <a:schemeClr val="accent3">
              <a:shade val="37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8"/>
        <c:spPr>
          <a:solidFill>
            <a:schemeClr val="accent3">
              <a:shade val="38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9"/>
        <c:spPr>
          <a:solidFill>
            <a:schemeClr val="accent3">
              <a:shade val="39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20"/>
        <c:spPr>
          <a:solidFill>
            <a:schemeClr val="accent3">
              <a:shade val="41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21"/>
        <c:spPr>
          <a:solidFill>
            <a:schemeClr val="accent3">
              <a:shade val="42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22"/>
        <c:spPr>
          <a:solidFill>
            <a:schemeClr val="accent3">
              <a:shade val="44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23"/>
        <c:spPr>
          <a:solidFill>
            <a:schemeClr val="accent3">
              <a:shade val="45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24"/>
        <c:spPr>
          <a:solidFill>
            <a:schemeClr val="accent3">
              <a:shade val="46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25"/>
        <c:spPr>
          <a:solidFill>
            <a:schemeClr val="accent3">
              <a:shade val="48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26"/>
        <c:spPr>
          <a:solidFill>
            <a:schemeClr val="accent3">
              <a:shade val="49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27"/>
        <c:spPr>
          <a:solidFill>
            <a:schemeClr val="accent3">
              <a:shade val="51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28"/>
        <c:spPr>
          <a:solidFill>
            <a:schemeClr val="accent3">
              <a:shade val="52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29"/>
        <c:spPr>
          <a:solidFill>
            <a:schemeClr val="accent3">
              <a:shade val="53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30"/>
        <c:spPr>
          <a:solidFill>
            <a:schemeClr val="accent3">
              <a:shade val="55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31"/>
        <c:spPr>
          <a:solidFill>
            <a:schemeClr val="accent3">
              <a:shade val="56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32"/>
        <c:spPr>
          <a:solidFill>
            <a:schemeClr val="accent3">
              <a:shade val="58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33"/>
        <c:spPr>
          <a:solidFill>
            <a:schemeClr val="accent3">
              <a:shade val="59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34"/>
        <c:spPr>
          <a:solidFill>
            <a:schemeClr val="accent3">
              <a:shade val="6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35"/>
        <c:spPr>
          <a:solidFill>
            <a:schemeClr val="accent3">
              <a:shade val="62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36"/>
        <c:spPr>
          <a:solidFill>
            <a:schemeClr val="accent3">
              <a:shade val="63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37"/>
        <c:spPr>
          <a:solidFill>
            <a:schemeClr val="accent3">
              <a:shade val="65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38"/>
        <c:spPr>
          <a:solidFill>
            <a:schemeClr val="accent3">
              <a:shade val="66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39"/>
        <c:spPr>
          <a:solidFill>
            <a:schemeClr val="accent3">
              <a:shade val="67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40"/>
        <c:spPr>
          <a:solidFill>
            <a:schemeClr val="accent3">
              <a:shade val="69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41"/>
        <c:spPr>
          <a:solidFill>
            <a:schemeClr val="accent3">
              <a:shade val="7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42"/>
        <c:spPr>
          <a:solidFill>
            <a:schemeClr val="accent3">
              <a:shade val="72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43"/>
        <c:spPr>
          <a:solidFill>
            <a:schemeClr val="accent3">
              <a:shade val="73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44"/>
        <c:spPr>
          <a:solidFill>
            <a:schemeClr val="accent3">
              <a:shade val="74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45"/>
        <c:spPr>
          <a:solidFill>
            <a:schemeClr val="accent3">
              <a:shade val="76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46"/>
        <c:spPr>
          <a:solidFill>
            <a:schemeClr val="accent3">
              <a:shade val="77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47"/>
        <c:spPr>
          <a:solidFill>
            <a:schemeClr val="accent3">
              <a:shade val="79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48"/>
        <c:spPr>
          <a:solidFill>
            <a:schemeClr val="accent3">
              <a:shade val="8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49"/>
        <c:spPr>
          <a:solidFill>
            <a:schemeClr val="accent3">
              <a:shade val="81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50"/>
        <c:spPr>
          <a:solidFill>
            <a:schemeClr val="accent3">
              <a:shade val="83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51"/>
        <c:spPr>
          <a:solidFill>
            <a:schemeClr val="accent3">
              <a:shade val="84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52"/>
        <c:spPr>
          <a:solidFill>
            <a:schemeClr val="accent3">
              <a:shade val="86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53"/>
        <c:spPr>
          <a:solidFill>
            <a:schemeClr val="accent3">
              <a:shade val="87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54"/>
        <c:spPr>
          <a:solidFill>
            <a:schemeClr val="accent3">
              <a:shade val="88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55"/>
        <c:spPr>
          <a:solidFill>
            <a:schemeClr val="accent3">
              <a:shade val="9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56"/>
        <c:spPr>
          <a:solidFill>
            <a:schemeClr val="accent3">
              <a:shade val="91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57"/>
        <c:spPr>
          <a:solidFill>
            <a:schemeClr val="accent3">
              <a:shade val="93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58"/>
        <c:spPr>
          <a:solidFill>
            <a:schemeClr val="accent3">
              <a:shade val="94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59"/>
        <c:spPr>
          <a:solidFill>
            <a:schemeClr val="accent3">
              <a:shade val="95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60"/>
        <c:spPr>
          <a:solidFill>
            <a:schemeClr val="accent3">
              <a:shade val="97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61"/>
        <c:spPr>
          <a:solidFill>
            <a:schemeClr val="accent3">
              <a:shade val="98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62"/>
        <c:spPr>
          <a:solidFill>
            <a:schemeClr val="accent3"/>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63"/>
        <c:spPr>
          <a:solidFill>
            <a:schemeClr val="accent3">
              <a:tint val="99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64"/>
        <c:spPr>
          <a:solidFill>
            <a:schemeClr val="accent3">
              <a:tint val="98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65"/>
        <c:spPr>
          <a:solidFill>
            <a:schemeClr val="accent3">
              <a:tint val="96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66"/>
        <c:spPr>
          <a:solidFill>
            <a:schemeClr val="accent3">
              <a:tint val="95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67"/>
        <c:spPr>
          <a:solidFill>
            <a:schemeClr val="accent3">
              <a:tint val="93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68"/>
        <c:spPr>
          <a:solidFill>
            <a:schemeClr val="accent3">
              <a:tint val="92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69"/>
        <c:spPr>
          <a:solidFill>
            <a:schemeClr val="accent3">
              <a:tint val="91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70"/>
        <c:spPr>
          <a:solidFill>
            <a:schemeClr val="accent3">
              <a:tint val="89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71"/>
        <c:spPr>
          <a:solidFill>
            <a:schemeClr val="accent3">
              <a:tint val="88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72"/>
        <c:spPr>
          <a:solidFill>
            <a:schemeClr val="accent3">
              <a:tint val="86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73"/>
        <c:spPr>
          <a:solidFill>
            <a:schemeClr val="accent3">
              <a:tint val="85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74"/>
        <c:spPr>
          <a:solidFill>
            <a:schemeClr val="accent3">
              <a:tint val="84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75"/>
        <c:spPr>
          <a:solidFill>
            <a:schemeClr val="accent3">
              <a:tint val="82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76"/>
        <c:spPr>
          <a:solidFill>
            <a:schemeClr val="accent3">
              <a:tint val="81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77"/>
        <c:spPr>
          <a:solidFill>
            <a:schemeClr val="accent3">
              <a:tint val="79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78"/>
        <c:spPr>
          <a:solidFill>
            <a:schemeClr val="accent3">
              <a:tint val="78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79"/>
        <c:spPr>
          <a:solidFill>
            <a:schemeClr val="accent3">
              <a:tint val="77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80"/>
        <c:spPr>
          <a:solidFill>
            <a:schemeClr val="accent3">
              <a:tint val="75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81"/>
        <c:spPr>
          <a:solidFill>
            <a:schemeClr val="accent3">
              <a:tint val="74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82"/>
        <c:spPr>
          <a:solidFill>
            <a:schemeClr val="accent3">
              <a:tint val="72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83"/>
        <c:spPr>
          <a:solidFill>
            <a:schemeClr val="accent3">
              <a:tint val="71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84"/>
        <c:spPr>
          <a:solidFill>
            <a:schemeClr val="accent3">
              <a:tint val="7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85"/>
        <c:spPr>
          <a:solidFill>
            <a:schemeClr val="accent3">
              <a:tint val="68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86"/>
        <c:spPr>
          <a:solidFill>
            <a:schemeClr val="accent3">
              <a:tint val="67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87"/>
        <c:spPr>
          <a:solidFill>
            <a:schemeClr val="accent3">
              <a:tint val="65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88"/>
        <c:spPr>
          <a:solidFill>
            <a:schemeClr val="accent3">
              <a:tint val="64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89"/>
        <c:spPr>
          <a:solidFill>
            <a:schemeClr val="accent3">
              <a:tint val="63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90"/>
        <c:spPr>
          <a:solidFill>
            <a:schemeClr val="accent3">
              <a:tint val="61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91"/>
        <c:spPr>
          <a:solidFill>
            <a:schemeClr val="accent3">
              <a:tint val="6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92"/>
        <c:spPr>
          <a:solidFill>
            <a:schemeClr val="accent3">
              <a:tint val="58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93"/>
        <c:spPr>
          <a:solidFill>
            <a:schemeClr val="accent3">
              <a:tint val="57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94"/>
        <c:spPr>
          <a:solidFill>
            <a:schemeClr val="accent3">
              <a:tint val="56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95"/>
        <c:spPr>
          <a:solidFill>
            <a:schemeClr val="accent3">
              <a:tint val="54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96"/>
        <c:spPr>
          <a:solidFill>
            <a:schemeClr val="accent3">
              <a:tint val="53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97"/>
        <c:spPr>
          <a:solidFill>
            <a:schemeClr val="accent3">
              <a:tint val="51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98"/>
        <c:spPr>
          <a:solidFill>
            <a:schemeClr val="accent3">
              <a:tint val="5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99"/>
        <c:spPr>
          <a:solidFill>
            <a:schemeClr val="accent3">
              <a:tint val="49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00"/>
        <c:spPr>
          <a:solidFill>
            <a:schemeClr val="accent3">
              <a:tint val="47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01"/>
        <c:spPr>
          <a:solidFill>
            <a:schemeClr val="accent3">
              <a:tint val="46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02"/>
        <c:spPr>
          <a:solidFill>
            <a:schemeClr val="accent3">
              <a:tint val="44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03"/>
        <c:spPr>
          <a:solidFill>
            <a:schemeClr val="accent3">
              <a:tint val="43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04"/>
        <c:spPr>
          <a:solidFill>
            <a:schemeClr val="accent3">
              <a:tint val="42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05"/>
        <c:spPr>
          <a:solidFill>
            <a:schemeClr val="accent3">
              <a:tint val="4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06"/>
        <c:spPr>
          <a:solidFill>
            <a:schemeClr val="accent3">
              <a:tint val="39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07"/>
        <c:spPr>
          <a:solidFill>
            <a:schemeClr val="accent3"/>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08"/>
        <c:spPr>
          <a:solidFill>
            <a:schemeClr val="accent3">
              <a:tint val="36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09"/>
        <c:spPr>
          <a:solidFill>
            <a:schemeClr val="accent3">
              <a:tint val="35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10"/>
        <c:spPr>
          <a:solidFill>
            <a:schemeClr val="accent3">
              <a:tint val="33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11"/>
        <c:spPr>
          <a:solidFill>
            <a:schemeClr val="accent3">
              <a:tint val="32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12"/>
        <c:spPr>
          <a:solidFill>
            <a:schemeClr val="accent3">
              <a:shade val="31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13"/>
        <c:spPr>
          <a:solidFill>
            <a:schemeClr val="accent3">
              <a:shade val="32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14"/>
        <c:spPr>
          <a:solidFill>
            <a:schemeClr val="accent3">
              <a:shade val="34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15"/>
        <c:spPr>
          <a:solidFill>
            <a:schemeClr val="accent3">
              <a:shade val="35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16"/>
        <c:spPr>
          <a:solidFill>
            <a:schemeClr val="accent3">
              <a:shade val="37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17"/>
        <c:spPr>
          <a:solidFill>
            <a:schemeClr val="accent3">
              <a:shade val="38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18"/>
        <c:spPr>
          <a:solidFill>
            <a:schemeClr val="accent3">
              <a:shade val="39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19"/>
        <c:spPr>
          <a:solidFill>
            <a:schemeClr val="accent3">
              <a:shade val="41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20"/>
        <c:spPr>
          <a:solidFill>
            <a:schemeClr val="accent3">
              <a:shade val="42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21"/>
        <c:spPr>
          <a:solidFill>
            <a:schemeClr val="accent3">
              <a:shade val="44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22"/>
        <c:spPr>
          <a:solidFill>
            <a:schemeClr val="accent3">
              <a:shade val="45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23"/>
        <c:spPr>
          <a:solidFill>
            <a:schemeClr val="accent3">
              <a:shade val="46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24"/>
        <c:spPr>
          <a:solidFill>
            <a:schemeClr val="accent3">
              <a:shade val="48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25"/>
        <c:spPr>
          <a:solidFill>
            <a:schemeClr val="accent3">
              <a:shade val="49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26"/>
        <c:spPr>
          <a:solidFill>
            <a:schemeClr val="accent3">
              <a:shade val="51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27"/>
        <c:spPr>
          <a:solidFill>
            <a:schemeClr val="accent3">
              <a:shade val="52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28"/>
        <c:spPr>
          <a:solidFill>
            <a:schemeClr val="accent3">
              <a:shade val="53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29"/>
        <c:spPr>
          <a:solidFill>
            <a:schemeClr val="accent3">
              <a:shade val="55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30"/>
        <c:spPr>
          <a:solidFill>
            <a:schemeClr val="accent3">
              <a:shade val="56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31"/>
        <c:spPr>
          <a:solidFill>
            <a:schemeClr val="accent3">
              <a:shade val="58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32"/>
        <c:spPr>
          <a:solidFill>
            <a:schemeClr val="accent3">
              <a:shade val="59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33"/>
        <c:spPr>
          <a:solidFill>
            <a:schemeClr val="accent3">
              <a:shade val="6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34"/>
        <c:spPr>
          <a:solidFill>
            <a:schemeClr val="accent3">
              <a:shade val="62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35"/>
        <c:spPr>
          <a:solidFill>
            <a:schemeClr val="accent3">
              <a:shade val="63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36"/>
        <c:spPr>
          <a:solidFill>
            <a:schemeClr val="accent3">
              <a:shade val="65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37"/>
        <c:spPr>
          <a:solidFill>
            <a:schemeClr val="accent3">
              <a:shade val="66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38"/>
        <c:spPr>
          <a:solidFill>
            <a:schemeClr val="accent3">
              <a:shade val="67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39"/>
        <c:spPr>
          <a:solidFill>
            <a:schemeClr val="accent3">
              <a:shade val="69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40"/>
        <c:spPr>
          <a:solidFill>
            <a:schemeClr val="accent3">
              <a:shade val="7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41"/>
        <c:spPr>
          <a:solidFill>
            <a:schemeClr val="accent3">
              <a:shade val="72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42"/>
        <c:spPr>
          <a:solidFill>
            <a:schemeClr val="accent3">
              <a:shade val="73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43"/>
        <c:spPr>
          <a:solidFill>
            <a:schemeClr val="accent3">
              <a:shade val="74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44"/>
        <c:spPr>
          <a:solidFill>
            <a:schemeClr val="accent3">
              <a:shade val="76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45"/>
        <c:spPr>
          <a:solidFill>
            <a:schemeClr val="accent3">
              <a:shade val="77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46"/>
        <c:spPr>
          <a:solidFill>
            <a:schemeClr val="accent3">
              <a:shade val="79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47"/>
        <c:spPr>
          <a:solidFill>
            <a:schemeClr val="accent3">
              <a:shade val="8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48"/>
        <c:spPr>
          <a:solidFill>
            <a:schemeClr val="accent3">
              <a:shade val="81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49"/>
        <c:spPr>
          <a:solidFill>
            <a:schemeClr val="accent3">
              <a:shade val="83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50"/>
        <c:spPr>
          <a:solidFill>
            <a:schemeClr val="accent3">
              <a:shade val="84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51"/>
        <c:spPr>
          <a:solidFill>
            <a:schemeClr val="accent3">
              <a:shade val="86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52"/>
        <c:spPr>
          <a:solidFill>
            <a:schemeClr val="accent3">
              <a:shade val="87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53"/>
        <c:spPr>
          <a:solidFill>
            <a:schemeClr val="accent3">
              <a:shade val="88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54"/>
        <c:spPr>
          <a:solidFill>
            <a:schemeClr val="accent3">
              <a:shade val="9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55"/>
        <c:spPr>
          <a:solidFill>
            <a:schemeClr val="accent3">
              <a:shade val="91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56"/>
        <c:spPr>
          <a:solidFill>
            <a:schemeClr val="accent3">
              <a:shade val="93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57"/>
        <c:spPr>
          <a:solidFill>
            <a:schemeClr val="accent3">
              <a:shade val="94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58"/>
        <c:spPr>
          <a:solidFill>
            <a:schemeClr val="accent3">
              <a:shade val="95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59"/>
        <c:spPr>
          <a:solidFill>
            <a:schemeClr val="accent3">
              <a:shade val="97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60"/>
        <c:spPr>
          <a:solidFill>
            <a:schemeClr val="accent3">
              <a:shade val="98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61"/>
        <c:spPr>
          <a:solidFill>
            <a:schemeClr val="accent3"/>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62"/>
        <c:spPr>
          <a:solidFill>
            <a:schemeClr val="accent3">
              <a:tint val="99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63"/>
        <c:spPr>
          <a:solidFill>
            <a:schemeClr val="accent3">
              <a:tint val="98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64"/>
        <c:spPr>
          <a:solidFill>
            <a:schemeClr val="accent3">
              <a:tint val="96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65"/>
        <c:spPr>
          <a:solidFill>
            <a:schemeClr val="accent3">
              <a:tint val="95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66"/>
        <c:spPr>
          <a:solidFill>
            <a:schemeClr val="accent3">
              <a:tint val="93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67"/>
        <c:spPr>
          <a:solidFill>
            <a:schemeClr val="accent3">
              <a:tint val="92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68"/>
        <c:spPr>
          <a:solidFill>
            <a:schemeClr val="accent3">
              <a:tint val="91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69"/>
        <c:spPr>
          <a:solidFill>
            <a:schemeClr val="accent3">
              <a:tint val="89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70"/>
        <c:spPr>
          <a:solidFill>
            <a:schemeClr val="accent3">
              <a:tint val="88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71"/>
        <c:spPr>
          <a:solidFill>
            <a:schemeClr val="accent3">
              <a:tint val="86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72"/>
        <c:spPr>
          <a:solidFill>
            <a:schemeClr val="accent3">
              <a:tint val="85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73"/>
        <c:spPr>
          <a:solidFill>
            <a:schemeClr val="accent3">
              <a:tint val="84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74"/>
        <c:spPr>
          <a:solidFill>
            <a:schemeClr val="accent3">
              <a:tint val="82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75"/>
        <c:spPr>
          <a:solidFill>
            <a:schemeClr val="accent3">
              <a:tint val="81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76"/>
        <c:spPr>
          <a:solidFill>
            <a:schemeClr val="accent3">
              <a:tint val="79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77"/>
        <c:spPr>
          <a:solidFill>
            <a:schemeClr val="accent3">
              <a:tint val="78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78"/>
        <c:spPr>
          <a:solidFill>
            <a:schemeClr val="accent3">
              <a:tint val="77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79"/>
        <c:spPr>
          <a:solidFill>
            <a:schemeClr val="accent3">
              <a:tint val="75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80"/>
        <c:spPr>
          <a:solidFill>
            <a:schemeClr val="accent3">
              <a:tint val="74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81"/>
        <c:spPr>
          <a:solidFill>
            <a:schemeClr val="accent3">
              <a:tint val="72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82"/>
        <c:spPr>
          <a:solidFill>
            <a:schemeClr val="accent3">
              <a:tint val="71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83"/>
        <c:spPr>
          <a:solidFill>
            <a:schemeClr val="accent3">
              <a:tint val="7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84"/>
        <c:spPr>
          <a:solidFill>
            <a:schemeClr val="accent3">
              <a:tint val="68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85"/>
        <c:spPr>
          <a:solidFill>
            <a:schemeClr val="accent3">
              <a:tint val="67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86"/>
        <c:spPr>
          <a:solidFill>
            <a:schemeClr val="accent3">
              <a:tint val="65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87"/>
        <c:spPr>
          <a:solidFill>
            <a:schemeClr val="accent3">
              <a:tint val="64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88"/>
        <c:spPr>
          <a:solidFill>
            <a:schemeClr val="accent3">
              <a:tint val="63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89"/>
        <c:spPr>
          <a:solidFill>
            <a:schemeClr val="accent3">
              <a:tint val="61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90"/>
        <c:spPr>
          <a:solidFill>
            <a:schemeClr val="accent3">
              <a:tint val="6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91"/>
        <c:spPr>
          <a:solidFill>
            <a:schemeClr val="accent3">
              <a:tint val="58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92"/>
        <c:spPr>
          <a:solidFill>
            <a:schemeClr val="accent3">
              <a:tint val="57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93"/>
        <c:spPr>
          <a:solidFill>
            <a:schemeClr val="accent3">
              <a:tint val="56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94"/>
        <c:spPr>
          <a:solidFill>
            <a:schemeClr val="accent3">
              <a:tint val="54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95"/>
        <c:spPr>
          <a:solidFill>
            <a:schemeClr val="accent3">
              <a:tint val="53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96"/>
        <c:spPr>
          <a:solidFill>
            <a:schemeClr val="accent3">
              <a:tint val="51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97"/>
        <c:spPr>
          <a:solidFill>
            <a:schemeClr val="accent3">
              <a:tint val="5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98"/>
        <c:spPr>
          <a:solidFill>
            <a:schemeClr val="accent3">
              <a:tint val="49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99"/>
        <c:spPr>
          <a:solidFill>
            <a:schemeClr val="accent3">
              <a:tint val="47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200"/>
        <c:spPr>
          <a:solidFill>
            <a:schemeClr val="accent3">
              <a:tint val="46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201"/>
        <c:spPr>
          <a:solidFill>
            <a:schemeClr val="accent3">
              <a:tint val="44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202"/>
        <c:spPr>
          <a:solidFill>
            <a:schemeClr val="accent3">
              <a:tint val="43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203"/>
        <c:spPr>
          <a:solidFill>
            <a:schemeClr val="accent3">
              <a:tint val="42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204"/>
        <c:spPr>
          <a:solidFill>
            <a:schemeClr val="accent3">
              <a:tint val="4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205"/>
        <c:spPr>
          <a:solidFill>
            <a:schemeClr val="accent3">
              <a:tint val="39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206"/>
        <c:spPr>
          <a:solidFill>
            <a:schemeClr val="accent3"/>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207"/>
        <c:spPr>
          <a:solidFill>
            <a:schemeClr val="accent3">
              <a:tint val="36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208"/>
        <c:spPr>
          <a:solidFill>
            <a:schemeClr val="accent3">
              <a:tint val="35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209"/>
        <c:spPr>
          <a:solidFill>
            <a:schemeClr val="accent3">
              <a:tint val="33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210"/>
        <c:spPr>
          <a:solidFill>
            <a:schemeClr val="accent3">
              <a:tint val="32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s>
    <c:view3D>
      <c:rotX val="50"/>
      <c:rotY val="0"/>
      <c:depthPercent val="100"/>
      <c:rAngAx val="0"/>
      <c:perspective val="6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Sheet3!$AD$1</c:f>
              <c:strCache>
                <c:ptCount val="1"/>
                <c:pt idx="0">
                  <c:v>Sum of Qty</c:v>
                </c:pt>
              </c:strCache>
            </c:strRef>
          </c:tx>
          <c:dPt>
            <c:idx val="0"/>
            <c:bubble3D val="0"/>
            <c:spPr>
              <a:solidFill>
                <a:schemeClr val="accent3">
                  <a:shade val="31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1-873C-442D-BB1B-6FDFC727638A}"/>
              </c:ext>
            </c:extLst>
          </c:dPt>
          <c:dPt>
            <c:idx val="1"/>
            <c:bubble3D val="0"/>
            <c:spPr>
              <a:solidFill>
                <a:schemeClr val="accent3">
                  <a:shade val="32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3-873C-442D-BB1B-6FDFC727638A}"/>
              </c:ext>
            </c:extLst>
          </c:dPt>
          <c:dPt>
            <c:idx val="2"/>
            <c:bubble3D val="0"/>
            <c:spPr>
              <a:solidFill>
                <a:schemeClr val="accent3">
                  <a:shade val="34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5-873C-442D-BB1B-6FDFC727638A}"/>
              </c:ext>
            </c:extLst>
          </c:dPt>
          <c:dPt>
            <c:idx val="3"/>
            <c:bubble3D val="0"/>
            <c:spPr>
              <a:solidFill>
                <a:schemeClr val="accent3">
                  <a:shade val="35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7-873C-442D-BB1B-6FDFC727638A}"/>
              </c:ext>
            </c:extLst>
          </c:dPt>
          <c:dPt>
            <c:idx val="4"/>
            <c:bubble3D val="0"/>
            <c:spPr>
              <a:solidFill>
                <a:schemeClr val="accent3">
                  <a:shade val="37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9-873C-442D-BB1B-6FDFC727638A}"/>
              </c:ext>
            </c:extLst>
          </c:dPt>
          <c:dPt>
            <c:idx val="5"/>
            <c:bubble3D val="0"/>
            <c:spPr>
              <a:solidFill>
                <a:schemeClr val="accent3">
                  <a:shade val="38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B-873C-442D-BB1B-6FDFC727638A}"/>
              </c:ext>
            </c:extLst>
          </c:dPt>
          <c:dPt>
            <c:idx val="6"/>
            <c:bubble3D val="0"/>
            <c:spPr>
              <a:solidFill>
                <a:schemeClr val="accent3">
                  <a:shade val="39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D-873C-442D-BB1B-6FDFC727638A}"/>
              </c:ext>
            </c:extLst>
          </c:dPt>
          <c:dPt>
            <c:idx val="7"/>
            <c:bubble3D val="0"/>
            <c:spPr>
              <a:solidFill>
                <a:schemeClr val="accent3">
                  <a:shade val="41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F-873C-442D-BB1B-6FDFC727638A}"/>
              </c:ext>
            </c:extLst>
          </c:dPt>
          <c:dPt>
            <c:idx val="8"/>
            <c:bubble3D val="0"/>
            <c:spPr>
              <a:solidFill>
                <a:schemeClr val="accent3">
                  <a:shade val="42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11-873C-442D-BB1B-6FDFC727638A}"/>
              </c:ext>
            </c:extLst>
          </c:dPt>
          <c:dPt>
            <c:idx val="9"/>
            <c:bubble3D val="0"/>
            <c:spPr>
              <a:solidFill>
                <a:schemeClr val="accent3">
                  <a:shade val="44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13-873C-442D-BB1B-6FDFC727638A}"/>
              </c:ext>
            </c:extLst>
          </c:dPt>
          <c:dPt>
            <c:idx val="10"/>
            <c:bubble3D val="0"/>
            <c:spPr>
              <a:solidFill>
                <a:schemeClr val="accent3">
                  <a:shade val="45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15-873C-442D-BB1B-6FDFC727638A}"/>
              </c:ext>
            </c:extLst>
          </c:dPt>
          <c:dPt>
            <c:idx val="11"/>
            <c:bubble3D val="0"/>
            <c:spPr>
              <a:solidFill>
                <a:schemeClr val="accent3">
                  <a:shade val="46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17-59D8-46FE-8539-799ED49FB56F}"/>
              </c:ext>
            </c:extLst>
          </c:dPt>
          <c:dPt>
            <c:idx val="12"/>
            <c:bubble3D val="0"/>
            <c:spPr>
              <a:solidFill>
                <a:schemeClr val="accent3">
                  <a:shade val="48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19-59D8-46FE-8539-799ED49FB56F}"/>
              </c:ext>
            </c:extLst>
          </c:dPt>
          <c:dPt>
            <c:idx val="13"/>
            <c:bubble3D val="0"/>
            <c:spPr>
              <a:solidFill>
                <a:schemeClr val="accent3">
                  <a:shade val="49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1B-59D8-46FE-8539-799ED49FB56F}"/>
              </c:ext>
            </c:extLst>
          </c:dPt>
          <c:dPt>
            <c:idx val="14"/>
            <c:bubble3D val="0"/>
            <c:spPr>
              <a:solidFill>
                <a:schemeClr val="accent3">
                  <a:shade val="51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1D-59D8-46FE-8539-799ED49FB56F}"/>
              </c:ext>
            </c:extLst>
          </c:dPt>
          <c:dPt>
            <c:idx val="15"/>
            <c:bubble3D val="0"/>
            <c:spPr>
              <a:solidFill>
                <a:schemeClr val="accent3">
                  <a:shade val="52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1F-59D8-46FE-8539-799ED49FB56F}"/>
              </c:ext>
            </c:extLst>
          </c:dPt>
          <c:dPt>
            <c:idx val="16"/>
            <c:bubble3D val="0"/>
            <c:spPr>
              <a:solidFill>
                <a:schemeClr val="accent3">
                  <a:shade val="53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21-59D8-46FE-8539-799ED49FB56F}"/>
              </c:ext>
            </c:extLst>
          </c:dPt>
          <c:dPt>
            <c:idx val="17"/>
            <c:bubble3D val="0"/>
            <c:spPr>
              <a:solidFill>
                <a:schemeClr val="accent3">
                  <a:shade val="55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23-59D8-46FE-8539-799ED49FB56F}"/>
              </c:ext>
            </c:extLst>
          </c:dPt>
          <c:dPt>
            <c:idx val="18"/>
            <c:bubble3D val="0"/>
            <c:spPr>
              <a:solidFill>
                <a:schemeClr val="accent3">
                  <a:shade val="56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25-59D8-46FE-8539-799ED49FB56F}"/>
              </c:ext>
            </c:extLst>
          </c:dPt>
          <c:dPt>
            <c:idx val="19"/>
            <c:bubble3D val="0"/>
            <c:spPr>
              <a:solidFill>
                <a:schemeClr val="accent3">
                  <a:shade val="58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27-59D8-46FE-8539-799ED49FB56F}"/>
              </c:ext>
            </c:extLst>
          </c:dPt>
          <c:dPt>
            <c:idx val="20"/>
            <c:bubble3D val="0"/>
            <c:spPr>
              <a:solidFill>
                <a:schemeClr val="accent3">
                  <a:shade val="59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29-59D8-46FE-8539-799ED49FB56F}"/>
              </c:ext>
            </c:extLst>
          </c:dPt>
          <c:dPt>
            <c:idx val="21"/>
            <c:bubble3D val="0"/>
            <c:spPr>
              <a:solidFill>
                <a:schemeClr val="accent3">
                  <a:shade val="6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2B-59D8-46FE-8539-799ED49FB56F}"/>
              </c:ext>
            </c:extLst>
          </c:dPt>
          <c:dPt>
            <c:idx val="22"/>
            <c:bubble3D val="0"/>
            <c:spPr>
              <a:solidFill>
                <a:schemeClr val="accent3">
                  <a:shade val="62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2D-59D8-46FE-8539-799ED49FB56F}"/>
              </c:ext>
            </c:extLst>
          </c:dPt>
          <c:dPt>
            <c:idx val="23"/>
            <c:bubble3D val="0"/>
            <c:spPr>
              <a:solidFill>
                <a:schemeClr val="accent3">
                  <a:shade val="63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2F-59D8-46FE-8539-799ED49FB56F}"/>
              </c:ext>
            </c:extLst>
          </c:dPt>
          <c:dPt>
            <c:idx val="24"/>
            <c:bubble3D val="0"/>
            <c:spPr>
              <a:solidFill>
                <a:schemeClr val="accent3">
                  <a:shade val="65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31-59D8-46FE-8539-799ED49FB56F}"/>
              </c:ext>
            </c:extLst>
          </c:dPt>
          <c:dPt>
            <c:idx val="25"/>
            <c:bubble3D val="0"/>
            <c:spPr>
              <a:solidFill>
                <a:schemeClr val="accent3">
                  <a:shade val="66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33-59D8-46FE-8539-799ED49FB56F}"/>
              </c:ext>
            </c:extLst>
          </c:dPt>
          <c:dPt>
            <c:idx val="26"/>
            <c:bubble3D val="0"/>
            <c:spPr>
              <a:solidFill>
                <a:schemeClr val="accent3">
                  <a:shade val="67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35-59D8-46FE-8539-799ED49FB56F}"/>
              </c:ext>
            </c:extLst>
          </c:dPt>
          <c:dPt>
            <c:idx val="27"/>
            <c:bubble3D val="0"/>
            <c:spPr>
              <a:solidFill>
                <a:schemeClr val="accent3">
                  <a:shade val="69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37-59D8-46FE-8539-799ED49FB56F}"/>
              </c:ext>
            </c:extLst>
          </c:dPt>
          <c:dPt>
            <c:idx val="28"/>
            <c:bubble3D val="0"/>
            <c:spPr>
              <a:solidFill>
                <a:schemeClr val="accent3">
                  <a:shade val="7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39-59D8-46FE-8539-799ED49FB56F}"/>
              </c:ext>
            </c:extLst>
          </c:dPt>
          <c:dPt>
            <c:idx val="29"/>
            <c:bubble3D val="0"/>
            <c:spPr>
              <a:solidFill>
                <a:schemeClr val="accent3">
                  <a:shade val="72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3B-59D8-46FE-8539-799ED49FB56F}"/>
              </c:ext>
            </c:extLst>
          </c:dPt>
          <c:dPt>
            <c:idx val="30"/>
            <c:bubble3D val="0"/>
            <c:spPr>
              <a:solidFill>
                <a:schemeClr val="accent3">
                  <a:shade val="73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3D-59D8-46FE-8539-799ED49FB56F}"/>
              </c:ext>
            </c:extLst>
          </c:dPt>
          <c:dPt>
            <c:idx val="31"/>
            <c:bubble3D val="0"/>
            <c:spPr>
              <a:solidFill>
                <a:schemeClr val="accent3">
                  <a:shade val="74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3F-59D8-46FE-8539-799ED49FB56F}"/>
              </c:ext>
            </c:extLst>
          </c:dPt>
          <c:dPt>
            <c:idx val="32"/>
            <c:bubble3D val="0"/>
            <c:spPr>
              <a:solidFill>
                <a:schemeClr val="accent3">
                  <a:shade val="76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41-59D8-46FE-8539-799ED49FB56F}"/>
              </c:ext>
            </c:extLst>
          </c:dPt>
          <c:dPt>
            <c:idx val="33"/>
            <c:bubble3D val="0"/>
            <c:spPr>
              <a:solidFill>
                <a:schemeClr val="accent3">
                  <a:shade val="77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43-59D8-46FE-8539-799ED49FB56F}"/>
              </c:ext>
            </c:extLst>
          </c:dPt>
          <c:dPt>
            <c:idx val="34"/>
            <c:bubble3D val="0"/>
            <c:spPr>
              <a:solidFill>
                <a:schemeClr val="accent3">
                  <a:shade val="79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45-59D8-46FE-8539-799ED49FB56F}"/>
              </c:ext>
            </c:extLst>
          </c:dPt>
          <c:dPt>
            <c:idx val="35"/>
            <c:bubble3D val="0"/>
            <c:spPr>
              <a:solidFill>
                <a:schemeClr val="accent3">
                  <a:shade val="8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47-59D8-46FE-8539-799ED49FB56F}"/>
              </c:ext>
            </c:extLst>
          </c:dPt>
          <c:dPt>
            <c:idx val="36"/>
            <c:bubble3D val="0"/>
            <c:spPr>
              <a:solidFill>
                <a:schemeClr val="accent3">
                  <a:shade val="81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49-59D8-46FE-8539-799ED49FB56F}"/>
              </c:ext>
            </c:extLst>
          </c:dPt>
          <c:dPt>
            <c:idx val="37"/>
            <c:bubble3D val="0"/>
            <c:spPr>
              <a:solidFill>
                <a:schemeClr val="accent3">
                  <a:shade val="83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4B-59D8-46FE-8539-799ED49FB56F}"/>
              </c:ext>
            </c:extLst>
          </c:dPt>
          <c:dPt>
            <c:idx val="38"/>
            <c:bubble3D val="0"/>
            <c:spPr>
              <a:solidFill>
                <a:schemeClr val="accent3">
                  <a:shade val="84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4D-59D8-46FE-8539-799ED49FB56F}"/>
              </c:ext>
            </c:extLst>
          </c:dPt>
          <c:dPt>
            <c:idx val="39"/>
            <c:bubble3D val="0"/>
            <c:spPr>
              <a:solidFill>
                <a:schemeClr val="accent3">
                  <a:shade val="86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4F-59D8-46FE-8539-799ED49FB56F}"/>
              </c:ext>
            </c:extLst>
          </c:dPt>
          <c:dPt>
            <c:idx val="40"/>
            <c:bubble3D val="0"/>
            <c:spPr>
              <a:solidFill>
                <a:schemeClr val="accent3">
                  <a:shade val="87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51-59D8-46FE-8539-799ED49FB56F}"/>
              </c:ext>
            </c:extLst>
          </c:dPt>
          <c:dPt>
            <c:idx val="41"/>
            <c:bubble3D val="0"/>
            <c:spPr>
              <a:solidFill>
                <a:schemeClr val="accent3">
                  <a:shade val="88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53-59D8-46FE-8539-799ED49FB56F}"/>
              </c:ext>
            </c:extLst>
          </c:dPt>
          <c:dPt>
            <c:idx val="42"/>
            <c:bubble3D val="0"/>
            <c:spPr>
              <a:solidFill>
                <a:schemeClr val="accent3">
                  <a:shade val="9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55-59D8-46FE-8539-799ED49FB56F}"/>
              </c:ext>
            </c:extLst>
          </c:dPt>
          <c:dPt>
            <c:idx val="43"/>
            <c:bubble3D val="0"/>
            <c:spPr>
              <a:solidFill>
                <a:schemeClr val="accent3">
                  <a:shade val="91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57-59D8-46FE-8539-799ED49FB56F}"/>
              </c:ext>
            </c:extLst>
          </c:dPt>
          <c:dPt>
            <c:idx val="44"/>
            <c:bubble3D val="0"/>
            <c:spPr>
              <a:solidFill>
                <a:schemeClr val="accent3">
                  <a:shade val="93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59-59D8-46FE-8539-799ED49FB56F}"/>
              </c:ext>
            </c:extLst>
          </c:dPt>
          <c:dPt>
            <c:idx val="45"/>
            <c:bubble3D val="0"/>
            <c:spPr>
              <a:solidFill>
                <a:schemeClr val="accent3">
                  <a:shade val="94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5B-59D8-46FE-8539-799ED49FB56F}"/>
              </c:ext>
            </c:extLst>
          </c:dPt>
          <c:dPt>
            <c:idx val="46"/>
            <c:bubble3D val="0"/>
            <c:spPr>
              <a:solidFill>
                <a:schemeClr val="accent3">
                  <a:shade val="95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5D-59D8-46FE-8539-799ED49FB56F}"/>
              </c:ext>
            </c:extLst>
          </c:dPt>
          <c:dPt>
            <c:idx val="47"/>
            <c:bubble3D val="0"/>
            <c:spPr>
              <a:solidFill>
                <a:schemeClr val="accent3">
                  <a:shade val="97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5F-59D8-46FE-8539-799ED49FB56F}"/>
              </c:ext>
            </c:extLst>
          </c:dPt>
          <c:dPt>
            <c:idx val="48"/>
            <c:bubble3D val="0"/>
            <c:spPr>
              <a:solidFill>
                <a:schemeClr val="accent3">
                  <a:shade val="98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61-59D8-46FE-8539-799ED49FB56F}"/>
              </c:ext>
            </c:extLst>
          </c:dPt>
          <c:dPt>
            <c:idx val="49"/>
            <c:bubble3D val="0"/>
            <c:spPr>
              <a:solidFill>
                <a:schemeClr val="accent3"/>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63-59D8-46FE-8539-799ED49FB56F}"/>
              </c:ext>
            </c:extLst>
          </c:dPt>
          <c:dPt>
            <c:idx val="50"/>
            <c:bubble3D val="0"/>
            <c:spPr>
              <a:solidFill>
                <a:schemeClr val="accent3">
                  <a:tint val="99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65-59D8-46FE-8539-799ED49FB56F}"/>
              </c:ext>
            </c:extLst>
          </c:dPt>
          <c:dPt>
            <c:idx val="51"/>
            <c:bubble3D val="0"/>
            <c:spPr>
              <a:solidFill>
                <a:schemeClr val="accent3">
                  <a:tint val="98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67-59D8-46FE-8539-799ED49FB56F}"/>
              </c:ext>
            </c:extLst>
          </c:dPt>
          <c:dPt>
            <c:idx val="52"/>
            <c:bubble3D val="0"/>
            <c:spPr>
              <a:solidFill>
                <a:schemeClr val="accent3">
                  <a:tint val="96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69-59D8-46FE-8539-799ED49FB56F}"/>
              </c:ext>
            </c:extLst>
          </c:dPt>
          <c:dPt>
            <c:idx val="53"/>
            <c:bubble3D val="0"/>
            <c:spPr>
              <a:solidFill>
                <a:schemeClr val="accent3">
                  <a:tint val="95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6B-59D8-46FE-8539-799ED49FB56F}"/>
              </c:ext>
            </c:extLst>
          </c:dPt>
          <c:dPt>
            <c:idx val="54"/>
            <c:bubble3D val="0"/>
            <c:spPr>
              <a:solidFill>
                <a:schemeClr val="accent3">
                  <a:tint val="93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6D-59D8-46FE-8539-799ED49FB56F}"/>
              </c:ext>
            </c:extLst>
          </c:dPt>
          <c:dPt>
            <c:idx val="55"/>
            <c:bubble3D val="0"/>
            <c:spPr>
              <a:solidFill>
                <a:schemeClr val="accent3">
                  <a:tint val="92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6F-59D8-46FE-8539-799ED49FB56F}"/>
              </c:ext>
            </c:extLst>
          </c:dPt>
          <c:dPt>
            <c:idx val="56"/>
            <c:bubble3D val="0"/>
            <c:spPr>
              <a:solidFill>
                <a:schemeClr val="accent3">
                  <a:tint val="91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71-59D8-46FE-8539-799ED49FB56F}"/>
              </c:ext>
            </c:extLst>
          </c:dPt>
          <c:dPt>
            <c:idx val="57"/>
            <c:bubble3D val="0"/>
            <c:spPr>
              <a:solidFill>
                <a:schemeClr val="accent3">
                  <a:tint val="89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73-59D8-46FE-8539-799ED49FB56F}"/>
              </c:ext>
            </c:extLst>
          </c:dPt>
          <c:dPt>
            <c:idx val="58"/>
            <c:bubble3D val="0"/>
            <c:spPr>
              <a:solidFill>
                <a:schemeClr val="accent3">
                  <a:tint val="88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75-59D8-46FE-8539-799ED49FB56F}"/>
              </c:ext>
            </c:extLst>
          </c:dPt>
          <c:dPt>
            <c:idx val="59"/>
            <c:bubble3D val="0"/>
            <c:spPr>
              <a:solidFill>
                <a:schemeClr val="accent3">
                  <a:tint val="86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77-59D8-46FE-8539-799ED49FB56F}"/>
              </c:ext>
            </c:extLst>
          </c:dPt>
          <c:dPt>
            <c:idx val="60"/>
            <c:bubble3D val="0"/>
            <c:spPr>
              <a:solidFill>
                <a:schemeClr val="accent3">
                  <a:tint val="85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79-59D8-46FE-8539-799ED49FB56F}"/>
              </c:ext>
            </c:extLst>
          </c:dPt>
          <c:dPt>
            <c:idx val="61"/>
            <c:bubble3D val="0"/>
            <c:spPr>
              <a:solidFill>
                <a:schemeClr val="accent3">
                  <a:tint val="84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7B-59D8-46FE-8539-799ED49FB56F}"/>
              </c:ext>
            </c:extLst>
          </c:dPt>
          <c:dPt>
            <c:idx val="62"/>
            <c:bubble3D val="0"/>
            <c:spPr>
              <a:solidFill>
                <a:schemeClr val="accent3">
                  <a:tint val="82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7D-59D8-46FE-8539-799ED49FB56F}"/>
              </c:ext>
            </c:extLst>
          </c:dPt>
          <c:dPt>
            <c:idx val="63"/>
            <c:bubble3D val="0"/>
            <c:spPr>
              <a:solidFill>
                <a:schemeClr val="accent3">
                  <a:tint val="81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7F-59D8-46FE-8539-799ED49FB56F}"/>
              </c:ext>
            </c:extLst>
          </c:dPt>
          <c:dPt>
            <c:idx val="64"/>
            <c:bubble3D val="0"/>
            <c:spPr>
              <a:solidFill>
                <a:schemeClr val="accent3">
                  <a:tint val="79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81-59D8-46FE-8539-799ED49FB56F}"/>
              </c:ext>
            </c:extLst>
          </c:dPt>
          <c:dPt>
            <c:idx val="65"/>
            <c:bubble3D val="0"/>
            <c:spPr>
              <a:solidFill>
                <a:schemeClr val="accent3">
                  <a:tint val="78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83-59D8-46FE-8539-799ED49FB56F}"/>
              </c:ext>
            </c:extLst>
          </c:dPt>
          <c:dPt>
            <c:idx val="66"/>
            <c:bubble3D val="0"/>
            <c:spPr>
              <a:solidFill>
                <a:schemeClr val="accent3">
                  <a:tint val="77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85-59D8-46FE-8539-799ED49FB56F}"/>
              </c:ext>
            </c:extLst>
          </c:dPt>
          <c:dPt>
            <c:idx val="67"/>
            <c:bubble3D val="0"/>
            <c:spPr>
              <a:solidFill>
                <a:schemeClr val="accent3">
                  <a:tint val="75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87-59D8-46FE-8539-799ED49FB56F}"/>
              </c:ext>
            </c:extLst>
          </c:dPt>
          <c:dPt>
            <c:idx val="68"/>
            <c:bubble3D val="0"/>
            <c:spPr>
              <a:solidFill>
                <a:schemeClr val="accent3">
                  <a:tint val="74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89-59D8-46FE-8539-799ED49FB56F}"/>
              </c:ext>
            </c:extLst>
          </c:dPt>
          <c:dPt>
            <c:idx val="69"/>
            <c:bubble3D val="0"/>
            <c:spPr>
              <a:solidFill>
                <a:schemeClr val="accent3">
                  <a:tint val="72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8B-59D8-46FE-8539-799ED49FB56F}"/>
              </c:ext>
            </c:extLst>
          </c:dPt>
          <c:dPt>
            <c:idx val="70"/>
            <c:bubble3D val="0"/>
            <c:spPr>
              <a:solidFill>
                <a:schemeClr val="accent3">
                  <a:tint val="71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8D-59D8-46FE-8539-799ED49FB56F}"/>
              </c:ext>
            </c:extLst>
          </c:dPt>
          <c:dPt>
            <c:idx val="71"/>
            <c:bubble3D val="0"/>
            <c:spPr>
              <a:solidFill>
                <a:schemeClr val="accent3">
                  <a:tint val="7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8F-59D8-46FE-8539-799ED49FB56F}"/>
              </c:ext>
            </c:extLst>
          </c:dPt>
          <c:dPt>
            <c:idx val="72"/>
            <c:bubble3D val="0"/>
            <c:spPr>
              <a:solidFill>
                <a:schemeClr val="accent3">
                  <a:tint val="68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91-59D8-46FE-8539-799ED49FB56F}"/>
              </c:ext>
            </c:extLst>
          </c:dPt>
          <c:dPt>
            <c:idx val="73"/>
            <c:bubble3D val="0"/>
            <c:spPr>
              <a:solidFill>
                <a:schemeClr val="accent3">
                  <a:tint val="67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93-59D8-46FE-8539-799ED49FB56F}"/>
              </c:ext>
            </c:extLst>
          </c:dPt>
          <c:dPt>
            <c:idx val="74"/>
            <c:bubble3D val="0"/>
            <c:spPr>
              <a:solidFill>
                <a:schemeClr val="accent3">
                  <a:tint val="65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95-59D8-46FE-8539-799ED49FB56F}"/>
              </c:ext>
            </c:extLst>
          </c:dPt>
          <c:dPt>
            <c:idx val="75"/>
            <c:bubble3D val="0"/>
            <c:spPr>
              <a:solidFill>
                <a:schemeClr val="accent3">
                  <a:tint val="64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97-59D8-46FE-8539-799ED49FB56F}"/>
              </c:ext>
            </c:extLst>
          </c:dPt>
          <c:dPt>
            <c:idx val="76"/>
            <c:bubble3D val="0"/>
            <c:spPr>
              <a:solidFill>
                <a:schemeClr val="accent3">
                  <a:tint val="63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99-59D8-46FE-8539-799ED49FB56F}"/>
              </c:ext>
            </c:extLst>
          </c:dPt>
          <c:dPt>
            <c:idx val="77"/>
            <c:bubble3D val="0"/>
            <c:spPr>
              <a:solidFill>
                <a:schemeClr val="accent3">
                  <a:tint val="61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9B-59D8-46FE-8539-799ED49FB56F}"/>
              </c:ext>
            </c:extLst>
          </c:dPt>
          <c:dPt>
            <c:idx val="78"/>
            <c:bubble3D val="0"/>
            <c:spPr>
              <a:solidFill>
                <a:schemeClr val="accent3">
                  <a:tint val="6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9D-59D8-46FE-8539-799ED49FB56F}"/>
              </c:ext>
            </c:extLst>
          </c:dPt>
          <c:dPt>
            <c:idx val="79"/>
            <c:bubble3D val="0"/>
            <c:spPr>
              <a:solidFill>
                <a:schemeClr val="accent3">
                  <a:tint val="58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9F-59D8-46FE-8539-799ED49FB56F}"/>
              </c:ext>
            </c:extLst>
          </c:dPt>
          <c:dPt>
            <c:idx val="80"/>
            <c:bubble3D val="0"/>
            <c:spPr>
              <a:solidFill>
                <a:schemeClr val="accent3">
                  <a:tint val="57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A1-59D8-46FE-8539-799ED49FB56F}"/>
              </c:ext>
            </c:extLst>
          </c:dPt>
          <c:dPt>
            <c:idx val="81"/>
            <c:bubble3D val="0"/>
            <c:spPr>
              <a:solidFill>
                <a:schemeClr val="accent3">
                  <a:tint val="56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A3-59D8-46FE-8539-799ED49FB56F}"/>
              </c:ext>
            </c:extLst>
          </c:dPt>
          <c:dPt>
            <c:idx val="82"/>
            <c:bubble3D val="0"/>
            <c:spPr>
              <a:solidFill>
                <a:schemeClr val="accent3">
                  <a:tint val="54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A5-59D8-46FE-8539-799ED49FB56F}"/>
              </c:ext>
            </c:extLst>
          </c:dPt>
          <c:dPt>
            <c:idx val="83"/>
            <c:bubble3D val="0"/>
            <c:spPr>
              <a:solidFill>
                <a:schemeClr val="accent3">
                  <a:tint val="53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A7-59D8-46FE-8539-799ED49FB56F}"/>
              </c:ext>
            </c:extLst>
          </c:dPt>
          <c:dPt>
            <c:idx val="84"/>
            <c:bubble3D val="0"/>
            <c:spPr>
              <a:solidFill>
                <a:schemeClr val="accent3">
                  <a:tint val="51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A9-59D8-46FE-8539-799ED49FB56F}"/>
              </c:ext>
            </c:extLst>
          </c:dPt>
          <c:dPt>
            <c:idx val="85"/>
            <c:bubble3D val="0"/>
            <c:spPr>
              <a:solidFill>
                <a:schemeClr val="accent3">
                  <a:tint val="5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AB-59D8-46FE-8539-799ED49FB56F}"/>
              </c:ext>
            </c:extLst>
          </c:dPt>
          <c:dPt>
            <c:idx val="86"/>
            <c:bubble3D val="0"/>
            <c:spPr>
              <a:solidFill>
                <a:schemeClr val="accent3">
                  <a:tint val="49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AD-59D8-46FE-8539-799ED49FB56F}"/>
              </c:ext>
            </c:extLst>
          </c:dPt>
          <c:dPt>
            <c:idx val="87"/>
            <c:bubble3D val="0"/>
            <c:spPr>
              <a:solidFill>
                <a:schemeClr val="accent3">
                  <a:tint val="47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AF-59D8-46FE-8539-799ED49FB56F}"/>
              </c:ext>
            </c:extLst>
          </c:dPt>
          <c:dPt>
            <c:idx val="88"/>
            <c:bubble3D val="0"/>
            <c:spPr>
              <a:solidFill>
                <a:schemeClr val="accent3">
                  <a:tint val="46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B1-59D8-46FE-8539-799ED49FB56F}"/>
              </c:ext>
            </c:extLst>
          </c:dPt>
          <c:dPt>
            <c:idx val="89"/>
            <c:bubble3D val="0"/>
            <c:spPr>
              <a:solidFill>
                <a:schemeClr val="accent3">
                  <a:tint val="44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B3-59D8-46FE-8539-799ED49FB56F}"/>
              </c:ext>
            </c:extLst>
          </c:dPt>
          <c:dPt>
            <c:idx val="90"/>
            <c:bubble3D val="0"/>
            <c:spPr>
              <a:solidFill>
                <a:schemeClr val="accent3">
                  <a:tint val="43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B5-59D8-46FE-8539-799ED49FB56F}"/>
              </c:ext>
            </c:extLst>
          </c:dPt>
          <c:dPt>
            <c:idx val="91"/>
            <c:bubble3D val="0"/>
            <c:spPr>
              <a:solidFill>
                <a:schemeClr val="accent3">
                  <a:tint val="42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B7-59D8-46FE-8539-799ED49FB56F}"/>
              </c:ext>
            </c:extLst>
          </c:dPt>
          <c:dPt>
            <c:idx val="92"/>
            <c:bubble3D val="0"/>
            <c:spPr>
              <a:solidFill>
                <a:schemeClr val="accent3">
                  <a:tint val="4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B9-59D8-46FE-8539-799ED49FB56F}"/>
              </c:ext>
            </c:extLst>
          </c:dPt>
          <c:dPt>
            <c:idx val="93"/>
            <c:bubble3D val="0"/>
            <c:spPr>
              <a:solidFill>
                <a:schemeClr val="accent3">
                  <a:tint val="39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BB-59D8-46FE-8539-799ED49FB56F}"/>
              </c:ext>
            </c:extLst>
          </c:dPt>
          <c:dPt>
            <c:idx val="94"/>
            <c:bubble3D val="0"/>
            <c:spPr>
              <a:solidFill>
                <a:schemeClr val="accent3">
                  <a:tint val="37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BD-59D8-46FE-8539-799ED49FB56F}"/>
              </c:ext>
            </c:extLst>
          </c:dPt>
          <c:dPt>
            <c:idx val="95"/>
            <c:bubble3D val="0"/>
            <c:spPr>
              <a:solidFill>
                <a:schemeClr val="accent3">
                  <a:tint val="36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BF-59D8-46FE-8539-799ED49FB56F}"/>
              </c:ext>
            </c:extLst>
          </c:dPt>
          <c:dPt>
            <c:idx val="96"/>
            <c:bubble3D val="0"/>
            <c:spPr>
              <a:solidFill>
                <a:schemeClr val="accent3">
                  <a:tint val="35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C1-59D8-46FE-8539-799ED49FB56F}"/>
              </c:ext>
            </c:extLst>
          </c:dPt>
          <c:dPt>
            <c:idx val="97"/>
            <c:bubble3D val="0"/>
            <c:spPr>
              <a:solidFill>
                <a:schemeClr val="accent3">
                  <a:tint val="33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C3-59D8-46FE-8539-799ED49FB56F}"/>
              </c:ext>
            </c:extLst>
          </c:dPt>
          <c:dPt>
            <c:idx val="98"/>
            <c:bubble3D val="0"/>
            <c:spPr>
              <a:solidFill>
                <a:schemeClr val="accent3">
                  <a:tint val="32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C5-59D8-46FE-8539-799ED49FB56F}"/>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Sheet3!$AC$2:$AC$101</c:f>
              <c:strCache>
                <c:ptCount val="99"/>
                <c:pt idx="0">
                  <c:v>(blank)</c:v>
                </c:pt>
                <c:pt idx="1">
                  <c:v>PO00056256</c:v>
                </c:pt>
                <c:pt idx="2">
                  <c:v>PO00056257</c:v>
                </c:pt>
                <c:pt idx="3">
                  <c:v>PO00056258</c:v>
                </c:pt>
                <c:pt idx="4">
                  <c:v>PO00056259</c:v>
                </c:pt>
                <c:pt idx="5">
                  <c:v>PO00056260</c:v>
                </c:pt>
                <c:pt idx="6">
                  <c:v>PO00056261</c:v>
                </c:pt>
                <c:pt idx="7">
                  <c:v>PO00056262</c:v>
                </c:pt>
                <c:pt idx="8">
                  <c:v>PO00056263</c:v>
                </c:pt>
                <c:pt idx="9">
                  <c:v>PO00056264</c:v>
                </c:pt>
                <c:pt idx="10">
                  <c:v>PO00056265</c:v>
                </c:pt>
                <c:pt idx="11">
                  <c:v>PO00056266</c:v>
                </c:pt>
                <c:pt idx="12">
                  <c:v>PO00056267</c:v>
                </c:pt>
                <c:pt idx="13">
                  <c:v>PO00056268</c:v>
                </c:pt>
                <c:pt idx="14">
                  <c:v>PO00056269</c:v>
                </c:pt>
                <c:pt idx="15">
                  <c:v>PO00056270</c:v>
                </c:pt>
                <c:pt idx="16">
                  <c:v>PO00056271</c:v>
                </c:pt>
                <c:pt idx="17">
                  <c:v>PO00056272</c:v>
                </c:pt>
                <c:pt idx="18">
                  <c:v>PO00056273</c:v>
                </c:pt>
                <c:pt idx="19">
                  <c:v>PO00056274</c:v>
                </c:pt>
                <c:pt idx="20">
                  <c:v>PO00056275</c:v>
                </c:pt>
                <c:pt idx="21">
                  <c:v>PO00056276</c:v>
                </c:pt>
                <c:pt idx="22">
                  <c:v>PO00056277</c:v>
                </c:pt>
                <c:pt idx="23">
                  <c:v>PO00056278</c:v>
                </c:pt>
                <c:pt idx="24">
                  <c:v>PO00056279</c:v>
                </c:pt>
                <c:pt idx="25">
                  <c:v>PO00056280</c:v>
                </c:pt>
                <c:pt idx="26">
                  <c:v>PO00056281</c:v>
                </c:pt>
                <c:pt idx="27">
                  <c:v>PO00056282</c:v>
                </c:pt>
                <c:pt idx="28">
                  <c:v>PO00056283</c:v>
                </c:pt>
                <c:pt idx="29">
                  <c:v>PO00056284</c:v>
                </c:pt>
                <c:pt idx="30">
                  <c:v>PO00056285</c:v>
                </c:pt>
                <c:pt idx="31">
                  <c:v>PO00056286</c:v>
                </c:pt>
                <c:pt idx="32">
                  <c:v>PO00056287</c:v>
                </c:pt>
                <c:pt idx="33">
                  <c:v>PO00056288</c:v>
                </c:pt>
                <c:pt idx="34">
                  <c:v>PO00056289</c:v>
                </c:pt>
                <c:pt idx="35">
                  <c:v>PO00056290</c:v>
                </c:pt>
                <c:pt idx="36">
                  <c:v>PO00056291</c:v>
                </c:pt>
                <c:pt idx="37">
                  <c:v>PO00056292</c:v>
                </c:pt>
                <c:pt idx="38">
                  <c:v>PO00056293</c:v>
                </c:pt>
                <c:pt idx="39">
                  <c:v>PO00056294</c:v>
                </c:pt>
                <c:pt idx="40">
                  <c:v>PO00056295</c:v>
                </c:pt>
                <c:pt idx="41">
                  <c:v>PO00056296</c:v>
                </c:pt>
                <c:pt idx="42">
                  <c:v>PO00056297</c:v>
                </c:pt>
                <c:pt idx="43">
                  <c:v>PO00056298</c:v>
                </c:pt>
                <c:pt idx="44">
                  <c:v>PO00056299</c:v>
                </c:pt>
                <c:pt idx="45">
                  <c:v>PO00056300</c:v>
                </c:pt>
                <c:pt idx="46">
                  <c:v>PO00056301</c:v>
                </c:pt>
                <c:pt idx="47">
                  <c:v>PO00056302</c:v>
                </c:pt>
                <c:pt idx="48">
                  <c:v>PO00056303</c:v>
                </c:pt>
                <c:pt idx="49">
                  <c:v>PO00056304</c:v>
                </c:pt>
                <c:pt idx="50">
                  <c:v>PO00056305</c:v>
                </c:pt>
                <c:pt idx="51">
                  <c:v>PO00056306</c:v>
                </c:pt>
                <c:pt idx="52">
                  <c:v>PO00056307</c:v>
                </c:pt>
                <c:pt idx="53">
                  <c:v>PO00056308</c:v>
                </c:pt>
                <c:pt idx="54">
                  <c:v>PO00056309</c:v>
                </c:pt>
                <c:pt idx="55">
                  <c:v>PO00056310</c:v>
                </c:pt>
                <c:pt idx="56">
                  <c:v>PO00056311</c:v>
                </c:pt>
                <c:pt idx="57">
                  <c:v>PO00056312</c:v>
                </c:pt>
                <c:pt idx="58">
                  <c:v>PO00056313</c:v>
                </c:pt>
                <c:pt idx="59">
                  <c:v>PO00056314</c:v>
                </c:pt>
                <c:pt idx="60">
                  <c:v>PO00056315</c:v>
                </c:pt>
                <c:pt idx="61">
                  <c:v>PO00056316</c:v>
                </c:pt>
                <c:pt idx="62">
                  <c:v>PO00056317</c:v>
                </c:pt>
                <c:pt idx="63">
                  <c:v>PO00056318</c:v>
                </c:pt>
                <c:pt idx="64">
                  <c:v>PO00056319</c:v>
                </c:pt>
                <c:pt idx="65">
                  <c:v>PO00056320</c:v>
                </c:pt>
                <c:pt idx="66">
                  <c:v>PO00056321</c:v>
                </c:pt>
                <c:pt idx="67">
                  <c:v>PO00056322</c:v>
                </c:pt>
                <c:pt idx="68">
                  <c:v>PO00056323</c:v>
                </c:pt>
                <c:pt idx="69">
                  <c:v>PO00056324</c:v>
                </c:pt>
                <c:pt idx="70">
                  <c:v>PO00056325</c:v>
                </c:pt>
                <c:pt idx="71">
                  <c:v>PO00056326</c:v>
                </c:pt>
                <c:pt idx="72">
                  <c:v>PO00056327</c:v>
                </c:pt>
                <c:pt idx="73">
                  <c:v>PO00056328</c:v>
                </c:pt>
                <c:pt idx="74">
                  <c:v>PO00056329</c:v>
                </c:pt>
                <c:pt idx="75">
                  <c:v>PO00056330</c:v>
                </c:pt>
                <c:pt idx="76">
                  <c:v>PO00056331</c:v>
                </c:pt>
                <c:pt idx="77">
                  <c:v>PO00056332</c:v>
                </c:pt>
                <c:pt idx="78">
                  <c:v>PO00056333</c:v>
                </c:pt>
                <c:pt idx="79">
                  <c:v>PO00056334</c:v>
                </c:pt>
                <c:pt idx="80">
                  <c:v>PO00056335</c:v>
                </c:pt>
                <c:pt idx="81">
                  <c:v>PO00056336</c:v>
                </c:pt>
                <c:pt idx="82">
                  <c:v>PO00056337</c:v>
                </c:pt>
                <c:pt idx="83">
                  <c:v>PO00056338</c:v>
                </c:pt>
                <c:pt idx="84">
                  <c:v>PO00056339</c:v>
                </c:pt>
                <c:pt idx="85">
                  <c:v>PO00056340</c:v>
                </c:pt>
                <c:pt idx="86">
                  <c:v>PO00056341</c:v>
                </c:pt>
                <c:pt idx="87">
                  <c:v>PO00056342</c:v>
                </c:pt>
                <c:pt idx="88">
                  <c:v>PO00056343</c:v>
                </c:pt>
                <c:pt idx="89">
                  <c:v>PO00056344</c:v>
                </c:pt>
                <c:pt idx="90">
                  <c:v>PO00056345</c:v>
                </c:pt>
                <c:pt idx="91">
                  <c:v>PO00056346</c:v>
                </c:pt>
                <c:pt idx="92">
                  <c:v>PO00056347</c:v>
                </c:pt>
                <c:pt idx="93">
                  <c:v>PO00056348</c:v>
                </c:pt>
                <c:pt idx="94">
                  <c:v>PO00056349</c:v>
                </c:pt>
                <c:pt idx="95">
                  <c:v>PO00056350</c:v>
                </c:pt>
                <c:pt idx="96">
                  <c:v>PO00056351</c:v>
                </c:pt>
                <c:pt idx="97">
                  <c:v>PO00056352</c:v>
                </c:pt>
                <c:pt idx="98">
                  <c:v>PO00056353</c:v>
                </c:pt>
              </c:strCache>
            </c:strRef>
          </c:cat>
          <c:val>
            <c:numRef>
              <c:f>Sheet3!$AD$2:$AD$101</c:f>
              <c:numCache>
                <c:formatCode>General</c:formatCode>
                <c:ptCount val="99"/>
                <c:pt idx="1">
                  <c:v>98</c:v>
                </c:pt>
                <c:pt idx="2">
                  <c:v>96</c:v>
                </c:pt>
                <c:pt idx="3">
                  <c:v>177</c:v>
                </c:pt>
                <c:pt idx="4">
                  <c:v>139</c:v>
                </c:pt>
                <c:pt idx="5">
                  <c:v>185</c:v>
                </c:pt>
                <c:pt idx="6">
                  <c:v>196</c:v>
                </c:pt>
                <c:pt idx="7">
                  <c:v>142</c:v>
                </c:pt>
                <c:pt idx="8">
                  <c:v>185</c:v>
                </c:pt>
                <c:pt idx="9">
                  <c:v>191</c:v>
                </c:pt>
                <c:pt idx="10">
                  <c:v>85</c:v>
                </c:pt>
                <c:pt idx="11">
                  <c:v>202</c:v>
                </c:pt>
                <c:pt idx="12">
                  <c:v>145</c:v>
                </c:pt>
                <c:pt idx="13">
                  <c:v>103</c:v>
                </c:pt>
                <c:pt idx="14">
                  <c:v>183</c:v>
                </c:pt>
                <c:pt idx="15">
                  <c:v>121</c:v>
                </c:pt>
                <c:pt idx="16">
                  <c:v>141</c:v>
                </c:pt>
                <c:pt idx="17">
                  <c:v>195</c:v>
                </c:pt>
                <c:pt idx="18">
                  <c:v>169</c:v>
                </c:pt>
                <c:pt idx="19">
                  <c:v>208</c:v>
                </c:pt>
                <c:pt idx="20">
                  <c:v>210</c:v>
                </c:pt>
                <c:pt idx="21">
                  <c:v>188</c:v>
                </c:pt>
                <c:pt idx="22">
                  <c:v>169</c:v>
                </c:pt>
                <c:pt idx="23">
                  <c:v>201</c:v>
                </c:pt>
                <c:pt idx="24">
                  <c:v>162</c:v>
                </c:pt>
                <c:pt idx="25">
                  <c:v>202</c:v>
                </c:pt>
                <c:pt idx="26">
                  <c:v>101</c:v>
                </c:pt>
                <c:pt idx="27">
                  <c:v>190</c:v>
                </c:pt>
                <c:pt idx="28">
                  <c:v>160</c:v>
                </c:pt>
                <c:pt idx="29">
                  <c:v>128</c:v>
                </c:pt>
                <c:pt idx="30">
                  <c:v>186</c:v>
                </c:pt>
                <c:pt idx="31">
                  <c:v>189</c:v>
                </c:pt>
                <c:pt idx="32">
                  <c:v>96</c:v>
                </c:pt>
                <c:pt idx="33">
                  <c:v>174</c:v>
                </c:pt>
                <c:pt idx="34">
                  <c:v>187</c:v>
                </c:pt>
                <c:pt idx="35">
                  <c:v>161</c:v>
                </c:pt>
                <c:pt idx="36">
                  <c:v>161</c:v>
                </c:pt>
                <c:pt idx="37">
                  <c:v>206</c:v>
                </c:pt>
                <c:pt idx="38">
                  <c:v>202</c:v>
                </c:pt>
                <c:pt idx="39">
                  <c:v>144</c:v>
                </c:pt>
                <c:pt idx="40">
                  <c:v>149</c:v>
                </c:pt>
                <c:pt idx="41">
                  <c:v>104</c:v>
                </c:pt>
                <c:pt idx="42">
                  <c:v>139</c:v>
                </c:pt>
                <c:pt idx="43">
                  <c:v>160</c:v>
                </c:pt>
                <c:pt idx="44">
                  <c:v>142</c:v>
                </c:pt>
                <c:pt idx="45">
                  <c:v>140</c:v>
                </c:pt>
                <c:pt idx="46">
                  <c:v>128</c:v>
                </c:pt>
                <c:pt idx="47">
                  <c:v>183</c:v>
                </c:pt>
                <c:pt idx="48">
                  <c:v>137</c:v>
                </c:pt>
                <c:pt idx="49">
                  <c:v>185</c:v>
                </c:pt>
                <c:pt idx="50">
                  <c:v>111</c:v>
                </c:pt>
                <c:pt idx="51">
                  <c:v>126</c:v>
                </c:pt>
                <c:pt idx="52">
                  <c:v>157</c:v>
                </c:pt>
                <c:pt idx="53">
                  <c:v>183</c:v>
                </c:pt>
                <c:pt idx="54">
                  <c:v>144</c:v>
                </c:pt>
                <c:pt idx="55">
                  <c:v>153</c:v>
                </c:pt>
                <c:pt idx="56">
                  <c:v>181</c:v>
                </c:pt>
                <c:pt idx="57">
                  <c:v>115</c:v>
                </c:pt>
                <c:pt idx="58">
                  <c:v>151</c:v>
                </c:pt>
                <c:pt idx="59">
                  <c:v>126</c:v>
                </c:pt>
                <c:pt idx="60">
                  <c:v>113</c:v>
                </c:pt>
                <c:pt idx="61">
                  <c:v>153</c:v>
                </c:pt>
                <c:pt idx="62">
                  <c:v>182</c:v>
                </c:pt>
                <c:pt idx="63">
                  <c:v>102</c:v>
                </c:pt>
                <c:pt idx="64">
                  <c:v>168</c:v>
                </c:pt>
                <c:pt idx="65">
                  <c:v>101</c:v>
                </c:pt>
                <c:pt idx="66">
                  <c:v>183</c:v>
                </c:pt>
                <c:pt idx="67">
                  <c:v>151</c:v>
                </c:pt>
                <c:pt idx="68">
                  <c:v>106</c:v>
                </c:pt>
                <c:pt idx="69">
                  <c:v>120</c:v>
                </c:pt>
                <c:pt idx="70">
                  <c:v>119</c:v>
                </c:pt>
                <c:pt idx="71">
                  <c:v>193</c:v>
                </c:pt>
                <c:pt idx="72">
                  <c:v>103</c:v>
                </c:pt>
                <c:pt idx="73">
                  <c:v>142</c:v>
                </c:pt>
                <c:pt idx="74">
                  <c:v>129</c:v>
                </c:pt>
                <c:pt idx="75">
                  <c:v>162</c:v>
                </c:pt>
                <c:pt idx="76">
                  <c:v>105</c:v>
                </c:pt>
                <c:pt idx="77">
                  <c:v>99</c:v>
                </c:pt>
                <c:pt idx="78">
                  <c:v>94</c:v>
                </c:pt>
                <c:pt idx="79">
                  <c:v>94</c:v>
                </c:pt>
                <c:pt idx="80">
                  <c:v>138</c:v>
                </c:pt>
                <c:pt idx="81">
                  <c:v>160</c:v>
                </c:pt>
                <c:pt idx="82">
                  <c:v>95</c:v>
                </c:pt>
                <c:pt idx="83">
                  <c:v>168</c:v>
                </c:pt>
                <c:pt idx="84">
                  <c:v>160</c:v>
                </c:pt>
                <c:pt idx="85">
                  <c:v>159</c:v>
                </c:pt>
                <c:pt idx="86">
                  <c:v>106</c:v>
                </c:pt>
                <c:pt idx="87">
                  <c:v>191</c:v>
                </c:pt>
                <c:pt idx="88">
                  <c:v>156</c:v>
                </c:pt>
                <c:pt idx="89">
                  <c:v>206</c:v>
                </c:pt>
                <c:pt idx="90">
                  <c:v>106</c:v>
                </c:pt>
                <c:pt idx="91">
                  <c:v>173</c:v>
                </c:pt>
                <c:pt idx="92">
                  <c:v>103</c:v>
                </c:pt>
                <c:pt idx="93">
                  <c:v>169</c:v>
                </c:pt>
                <c:pt idx="94">
                  <c:v>208</c:v>
                </c:pt>
                <c:pt idx="95">
                  <c:v>115</c:v>
                </c:pt>
                <c:pt idx="96">
                  <c:v>160</c:v>
                </c:pt>
                <c:pt idx="97">
                  <c:v>208</c:v>
                </c:pt>
                <c:pt idx="98">
                  <c:v>205</c:v>
                </c:pt>
              </c:numCache>
            </c:numRef>
          </c:val>
          <c:extLst>
            <c:ext xmlns:c16="http://schemas.microsoft.com/office/drawing/2014/chart" uri="{C3380CC4-5D6E-409C-BE32-E72D297353CC}">
              <c16:uniqueId val="{00000000-C076-416B-A6EE-2DE8CB3E9CBC}"/>
            </c:ext>
          </c:extLst>
        </c:ser>
        <c:ser>
          <c:idx val="1"/>
          <c:order val="1"/>
          <c:tx>
            <c:strRef>
              <c:f>Sheet3!$AE$1</c:f>
              <c:strCache>
                <c:ptCount val="1"/>
                <c:pt idx="0">
                  <c:v>Sum of OTB Value in AED</c:v>
                </c:pt>
              </c:strCache>
            </c:strRef>
          </c:tx>
          <c:dPt>
            <c:idx val="0"/>
            <c:bubble3D val="0"/>
            <c:spPr>
              <a:solidFill>
                <a:schemeClr val="accent3">
                  <a:shade val="31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C7-59D8-46FE-8539-799ED49FB56F}"/>
              </c:ext>
            </c:extLst>
          </c:dPt>
          <c:dPt>
            <c:idx val="1"/>
            <c:bubble3D val="0"/>
            <c:spPr>
              <a:solidFill>
                <a:schemeClr val="accent3">
                  <a:shade val="32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C9-59D8-46FE-8539-799ED49FB56F}"/>
              </c:ext>
            </c:extLst>
          </c:dPt>
          <c:dPt>
            <c:idx val="2"/>
            <c:bubble3D val="0"/>
            <c:spPr>
              <a:solidFill>
                <a:schemeClr val="accent3">
                  <a:shade val="34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CB-59D8-46FE-8539-799ED49FB56F}"/>
              </c:ext>
            </c:extLst>
          </c:dPt>
          <c:dPt>
            <c:idx val="3"/>
            <c:bubble3D val="0"/>
            <c:spPr>
              <a:solidFill>
                <a:schemeClr val="accent3">
                  <a:shade val="35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CD-59D8-46FE-8539-799ED49FB56F}"/>
              </c:ext>
            </c:extLst>
          </c:dPt>
          <c:dPt>
            <c:idx val="4"/>
            <c:bubble3D val="0"/>
            <c:spPr>
              <a:solidFill>
                <a:schemeClr val="accent3">
                  <a:shade val="37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CF-59D8-46FE-8539-799ED49FB56F}"/>
              </c:ext>
            </c:extLst>
          </c:dPt>
          <c:dPt>
            <c:idx val="5"/>
            <c:bubble3D val="0"/>
            <c:spPr>
              <a:solidFill>
                <a:schemeClr val="accent3">
                  <a:shade val="38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D1-59D8-46FE-8539-799ED49FB56F}"/>
              </c:ext>
            </c:extLst>
          </c:dPt>
          <c:dPt>
            <c:idx val="6"/>
            <c:bubble3D val="0"/>
            <c:spPr>
              <a:solidFill>
                <a:schemeClr val="accent3">
                  <a:shade val="39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D3-59D8-46FE-8539-799ED49FB56F}"/>
              </c:ext>
            </c:extLst>
          </c:dPt>
          <c:dPt>
            <c:idx val="7"/>
            <c:bubble3D val="0"/>
            <c:spPr>
              <a:solidFill>
                <a:schemeClr val="accent3">
                  <a:shade val="41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D5-59D8-46FE-8539-799ED49FB56F}"/>
              </c:ext>
            </c:extLst>
          </c:dPt>
          <c:dPt>
            <c:idx val="8"/>
            <c:bubble3D val="0"/>
            <c:spPr>
              <a:solidFill>
                <a:schemeClr val="accent3">
                  <a:shade val="42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D7-59D8-46FE-8539-799ED49FB56F}"/>
              </c:ext>
            </c:extLst>
          </c:dPt>
          <c:dPt>
            <c:idx val="9"/>
            <c:bubble3D val="0"/>
            <c:spPr>
              <a:solidFill>
                <a:schemeClr val="accent3">
                  <a:shade val="44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D9-59D8-46FE-8539-799ED49FB56F}"/>
              </c:ext>
            </c:extLst>
          </c:dPt>
          <c:dPt>
            <c:idx val="10"/>
            <c:bubble3D val="0"/>
            <c:spPr>
              <a:solidFill>
                <a:schemeClr val="accent3">
                  <a:shade val="45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DB-59D8-46FE-8539-799ED49FB56F}"/>
              </c:ext>
            </c:extLst>
          </c:dPt>
          <c:dPt>
            <c:idx val="11"/>
            <c:bubble3D val="0"/>
            <c:spPr>
              <a:solidFill>
                <a:schemeClr val="accent3">
                  <a:shade val="46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DD-59D8-46FE-8539-799ED49FB56F}"/>
              </c:ext>
            </c:extLst>
          </c:dPt>
          <c:dPt>
            <c:idx val="12"/>
            <c:bubble3D val="0"/>
            <c:spPr>
              <a:solidFill>
                <a:schemeClr val="accent3">
                  <a:shade val="48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DF-59D8-46FE-8539-799ED49FB56F}"/>
              </c:ext>
            </c:extLst>
          </c:dPt>
          <c:dPt>
            <c:idx val="13"/>
            <c:bubble3D val="0"/>
            <c:spPr>
              <a:solidFill>
                <a:schemeClr val="accent3">
                  <a:shade val="49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E1-59D8-46FE-8539-799ED49FB56F}"/>
              </c:ext>
            </c:extLst>
          </c:dPt>
          <c:dPt>
            <c:idx val="14"/>
            <c:bubble3D val="0"/>
            <c:spPr>
              <a:solidFill>
                <a:schemeClr val="accent3">
                  <a:shade val="51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E3-59D8-46FE-8539-799ED49FB56F}"/>
              </c:ext>
            </c:extLst>
          </c:dPt>
          <c:dPt>
            <c:idx val="15"/>
            <c:bubble3D val="0"/>
            <c:spPr>
              <a:solidFill>
                <a:schemeClr val="accent3">
                  <a:shade val="52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E5-59D8-46FE-8539-799ED49FB56F}"/>
              </c:ext>
            </c:extLst>
          </c:dPt>
          <c:dPt>
            <c:idx val="16"/>
            <c:bubble3D val="0"/>
            <c:spPr>
              <a:solidFill>
                <a:schemeClr val="accent3">
                  <a:shade val="53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E7-59D8-46FE-8539-799ED49FB56F}"/>
              </c:ext>
            </c:extLst>
          </c:dPt>
          <c:dPt>
            <c:idx val="17"/>
            <c:bubble3D val="0"/>
            <c:spPr>
              <a:solidFill>
                <a:schemeClr val="accent3">
                  <a:shade val="55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E9-59D8-46FE-8539-799ED49FB56F}"/>
              </c:ext>
            </c:extLst>
          </c:dPt>
          <c:dPt>
            <c:idx val="18"/>
            <c:bubble3D val="0"/>
            <c:spPr>
              <a:solidFill>
                <a:schemeClr val="accent3">
                  <a:shade val="56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EB-59D8-46FE-8539-799ED49FB56F}"/>
              </c:ext>
            </c:extLst>
          </c:dPt>
          <c:dPt>
            <c:idx val="19"/>
            <c:bubble3D val="0"/>
            <c:spPr>
              <a:solidFill>
                <a:schemeClr val="accent3">
                  <a:shade val="58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ED-59D8-46FE-8539-799ED49FB56F}"/>
              </c:ext>
            </c:extLst>
          </c:dPt>
          <c:dPt>
            <c:idx val="20"/>
            <c:bubble3D val="0"/>
            <c:spPr>
              <a:solidFill>
                <a:schemeClr val="accent3">
                  <a:shade val="59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EF-59D8-46FE-8539-799ED49FB56F}"/>
              </c:ext>
            </c:extLst>
          </c:dPt>
          <c:dPt>
            <c:idx val="21"/>
            <c:bubble3D val="0"/>
            <c:spPr>
              <a:solidFill>
                <a:schemeClr val="accent3">
                  <a:shade val="6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F1-59D8-46FE-8539-799ED49FB56F}"/>
              </c:ext>
            </c:extLst>
          </c:dPt>
          <c:dPt>
            <c:idx val="22"/>
            <c:bubble3D val="0"/>
            <c:spPr>
              <a:solidFill>
                <a:schemeClr val="accent3">
                  <a:shade val="62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F3-59D8-46FE-8539-799ED49FB56F}"/>
              </c:ext>
            </c:extLst>
          </c:dPt>
          <c:dPt>
            <c:idx val="23"/>
            <c:bubble3D val="0"/>
            <c:spPr>
              <a:solidFill>
                <a:schemeClr val="accent3">
                  <a:shade val="63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F5-59D8-46FE-8539-799ED49FB56F}"/>
              </c:ext>
            </c:extLst>
          </c:dPt>
          <c:dPt>
            <c:idx val="24"/>
            <c:bubble3D val="0"/>
            <c:spPr>
              <a:solidFill>
                <a:schemeClr val="accent3">
                  <a:shade val="65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F7-59D8-46FE-8539-799ED49FB56F}"/>
              </c:ext>
            </c:extLst>
          </c:dPt>
          <c:dPt>
            <c:idx val="25"/>
            <c:bubble3D val="0"/>
            <c:spPr>
              <a:solidFill>
                <a:schemeClr val="accent3">
                  <a:shade val="66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F9-59D8-46FE-8539-799ED49FB56F}"/>
              </c:ext>
            </c:extLst>
          </c:dPt>
          <c:dPt>
            <c:idx val="26"/>
            <c:bubble3D val="0"/>
            <c:spPr>
              <a:solidFill>
                <a:schemeClr val="accent3">
                  <a:shade val="67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FB-59D8-46FE-8539-799ED49FB56F}"/>
              </c:ext>
            </c:extLst>
          </c:dPt>
          <c:dPt>
            <c:idx val="27"/>
            <c:bubble3D val="0"/>
            <c:spPr>
              <a:solidFill>
                <a:schemeClr val="accent3">
                  <a:shade val="69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FD-59D8-46FE-8539-799ED49FB56F}"/>
              </c:ext>
            </c:extLst>
          </c:dPt>
          <c:dPt>
            <c:idx val="28"/>
            <c:bubble3D val="0"/>
            <c:spPr>
              <a:solidFill>
                <a:schemeClr val="accent3">
                  <a:shade val="7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FF-59D8-46FE-8539-799ED49FB56F}"/>
              </c:ext>
            </c:extLst>
          </c:dPt>
          <c:dPt>
            <c:idx val="29"/>
            <c:bubble3D val="0"/>
            <c:spPr>
              <a:solidFill>
                <a:schemeClr val="accent3">
                  <a:shade val="72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101-59D8-46FE-8539-799ED49FB56F}"/>
              </c:ext>
            </c:extLst>
          </c:dPt>
          <c:dPt>
            <c:idx val="30"/>
            <c:bubble3D val="0"/>
            <c:spPr>
              <a:solidFill>
                <a:schemeClr val="accent3">
                  <a:shade val="73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103-59D8-46FE-8539-799ED49FB56F}"/>
              </c:ext>
            </c:extLst>
          </c:dPt>
          <c:dPt>
            <c:idx val="31"/>
            <c:bubble3D val="0"/>
            <c:spPr>
              <a:solidFill>
                <a:schemeClr val="accent3">
                  <a:shade val="74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105-59D8-46FE-8539-799ED49FB56F}"/>
              </c:ext>
            </c:extLst>
          </c:dPt>
          <c:dPt>
            <c:idx val="32"/>
            <c:bubble3D val="0"/>
            <c:spPr>
              <a:solidFill>
                <a:schemeClr val="accent3">
                  <a:shade val="76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107-59D8-46FE-8539-799ED49FB56F}"/>
              </c:ext>
            </c:extLst>
          </c:dPt>
          <c:dPt>
            <c:idx val="33"/>
            <c:bubble3D val="0"/>
            <c:spPr>
              <a:solidFill>
                <a:schemeClr val="accent3">
                  <a:shade val="77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109-59D8-46FE-8539-799ED49FB56F}"/>
              </c:ext>
            </c:extLst>
          </c:dPt>
          <c:dPt>
            <c:idx val="34"/>
            <c:bubble3D val="0"/>
            <c:spPr>
              <a:solidFill>
                <a:schemeClr val="accent3">
                  <a:shade val="79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10B-59D8-46FE-8539-799ED49FB56F}"/>
              </c:ext>
            </c:extLst>
          </c:dPt>
          <c:dPt>
            <c:idx val="35"/>
            <c:bubble3D val="0"/>
            <c:spPr>
              <a:solidFill>
                <a:schemeClr val="accent3">
                  <a:shade val="8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10D-59D8-46FE-8539-799ED49FB56F}"/>
              </c:ext>
            </c:extLst>
          </c:dPt>
          <c:dPt>
            <c:idx val="36"/>
            <c:bubble3D val="0"/>
            <c:spPr>
              <a:solidFill>
                <a:schemeClr val="accent3">
                  <a:shade val="81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10F-59D8-46FE-8539-799ED49FB56F}"/>
              </c:ext>
            </c:extLst>
          </c:dPt>
          <c:dPt>
            <c:idx val="37"/>
            <c:bubble3D val="0"/>
            <c:spPr>
              <a:solidFill>
                <a:schemeClr val="accent3">
                  <a:shade val="83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111-59D8-46FE-8539-799ED49FB56F}"/>
              </c:ext>
            </c:extLst>
          </c:dPt>
          <c:dPt>
            <c:idx val="38"/>
            <c:bubble3D val="0"/>
            <c:spPr>
              <a:solidFill>
                <a:schemeClr val="accent3">
                  <a:shade val="84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113-59D8-46FE-8539-799ED49FB56F}"/>
              </c:ext>
            </c:extLst>
          </c:dPt>
          <c:dPt>
            <c:idx val="39"/>
            <c:bubble3D val="0"/>
            <c:spPr>
              <a:solidFill>
                <a:schemeClr val="accent3">
                  <a:shade val="86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115-59D8-46FE-8539-799ED49FB56F}"/>
              </c:ext>
            </c:extLst>
          </c:dPt>
          <c:dPt>
            <c:idx val="40"/>
            <c:bubble3D val="0"/>
            <c:spPr>
              <a:solidFill>
                <a:schemeClr val="accent3">
                  <a:shade val="87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117-59D8-46FE-8539-799ED49FB56F}"/>
              </c:ext>
            </c:extLst>
          </c:dPt>
          <c:dPt>
            <c:idx val="41"/>
            <c:bubble3D val="0"/>
            <c:spPr>
              <a:solidFill>
                <a:schemeClr val="accent3">
                  <a:shade val="88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119-59D8-46FE-8539-799ED49FB56F}"/>
              </c:ext>
            </c:extLst>
          </c:dPt>
          <c:dPt>
            <c:idx val="42"/>
            <c:bubble3D val="0"/>
            <c:spPr>
              <a:solidFill>
                <a:schemeClr val="accent3">
                  <a:shade val="9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11B-59D8-46FE-8539-799ED49FB56F}"/>
              </c:ext>
            </c:extLst>
          </c:dPt>
          <c:dPt>
            <c:idx val="43"/>
            <c:bubble3D val="0"/>
            <c:spPr>
              <a:solidFill>
                <a:schemeClr val="accent3">
                  <a:shade val="91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11D-59D8-46FE-8539-799ED49FB56F}"/>
              </c:ext>
            </c:extLst>
          </c:dPt>
          <c:dPt>
            <c:idx val="44"/>
            <c:bubble3D val="0"/>
            <c:spPr>
              <a:solidFill>
                <a:schemeClr val="accent3">
                  <a:shade val="93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11F-59D8-46FE-8539-799ED49FB56F}"/>
              </c:ext>
            </c:extLst>
          </c:dPt>
          <c:dPt>
            <c:idx val="45"/>
            <c:bubble3D val="0"/>
            <c:spPr>
              <a:solidFill>
                <a:schemeClr val="accent3">
                  <a:shade val="94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121-59D8-46FE-8539-799ED49FB56F}"/>
              </c:ext>
            </c:extLst>
          </c:dPt>
          <c:dPt>
            <c:idx val="46"/>
            <c:bubble3D val="0"/>
            <c:spPr>
              <a:solidFill>
                <a:schemeClr val="accent3">
                  <a:shade val="95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123-59D8-46FE-8539-799ED49FB56F}"/>
              </c:ext>
            </c:extLst>
          </c:dPt>
          <c:dPt>
            <c:idx val="47"/>
            <c:bubble3D val="0"/>
            <c:spPr>
              <a:solidFill>
                <a:schemeClr val="accent3">
                  <a:shade val="97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125-59D8-46FE-8539-799ED49FB56F}"/>
              </c:ext>
            </c:extLst>
          </c:dPt>
          <c:dPt>
            <c:idx val="48"/>
            <c:bubble3D val="0"/>
            <c:spPr>
              <a:solidFill>
                <a:schemeClr val="accent3">
                  <a:shade val="98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127-59D8-46FE-8539-799ED49FB56F}"/>
              </c:ext>
            </c:extLst>
          </c:dPt>
          <c:dPt>
            <c:idx val="49"/>
            <c:bubble3D val="0"/>
            <c:spPr>
              <a:solidFill>
                <a:schemeClr val="accent3"/>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129-59D8-46FE-8539-799ED49FB56F}"/>
              </c:ext>
            </c:extLst>
          </c:dPt>
          <c:dPt>
            <c:idx val="50"/>
            <c:bubble3D val="0"/>
            <c:spPr>
              <a:solidFill>
                <a:schemeClr val="accent3">
                  <a:tint val="99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12B-59D8-46FE-8539-799ED49FB56F}"/>
              </c:ext>
            </c:extLst>
          </c:dPt>
          <c:dPt>
            <c:idx val="51"/>
            <c:bubble3D val="0"/>
            <c:spPr>
              <a:solidFill>
                <a:schemeClr val="accent3">
                  <a:tint val="98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12D-59D8-46FE-8539-799ED49FB56F}"/>
              </c:ext>
            </c:extLst>
          </c:dPt>
          <c:dPt>
            <c:idx val="52"/>
            <c:bubble3D val="0"/>
            <c:spPr>
              <a:solidFill>
                <a:schemeClr val="accent3">
                  <a:tint val="96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12F-59D8-46FE-8539-799ED49FB56F}"/>
              </c:ext>
            </c:extLst>
          </c:dPt>
          <c:dPt>
            <c:idx val="53"/>
            <c:bubble3D val="0"/>
            <c:spPr>
              <a:solidFill>
                <a:schemeClr val="accent3">
                  <a:tint val="95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131-59D8-46FE-8539-799ED49FB56F}"/>
              </c:ext>
            </c:extLst>
          </c:dPt>
          <c:dPt>
            <c:idx val="54"/>
            <c:bubble3D val="0"/>
            <c:spPr>
              <a:solidFill>
                <a:schemeClr val="accent3">
                  <a:tint val="93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133-59D8-46FE-8539-799ED49FB56F}"/>
              </c:ext>
            </c:extLst>
          </c:dPt>
          <c:dPt>
            <c:idx val="55"/>
            <c:bubble3D val="0"/>
            <c:spPr>
              <a:solidFill>
                <a:schemeClr val="accent3">
                  <a:tint val="92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135-59D8-46FE-8539-799ED49FB56F}"/>
              </c:ext>
            </c:extLst>
          </c:dPt>
          <c:dPt>
            <c:idx val="56"/>
            <c:bubble3D val="0"/>
            <c:spPr>
              <a:solidFill>
                <a:schemeClr val="accent3">
                  <a:tint val="91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137-59D8-46FE-8539-799ED49FB56F}"/>
              </c:ext>
            </c:extLst>
          </c:dPt>
          <c:dPt>
            <c:idx val="57"/>
            <c:bubble3D val="0"/>
            <c:spPr>
              <a:solidFill>
                <a:schemeClr val="accent3">
                  <a:tint val="89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139-59D8-46FE-8539-799ED49FB56F}"/>
              </c:ext>
            </c:extLst>
          </c:dPt>
          <c:dPt>
            <c:idx val="58"/>
            <c:bubble3D val="0"/>
            <c:spPr>
              <a:solidFill>
                <a:schemeClr val="accent3">
                  <a:tint val="88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13B-59D8-46FE-8539-799ED49FB56F}"/>
              </c:ext>
            </c:extLst>
          </c:dPt>
          <c:dPt>
            <c:idx val="59"/>
            <c:bubble3D val="0"/>
            <c:spPr>
              <a:solidFill>
                <a:schemeClr val="accent3">
                  <a:tint val="86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13D-59D8-46FE-8539-799ED49FB56F}"/>
              </c:ext>
            </c:extLst>
          </c:dPt>
          <c:dPt>
            <c:idx val="60"/>
            <c:bubble3D val="0"/>
            <c:spPr>
              <a:solidFill>
                <a:schemeClr val="accent3">
                  <a:tint val="85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13F-59D8-46FE-8539-799ED49FB56F}"/>
              </c:ext>
            </c:extLst>
          </c:dPt>
          <c:dPt>
            <c:idx val="61"/>
            <c:bubble3D val="0"/>
            <c:spPr>
              <a:solidFill>
                <a:schemeClr val="accent3">
                  <a:tint val="84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141-59D8-46FE-8539-799ED49FB56F}"/>
              </c:ext>
            </c:extLst>
          </c:dPt>
          <c:dPt>
            <c:idx val="62"/>
            <c:bubble3D val="0"/>
            <c:spPr>
              <a:solidFill>
                <a:schemeClr val="accent3">
                  <a:tint val="82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143-59D8-46FE-8539-799ED49FB56F}"/>
              </c:ext>
            </c:extLst>
          </c:dPt>
          <c:dPt>
            <c:idx val="63"/>
            <c:bubble3D val="0"/>
            <c:spPr>
              <a:solidFill>
                <a:schemeClr val="accent3">
                  <a:tint val="81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145-59D8-46FE-8539-799ED49FB56F}"/>
              </c:ext>
            </c:extLst>
          </c:dPt>
          <c:dPt>
            <c:idx val="64"/>
            <c:bubble3D val="0"/>
            <c:spPr>
              <a:solidFill>
                <a:schemeClr val="accent3">
                  <a:tint val="79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147-59D8-46FE-8539-799ED49FB56F}"/>
              </c:ext>
            </c:extLst>
          </c:dPt>
          <c:dPt>
            <c:idx val="65"/>
            <c:bubble3D val="0"/>
            <c:spPr>
              <a:solidFill>
                <a:schemeClr val="accent3">
                  <a:tint val="78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149-59D8-46FE-8539-799ED49FB56F}"/>
              </c:ext>
            </c:extLst>
          </c:dPt>
          <c:dPt>
            <c:idx val="66"/>
            <c:bubble3D val="0"/>
            <c:spPr>
              <a:solidFill>
                <a:schemeClr val="accent3">
                  <a:tint val="77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14B-59D8-46FE-8539-799ED49FB56F}"/>
              </c:ext>
            </c:extLst>
          </c:dPt>
          <c:dPt>
            <c:idx val="67"/>
            <c:bubble3D val="0"/>
            <c:spPr>
              <a:solidFill>
                <a:schemeClr val="accent3">
                  <a:tint val="75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14D-59D8-46FE-8539-799ED49FB56F}"/>
              </c:ext>
            </c:extLst>
          </c:dPt>
          <c:dPt>
            <c:idx val="68"/>
            <c:bubble3D val="0"/>
            <c:spPr>
              <a:solidFill>
                <a:schemeClr val="accent3">
                  <a:tint val="74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14F-59D8-46FE-8539-799ED49FB56F}"/>
              </c:ext>
            </c:extLst>
          </c:dPt>
          <c:dPt>
            <c:idx val="69"/>
            <c:bubble3D val="0"/>
            <c:spPr>
              <a:solidFill>
                <a:schemeClr val="accent3">
                  <a:tint val="72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151-59D8-46FE-8539-799ED49FB56F}"/>
              </c:ext>
            </c:extLst>
          </c:dPt>
          <c:dPt>
            <c:idx val="70"/>
            <c:bubble3D val="0"/>
            <c:spPr>
              <a:solidFill>
                <a:schemeClr val="accent3">
                  <a:tint val="71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153-59D8-46FE-8539-799ED49FB56F}"/>
              </c:ext>
            </c:extLst>
          </c:dPt>
          <c:dPt>
            <c:idx val="71"/>
            <c:bubble3D val="0"/>
            <c:spPr>
              <a:solidFill>
                <a:schemeClr val="accent3">
                  <a:tint val="7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155-59D8-46FE-8539-799ED49FB56F}"/>
              </c:ext>
            </c:extLst>
          </c:dPt>
          <c:dPt>
            <c:idx val="72"/>
            <c:bubble3D val="0"/>
            <c:spPr>
              <a:solidFill>
                <a:schemeClr val="accent3">
                  <a:tint val="68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157-59D8-46FE-8539-799ED49FB56F}"/>
              </c:ext>
            </c:extLst>
          </c:dPt>
          <c:dPt>
            <c:idx val="73"/>
            <c:bubble3D val="0"/>
            <c:spPr>
              <a:solidFill>
                <a:schemeClr val="accent3">
                  <a:tint val="67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159-59D8-46FE-8539-799ED49FB56F}"/>
              </c:ext>
            </c:extLst>
          </c:dPt>
          <c:dPt>
            <c:idx val="74"/>
            <c:bubble3D val="0"/>
            <c:spPr>
              <a:solidFill>
                <a:schemeClr val="accent3">
                  <a:tint val="65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15B-59D8-46FE-8539-799ED49FB56F}"/>
              </c:ext>
            </c:extLst>
          </c:dPt>
          <c:dPt>
            <c:idx val="75"/>
            <c:bubble3D val="0"/>
            <c:spPr>
              <a:solidFill>
                <a:schemeClr val="accent3">
                  <a:tint val="64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15D-59D8-46FE-8539-799ED49FB56F}"/>
              </c:ext>
            </c:extLst>
          </c:dPt>
          <c:dPt>
            <c:idx val="76"/>
            <c:bubble3D val="0"/>
            <c:spPr>
              <a:solidFill>
                <a:schemeClr val="accent3">
                  <a:tint val="63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15F-59D8-46FE-8539-799ED49FB56F}"/>
              </c:ext>
            </c:extLst>
          </c:dPt>
          <c:dPt>
            <c:idx val="77"/>
            <c:bubble3D val="0"/>
            <c:spPr>
              <a:solidFill>
                <a:schemeClr val="accent3">
                  <a:tint val="61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161-59D8-46FE-8539-799ED49FB56F}"/>
              </c:ext>
            </c:extLst>
          </c:dPt>
          <c:dPt>
            <c:idx val="78"/>
            <c:bubble3D val="0"/>
            <c:spPr>
              <a:solidFill>
                <a:schemeClr val="accent3">
                  <a:tint val="6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163-59D8-46FE-8539-799ED49FB56F}"/>
              </c:ext>
            </c:extLst>
          </c:dPt>
          <c:dPt>
            <c:idx val="79"/>
            <c:bubble3D val="0"/>
            <c:spPr>
              <a:solidFill>
                <a:schemeClr val="accent3">
                  <a:tint val="58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165-59D8-46FE-8539-799ED49FB56F}"/>
              </c:ext>
            </c:extLst>
          </c:dPt>
          <c:dPt>
            <c:idx val="80"/>
            <c:bubble3D val="0"/>
            <c:spPr>
              <a:solidFill>
                <a:schemeClr val="accent3">
                  <a:tint val="57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167-59D8-46FE-8539-799ED49FB56F}"/>
              </c:ext>
            </c:extLst>
          </c:dPt>
          <c:dPt>
            <c:idx val="81"/>
            <c:bubble3D val="0"/>
            <c:spPr>
              <a:solidFill>
                <a:schemeClr val="accent3">
                  <a:tint val="56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169-59D8-46FE-8539-799ED49FB56F}"/>
              </c:ext>
            </c:extLst>
          </c:dPt>
          <c:dPt>
            <c:idx val="82"/>
            <c:bubble3D val="0"/>
            <c:spPr>
              <a:solidFill>
                <a:schemeClr val="accent3">
                  <a:tint val="54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16B-59D8-46FE-8539-799ED49FB56F}"/>
              </c:ext>
            </c:extLst>
          </c:dPt>
          <c:dPt>
            <c:idx val="83"/>
            <c:bubble3D val="0"/>
            <c:spPr>
              <a:solidFill>
                <a:schemeClr val="accent3">
                  <a:tint val="53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16D-59D8-46FE-8539-799ED49FB56F}"/>
              </c:ext>
            </c:extLst>
          </c:dPt>
          <c:dPt>
            <c:idx val="84"/>
            <c:bubble3D val="0"/>
            <c:spPr>
              <a:solidFill>
                <a:schemeClr val="accent3">
                  <a:tint val="51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16F-59D8-46FE-8539-799ED49FB56F}"/>
              </c:ext>
            </c:extLst>
          </c:dPt>
          <c:dPt>
            <c:idx val="85"/>
            <c:bubble3D val="0"/>
            <c:spPr>
              <a:solidFill>
                <a:schemeClr val="accent3">
                  <a:tint val="5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171-59D8-46FE-8539-799ED49FB56F}"/>
              </c:ext>
            </c:extLst>
          </c:dPt>
          <c:dPt>
            <c:idx val="86"/>
            <c:bubble3D val="0"/>
            <c:spPr>
              <a:solidFill>
                <a:schemeClr val="accent3">
                  <a:tint val="49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173-59D8-46FE-8539-799ED49FB56F}"/>
              </c:ext>
            </c:extLst>
          </c:dPt>
          <c:dPt>
            <c:idx val="87"/>
            <c:bubble3D val="0"/>
            <c:spPr>
              <a:solidFill>
                <a:schemeClr val="accent3">
                  <a:tint val="47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175-59D8-46FE-8539-799ED49FB56F}"/>
              </c:ext>
            </c:extLst>
          </c:dPt>
          <c:dPt>
            <c:idx val="88"/>
            <c:bubble3D val="0"/>
            <c:spPr>
              <a:solidFill>
                <a:schemeClr val="accent3">
                  <a:tint val="46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177-59D8-46FE-8539-799ED49FB56F}"/>
              </c:ext>
            </c:extLst>
          </c:dPt>
          <c:dPt>
            <c:idx val="89"/>
            <c:bubble3D val="0"/>
            <c:spPr>
              <a:solidFill>
                <a:schemeClr val="accent3">
                  <a:tint val="44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179-59D8-46FE-8539-799ED49FB56F}"/>
              </c:ext>
            </c:extLst>
          </c:dPt>
          <c:dPt>
            <c:idx val="90"/>
            <c:bubble3D val="0"/>
            <c:spPr>
              <a:solidFill>
                <a:schemeClr val="accent3">
                  <a:tint val="43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17B-59D8-46FE-8539-799ED49FB56F}"/>
              </c:ext>
            </c:extLst>
          </c:dPt>
          <c:dPt>
            <c:idx val="91"/>
            <c:bubble3D val="0"/>
            <c:spPr>
              <a:solidFill>
                <a:schemeClr val="accent3">
                  <a:tint val="42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17D-59D8-46FE-8539-799ED49FB56F}"/>
              </c:ext>
            </c:extLst>
          </c:dPt>
          <c:dPt>
            <c:idx val="92"/>
            <c:bubble3D val="0"/>
            <c:spPr>
              <a:solidFill>
                <a:schemeClr val="accent3">
                  <a:tint val="4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17F-59D8-46FE-8539-799ED49FB56F}"/>
              </c:ext>
            </c:extLst>
          </c:dPt>
          <c:dPt>
            <c:idx val="93"/>
            <c:bubble3D val="0"/>
            <c:spPr>
              <a:solidFill>
                <a:schemeClr val="accent3">
                  <a:tint val="39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181-59D8-46FE-8539-799ED49FB56F}"/>
              </c:ext>
            </c:extLst>
          </c:dPt>
          <c:dPt>
            <c:idx val="94"/>
            <c:bubble3D val="0"/>
            <c:spPr>
              <a:solidFill>
                <a:schemeClr val="accent3">
                  <a:tint val="37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183-59D8-46FE-8539-799ED49FB56F}"/>
              </c:ext>
            </c:extLst>
          </c:dPt>
          <c:dPt>
            <c:idx val="95"/>
            <c:bubble3D val="0"/>
            <c:spPr>
              <a:solidFill>
                <a:schemeClr val="accent3">
                  <a:tint val="36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185-59D8-46FE-8539-799ED49FB56F}"/>
              </c:ext>
            </c:extLst>
          </c:dPt>
          <c:dPt>
            <c:idx val="96"/>
            <c:bubble3D val="0"/>
            <c:spPr>
              <a:solidFill>
                <a:schemeClr val="accent3">
                  <a:tint val="35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187-59D8-46FE-8539-799ED49FB56F}"/>
              </c:ext>
            </c:extLst>
          </c:dPt>
          <c:dPt>
            <c:idx val="97"/>
            <c:bubble3D val="0"/>
            <c:spPr>
              <a:solidFill>
                <a:schemeClr val="accent3">
                  <a:tint val="33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189-59D8-46FE-8539-799ED49FB56F}"/>
              </c:ext>
            </c:extLst>
          </c:dPt>
          <c:dPt>
            <c:idx val="98"/>
            <c:bubble3D val="0"/>
            <c:spPr>
              <a:solidFill>
                <a:schemeClr val="accent3">
                  <a:tint val="32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18B-59D8-46FE-8539-799ED49FB56F}"/>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Sheet3!$AC$2:$AC$101</c:f>
              <c:strCache>
                <c:ptCount val="99"/>
                <c:pt idx="0">
                  <c:v>(blank)</c:v>
                </c:pt>
                <c:pt idx="1">
                  <c:v>PO00056256</c:v>
                </c:pt>
                <c:pt idx="2">
                  <c:v>PO00056257</c:v>
                </c:pt>
                <c:pt idx="3">
                  <c:v>PO00056258</c:v>
                </c:pt>
                <c:pt idx="4">
                  <c:v>PO00056259</c:v>
                </c:pt>
                <c:pt idx="5">
                  <c:v>PO00056260</c:v>
                </c:pt>
                <c:pt idx="6">
                  <c:v>PO00056261</c:v>
                </c:pt>
                <c:pt idx="7">
                  <c:v>PO00056262</c:v>
                </c:pt>
                <c:pt idx="8">
                  <c:v>PO00056263</c:v>
                </c:pt>
                <c:pt idx="9">
                  <c:v>PO00056264</c:v>
                </c:pt>
                <c:pt idx="10">
                  <c:v>PO00056265</c:v>
                </c:pt>
                <c:pt idx="11">
                  <c:v>PO00056266</c:v>
                </c:pt>
                <c:pt idx="12">
                  <c:v>PO00056267</c:v>
                </c:pt>
                <c:pt idx="13">
                  <c:v>PO00056268</c:v>
                </c:pt>
                <c:pt idx="14">
                  <c:v>PO00056269</c:v>
                </c:pt>
                <c:pt idx="15">
                  <c:v>PO00056270</c:v>
                </c:pt>
                <c:pt idx="16">
                  <c:v>PO00056271</c:v>
                </c:pt>
                <c:pt idx="17">
                  <c:v>PO00056272</c:v>
                </c:pt>
                <c:pt idx="18">
                  <c:v>PO00056273</c:v>
                </c:pt>
                <c:pt idx="19">
                  <c:v>PO00056274</c:v>
                </c:pt>
                <c:pt idx="20">
                  <c:v>PO00056275</c:v>
                </c:pt>
                <c:pt idx="21">
                  <c:v>PO00056276</c:v>
                </c:pt>
                <c:pt idx="22">
                  <c:v>PO00056277</c:v>
                </c:pt>
                <c:pt idx="23">
                  <c:v>PO00056278</c:v>
                </c:pt>
                <c:pt idx="24">
                  <c:v>PO00056279</c:v>
                </c:pt>
                <c:pt idx="25">
                  <c:v>PO00056280</c:v>
                </c:pt>
                <c:pt idx="26">
                  <c:v>PO00056281</c:v>
                </c:pt>
                <c:pt idx="27">
                  <c:v>PO00056282</c:v>
                </c:pt>
                <c:pt idx="28">
                  <c:v>PO00056283</c:v>
                </c:pt>
                <c:pt idx="29">
                  <c:v>PO00056284</c:v>
                </c:pt>
                <c:pt idx="30">
                  <c:v>PO00056285</c:v>
                </c:pt>
                <c:pt idx="31">
                  <c:v>PO00056286</c:v>
                </c:pt>
                <c:pt idx="32">
                  <c:v>PO00056287</c:v>
                </c:pt>
                <c:pt idx="33">
                  <c:v>PO00056288</c:v>
                </c:pt>
                <c:pt idx="34">
                  <c:v>PO00056289</c:v>
                </c:pt>
                <c:pt idx="35">
                  <c:v>PO00056290</c:v>
                </c:pt>
                <c:pt idx="36">
                  <c:v>PO00056291</c:v>
                </c:pt>
                <c:pt idx="37">
                  <c:v>PO00056292</c:v>
                </c:pt>
                <c:pt idx="38">
                  <c:v>PO00056293</c:v>
                </c:pt>
                <c:pt idx="39">
                  <c:v>PO00056294</c:v>
                </c:pt>
                <c:pt idx="40">
                  <c:v>PO00056295</c:v>
                </c:pt>
                <c:pt idx="41">
                  <c:v>PO00056296</c:v>
                </c:pt>
                <c:pt idx="42">
                  <c:v>PO00056297</c:v>
                </c:pt>
                <c:pt idx="43">
                  <c:v>PO00056298</c:v>
                </c:pt>
                <c:pt idx="44">
                  <c:v>PO00056299</c:v>
                </c:pt>
                <c:pt idx="45">
                  <c:v>PO00056300</c:v>
                </c:pt>
                <c:pt idx="46">
                  <c:v>PO00056301</c:v>
                </c:pt>
                <c:pt idx="47">
                  <c:v>PO00056302</c:v>
                </c:pt>
                <c:pt idx="48">
                  <c:v>PO00056303</c:v>
                </c:pt>
                <c:pt idx="49">
                  <c:v>PO00056304</c:v>
                </c:pt>
                <c:pt idx="50">
                  <c:v>PO00056305</c:v>
                </c:pt>
                <c:pt idx="51">
                  <c:v>PO00056306</c:v>
                </c:pt>
                <c:pt idx="52">
                  <c:v>PO00056307</c:v>
                </c:pt>
                <c:pt idx="53">
                  <c:v>PO00056308</c:v>
                </c:pt>
                <c:pt idx="54">
                  <c:v>PO00056309</c:v>
                </c:pt>
                <c:pt idx="55">
                  <c:v>PO00056310</c:v>
                </c:pt>
                <c:pt idx="56">
                  <c:v>PO00056311</c:v>
                </c:pt>
                <c:pt idx="57">
                  <c:v>PO00056312</c:v>
                </c:pt>
                <c:pt idx="58">
                  <c:v>PO00056313</c:v>
                </c:pt>
                <c:pt idx="59">
                  <c:v>PO00056314</c:v>
                </c:pt>
                <c:pt idx="60">
                  <c:v>PO00056315</c:v>
                </c:pt>
                <c:pt idx="61">
                  <c:v>PO00056316</c:v>
                </c:pt>
                <c:pt idx="62">
                  <c:v>PO00056317</c:v>
                </c:pt>
                <c:pt idx="63">
                  <c:v>PO00056318</c:v>
                </c:pt>
                <c:pt idx="64">
                  <c:v>PO00056319</c:v>
                </c:pt>
                <c:pt idx="65">
                  <c:v>PO00056320</c:v>
                </c:pt>
                <c:pt idx="66">
                  <c:v>PO00056321</c:v>
                </c:pt>
                <c:pt idx="67">
                  <c:v>PO00056322</c:v>
                </c:pt>
                <c:pt idx="68">
                  <c:v>PO00056323</c:v>
                </c:pt>
                <c:pt idx="69">
                  <c:v>PO00056324</c:v>
                </c:pt>
                <c:pt idx="70">
                  <c:v>PO00056325</c:v>
                </c:pt>
                <c:pt idx="71">
                  <c:v>PO00056326</c:v>
                </c:pt>
                <c:pt idx="72">
                  <c:v>PO00056327</c:v>
                </c:pt>
                <c:pt idx="73">
                  <c:v>PO00056328</c:v>
                </c:pt>
                <c:pt idx="74">
                  <c:v>PO00056329</c:v>
                </c:pt>
                <c:pt idx="75">
                  <c:v>PO00056330</c:v>
                </c:pt>
                <c:pt idx="76">
                  <c:v>PO00056331</c:v>
                </c:pt>
                <c:pt idx="77">
                  <c:v>PO00056332</c:v>
                </c:pt>
                <c:pt idx="78">
                  <c:v>PO00056333</c:v>
                </c:pt>
                <c:pt idx="79">
                  <c:v>PO00056334</c:v>
                </c:pt>
                <c:pt idx="80">
                  <c:v>PO00056335</c:v>
                </c:pt>
                <c:pt idx="81">
                  <c:v>PO00056336</c:v>
                </c:pt>
                <c:pt idx="82">
                  <c:v>PO00056337</c:v>
                </c:pt>
                <c:pt idx="83">
                  <c:v>PO00056338</c:v>
                </c:pt>
                <c:pt idx="84">
                  <c:v>PO00056339</c:v>
                </c:pt>
                <c:pt idx="85">
                  <c:v>PO00056340</c:v>
                </c:pt>
                <c:pt idx="86">
                  <c:v>PO00056341</c:v>
                </c:pt>
                <c:pt idx="87">
                  <c:v>PO00056342</c:v>
                </c:pt>
                <c:pt idx="88">
                  <c:v>PO00056343</c:v>
                </c:pt>
                <c:pt idx="89">
                  <c:v>PO00056344</c:v>
                </c:pt>
                <c:pt idx="90">
                  <c:v>PO00056345</c:v>
                </c:pt>
                <c:pt idx="91">
                  <c:v>PO00056346</c:v>
                </c:pt>
                <c:pt idx="92">
                  <c:v>PO00056347</c:v>
                </c:pt>
                <c:pt idx="93">
                  <c:v>PO00056348</c:v>
                </c:pt>
                <c:pt idx="94">
                  <c:v>PO00056349</c:v>
                </c:pt>
                <c:pt idx="95">
                  <c:v>PO00056350</c:v>
                </c:pt>
                <c:pt idx="96">
                  <c:v>PO00056351</c:v>
                </c:pt>
                <c:pt idx="97">
                  <c:v>PO00056352</c:v>
                </c:pt>
                <c:pt idx="98">
                  <c:v>PO00056353</c:v>
                </c:pt>
              </c:strCache>
            </c:strRef>
          </c:cat>
          <c:val>
            <c:numRef>
              <c:f>Sheet3!$AE$2:$AE$101</c:f>
              <c:numCache>
                <c:formatCode>General</c:formatCode>
                <c:ptCount val="99"/>
                <c:pt idx="1">
                  <c:v>20208</c:v>
                </c:pt>
                <c:pt idx="2">
                  <c:v>16233</c:v>
                </c:pt>
                <c:pt idx="3">
                  <c:v>16637</c:v>
                </c:pt>
                <c:pt idx="4">
                  <c:v>16881</c:v>
                </c:pt>
                <c:pt idx="5">
                  <c:v>24667</c:v>
                </c:pt>
                <c:pt idx="6">
                  <c:v>16051</c:v>
                </c:pt>
                <c:pt idx="7">
                  <c:v>24991</c:v>
                </c:pt>
                <c:pt idx="8">
                  <c:v>12099</c:v>
                </c:pt>
                <c:pt idx="9">
                  <c:v>22079</c:v>
                </c:pt>
                <c:pt idx="10">
                  <c:v>20134</c:v>
                </c:pt>
                <c:pt idx="11">
                  <c:v>24159</c:v>
                </c:pt>
                <c:pt idx="12">
                  <c:v>20440</c:v>
                </c:pt>
                <c:pt idx="13">
                  <c:v>13598</c:v>
                </c:pt>
                <c:pt idx="14">
                  <c:v>15318</c:v>
                </c:pt>
                <c:pt idx="15">
                  <c:v>12137</c:v>
                </c:pt>
                <c:pt idx="16">
                  <c:v>22311</c:v>
                </c:pt>
                <c:pt idx="17">
                  <c:v>20118</c:v>
                </c:pt>
                <c:pt idx="18">
                  <c:v>17991</c:v>
                </c:pt>
                <c:pt idx="19">
                  <c:v>17666</c:v>
                </c:pt>
                <c:pt idx="20">
                  <c:v>21234</c:v>
                </c:pt>
                <c:pt idx="21">
                  <c:v>14436</c:v>
                </c:pt>
                <c:pt idx="22">
                  <c:v>13459</c:v>
                </c:pt>
                <c:pt idx="23">
                  <c:v>20441</c:v>
                </c:pt>
                <c:pt idx="24">
                  <c:v>24509</c:v>
                </c:pt>
                <c:pt idx="25">
                  <c:v>21263</c:v>
                </c:pt>
                <c:pt idx="26">
                  <c:v>17630</c:v>
                </c:pt>
                <c:pt idx="27">
                  <c:v>14101</c:v>
                </c:pt>
                <c:pt idx="28">
                  <c:v>22363</c:v>
                </c:pt>
                <c:pt idx="29">
                  <c:v>19315</c:v>
                </c:pt>
                <c:pt idx="30">
                  <c:v>20482</c:v>
                </c:pt>
                <c:pt idx="31">
                  <c:v>12165</c:v>
                </c:pt>
                <c:pt idx="32">
                  <c:v>23689</c:v>
                </c:pt>
                <c:pt idx="33">
                  <c:v>20031</c:v>
                </c:pt>
                <c:pt idx="34">
                  <c:v>24096</c:v>
                </c:pt>
                <c:pt idx="35">
                  <c:v>14580</c:v>
                </c:pt>
                <c:pt idx="36">
                  <c:v>17475</c:v>
                </c:pt>
                <c:pt idx="37">
                  <c:v>20238</c:v>
                </c:pt>
                <c:pt idx="38">
                  <c:v>20279</c:v>
                </c:pt>
                <c:pt idx="39">
                  <c:v>14552</c:v>
                </c:pt>
                <c:pt idx="40">
                  <c:v>13984</c:v>
                </c:pt>
                <c:pt idx="41">
                  <c:v>17077</c:v>
                </c:pt>
                <c:pt idx="42">
                  <c:v>22851</c:v>
                </c:pt>
                <c:pt idx="43">
                  <c:v>23602</c:v>
                </c:pt>
                <c:pt idx="44">
                  <c:v>24007</c:v>
                </c:pt>
                <c:pt idx="45">
                  <c:v>16566</c:v>
                </c:pt>
                <c:pt idx="46">
                  <c:v>24558</c:v>
                </c:pt>
                <c:pt idx="47">
                  <c:v>12019</c:v>
                </c:pt>
                <c:pt idx="48">
                  <c:v>22376</c:v>
                </c:pt>
                <c:pt idx="49">
                  <c:v>24521</c:v>
                </c:pt>
                <c:pt idx="50">
                  <c:v>18663</c:v>
                </c:pt>
                <c:pt idx="51">
                  <c:v>15415</c:v>
                </c:pt>
                <c:pt idx="52">
                  <c:v>23084</c:v>
                </c:pt>
                <c:pt idx="53">
                  <c:v>16186</c:v>
                </c:pt>
                <c:pt idx="54">
                  <c:v>21755</c:v>
                </c:pt>
                <c:pt idx="55">
                  <c:v>13900</c:v>
                </c:pt>
                <c:pt idx="56">
                  <c:v>18406</c:v>
                </c:pt>
                <c:pt idx="57">
                  <c:v>14165</c:v>
                </c:pt>
                <c:pt idx="58">
                  <c:v>17508</c:v>
                </c:pt>
                <c:pt idx="59">
                  <c:v>21061</c:v>
                </c:pt>
                <c:pt idx="60">
                  <c:v>13463</c:v>
                </c:pt>
                <c:pt idx="61">
                  <c:v>19700</c:v>
                </c:pt>
                <c:pt idx="62">
                  <c:v>19809</c:v>
                </c:pt>
                <c:pt idx="63">
                  <c:v>13102</c:v>
                </c:pt>
                <c:pt idx="64">
                  <c:v>13122</c:v>
                </c:pt>
                <c:pt idx="65">
                  <c:v>14017</c:v>
                </c:pt>
                <c:pt idx="66">
                  <c:v>21487</c:v>
                </c:pt>
                <c:pt idx="67">
                  <c:v>19165</c:v>
                </c:pt>
                <c:pt idx="68">
                  <c:v>21294</c:v>
                </c:pt>
                <c:pt idx="69">
                  <c:v>20224</c:v>
                </c:pt>
                <c:pt idx="70">
                  <c:v>13925</c:v>
                </c:pt>
                <c:pt idx="71">
                  <c:v>18047</c:v>
                </c:pt>
                <c:pt idx="72">
                  <c:v>20665</c:v>
                </c:pt>
                <c:pt idx="73">
                  <c:v>22870</c:v>
                </c:pt>
                <c:pt idx="74">
                  <c:v>24746</c:v>
                </c:pt>
                <c:pt idx="75">
                  <c:v>21326</c:v>
                </c:pt>
                <c:pt idx="76">
                  <c:v>16619</c:v>
                </c:pt>
                <c:pt idx="77">
                  <c:v>16962</c:v>
                </c:pt>
                <c:pt idx="78">
                  <c:v>14318</c:v>
                </c:pt>
                <c:pt idx="79">
                  <c:v>13434</c:v>
                </c:pt>
                <c:pt idx="80">
                  <c:v>12143</c:v>
                </c:pt>
                <c:pt idx="81">
                  <c:v>12859</c:v>
                </c:pt>
                <c:pt idx="82">
                  <c:v>21885</c:v>
                </c:pt>
                <c:pt idx="83">
                  <c:v>16029</c:v>
                </c:pt>
                <c:pt idx="84">
                  <c:v>16113</c:v>
                </c:pt>
                <c:pt idx="85">
                  <c:v>21310</c:v>
                </c:pt>
                <c:pt idx="86">
                  <c:v>22800</c:v>
                </c:pt>
                <c:pt idx="87">
                  <c:v>24002</c:v>
                </c:pt>
                <c:pt idx="88">
                  <c:v>19444</c:v>
                </c:pt>
                <c:pt idx="89">
                  <c:v>15064</c:v>
                </c:pt>
                <c:pt idx="90">
                  <c:v>24354</c:v>
                </c:pt>
                <c:pt idx="91">
                  <c:v>19146</c:v>
                </c:pt>
                <c:pt idx="92">
                  <c:v>14205</c:v>
                </c:pt>
                <c:pt idx="93">
                  <c:v>15697</c:v>
                </c:pt>
                <c:pt idx="94">
                  <c:v>20280</c:v>
                </c:pt>
                <c:pt idx="95">
                  <c:v>23323</c:v>
                </c:pt>
                <c:pt idx="96">
                  <c:v>20389</c:v>
                </c:pt>
                <c:pt idx="97">
                  <c:v>22096</c:v>
                </c:pt>
                <c:pt idx="98">
                  <c:v>20224</c:v>
                </c:pt>
              </c:numCache>
            </c:numRef>
          </c:val>
          <c:extLst>
            <c:ext xmlns:c16="http://schemas.microsoft.com/office/drawing/2014/chart" uri="{C3380CC4-5D6E-409C-BE32-E72D297353CC}">
              <c16:uniqueId val="{00000016-6272-49A3-8A38-F6A885B9F68B}"/>
            </c:ext>
          </c:extLst>
        </c:ser>
        <c:dLbls>
          <c:dLblPos val="inEnd"/>
          <c:showLegendKey val="0"/>
          <c:showVal val="0"/>
          <c:showCatName val="0"/>
          <c:showSerName val="0"/>
          <c:showPercent val="1"/>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[PO &amp; SHIPMENT TRACKER.xlsx]Sheet3!PivotTable6</c:name>
    <c:fmtId val="17"/>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sz="1400"/>
              <a:t>Brandwise Order Placed</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3"/>
          </a:solidFill>
          <a:ln>
            <a:noFill/>
          </a:ln>
          <a:effectLst/>
          <a:sp3d/>
        </c:spPr>
        <c:marker>
          <c:symbol val="diamond"/>
          <c:size val="6"/>
          <c:spPr>
            <a:solidFill>
              <a:schemeClr val="accent3"/>
            </a:solidFill>
            <a:ln w="9525">
              <a:solidFill>
                <a:schemeClr val="accent3"/>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3"/>
          </a:solidFill>
          <a:ln>
            <a:noFill/>
          </a:ln>
          <a:effectLst/>
          <a:sp3d/>
        </c:spPr>
      </c:pivotFmt>
      <c:pivotFmt>
        <c:idx val="2"/>
        <c:spPr>
          <a:solidFill>
            <a:schemeClr val="accent3"/>
          </a:solidFill>
          <a:ln>
            <a:noFill/>
          </a:ln>
          <a:effectLst/>
          <a:sp3d/>
        </c:spPr>
      </c:pivotFmt>
      <c:pivotFmt>
        <c:idx val="3"/>
        <c:spPr>
          <a:solidFill>
            <a:schemeClr val="accent3"/>
          </a:solidFill>
          <a:ln>
            <a:noFill/>
          </a:ln>
          <a:effectLst/>
          <a:sp3d/>
        </c:spPr>
      </c:pivotFmt>
      <c:pivotFmt>
        <c:idx val="4"/>
        <c:spPr>
          <a:solidFill>
            <a:schemeClr val="accent3"/>
          </a:solidFill>
          <a:ln>
            <a:noFill/>
          </a:ln>
          <a:effectLst/>
          <a:sp3d/>
        </c:spPr>
      </c:pivotFmt>
      <c:pivotFmt>
        <c:idx val="5"/>
        <c:spPr>
          <a:solidFill>
            <a:schemeClr val="accent3"/>
          </a:solidFill>
          <a:ln>
            <a:noFill/>
          </a:ln>
          <a:effectLst/>
          <a:sp3d/>
        </c:spPr>
      </c:pivotFmt>
      <c:pivotFmt>
        <c:idx val="6"/>
        <c:spPr>
          <a:solidFill>
            <a:schemeClr val="accent3"/>
          </a:solidFill>
          <a:ln>
            <a:noFill/>
          </a:ln>
          <a:effectLst/>
          <a:sp3d/>
        </c:spPr>
      </c:pivotFmt>
      <c:pivotFmt>
        <c:idx val="7"/>
        <c:spPr>
          <a:solidFill>
            <a:schemeClr val="accent3"/>
          </a:solidFill>
          <a:ln>
            <a:noFill/>
          </a:ln>
          <a:effectLst/>
          <a:sp3d/>
        </c:spPr>
      </c:pivotFmt>
      <c:pivotFmt>
        <c:idx val="8"/>
        <c:spPr>
          <a:solidFill>
            <a:schemeClr val="accent3"/>
          </a:solidFill>
          <a:ln>
            <a:noFill/>
          </a:ln>
          <a:effectLst/>
          <a:sp3d/>
        </c:spPr>
      </c:pivotFmt>
      <c:pivotFmt>
        <c:idx val="9"/>
        <c:spPr>
          <a:solidFill>
            <a:schemeClr val="accent3"/>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3"/>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Sheet3!$W$2</c:f>
              <c:strCache>
                <c:ptCount val="1"/>
                <c:pt idx="0">
                  <c:v>Total</c:v>
                </c:pt>
              </c:strCache>
            </c:strRef>
          </c:tx>
          <c:spPr>
            <a:solidFill>
              <a:schemeClr val="accent3"/>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Sheet3!$V$3:$V$17</c:f>
              <c:strCache>
                <c:ptCount val="14"/>
                <c:pt idx="0">
                  <c:v>NO COLLECTION</c:v>
                </c:pt>
                <c:pt idx="1">
                  <c:v>(blank)</c:v>
                </c:pt>
                <c:pt idx="2">
                  <c:v>BLUE_ROSETTE</c:v>
                </c:pt>
                <c:pt idx="3">
                  <c:v>BRILLIANT</c:v>
                </c:pt>
                <c:pt idx="4">
                  <c:v>PYRAMID</c:v>
                </c:pt>
                <c:pt idx="5">
                  <c:v>Floret_21</c:v>
                </c:pt>
                <c:pt idx="6">
                  <c:v>Springs</c:v>
                </c:pt>
                <c:pt idx="7">
                  <c:v>ADORE</c:v>
                </c:pt>
                <c:pt idx="8">
                  <c:v>CADEAU_SINGLE_CUT_P</c:v>
                </c:pt>
                <c:pt idx="9">
                  <c:v>GLAM</c:v>
                </c:pt>
                <c:pt idx="10">
                  <c:v>ETERNAL</c:v>
                </c:pt>
                <c:pt idx="11">
                  <c:v>GRANADA</c:v>
                </c:pt>
                <c:pt idx="12">
                  <c:v>PICK_ANY</c:v>
                </c:pt>
                <c:pt idx="13">
                  <c:v>Amara</c:v>
                </c:pt>
              </c:strCache>
            </c:strRef>
          </c:cat>
          <c:val>
            <c:numRef>
              <c:f>Sheet3!$W$3:$W$17</c:f>
              <c:numCache>
                <c:formatCode>#,##0</c:formatCode>
                <c:ptCount val="14"/>
                <c:pt idx="0">
                  <c:v>492143</c:v>
                </c:pt>
                <c:pt idx="2">
                  <c:v>175170</c:v>
                </c:pt>
                <c:pt idx="3">
                  <c:v>41876</c:v>
                </c:pt>
                <c:pt idx="4">
                  <c:v>81001</c:v>
                </c:pt>
                <c:pt idx="5">
                  <c:v>263351</c:v>
                </c:pt>
                <c:pt idx="6">
                  <c:v>20134</c:v>
                </c:pt>
                <c:pt idx="7">
                  <c:v>24159</c:v>
                </c:pt>
                <c:pt idx="8">
                  <c:v>118051</c:v>
                </c:pt>
                <c:pt idx="9">
                  <c:v>35018</c:v>
                </c:pt>
                <c:pt idx="10">
                  <c:v>151777</c:v>
                </c:pt>
                <c:pt idx="11">
                  <c:v>173398</c:v>
                </c:pt>
                <c:pt idx="12">
                  <c:v>72054</c:v>
                </c:pt>
                <c:pt idx="13">
                  <c:v>183286</c:v>
                </c:pt>
              </c:numCache>
            </c:numRef>
          </c:val>
          <c:extLst>
            <c:ext xmlns:c16="http://schemas.microsoft.com/office/drawing/2014/chart" uri="{C3380CC4-5D6E-409C-BE32-E72D297353CC}">
              <c16:uniqueId val="{00000000-B0AE-425D-AEF0-41BFD8CAD389}"/>
            </c:ext>
          </c:extLst>
        </c:ser>
        <c:dLbls>
          <c:showLegendKey val="0"/>
          <c:showVal val="1"/>
          <c:showCatName val="0"/>
          <c:showSerName val="0"/>
          <c:showPercent val="0"/>
          <c:showBubbleSize val="0"/>
        </c:dLbls>
        <c:gapWidth val="79"/>
        <c:shape val="box"/>
        <c:axId val="1935292895"/>
        <c:axId val="1935295295"/>
        <c:axId val="0"/>
      </c:bar3DChart>
      <c:catAx>
        <c:axId val="19352928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1" i="0" u="none" strike="noStrike" kern="1200" cap="all" spc="120" normalizeH="0" baseline="0">
                <a:solidFill>
                  <a:schemeClr val="tx1"/>
                </a:solidFill>
                <a:latin typeface="+mn-lt"/>
                <a:ea typeface="+mn-ea"/>
                <a:cs typeface="+mn-cs"/>
              </a:defRPr>
            </a:pPr>
            <a:endParaRPr lang="en-US"/>
          </a:p>
        </c:txPr>
        <c:crossAx val="1935295295"/>
        <c:crosses val="autoZero"/>
        <c:auto val="1"/>
        <c:lblAlgn val="ctr"/>
        <c:lblOffset val="100"/>
        <c:noMultiLvlLbl val="0"/>
      </c:catAx>
      <c:valAx>
        <c:axId val="1935295295"/>
        <c:scaling>
          <c:orientation val="minMax"/>
        </c:scaling>
        <c:delete val="1"/>
        <c:axPos val="l"/>
        <c:numFmt formatCode="#,##0" sourceLinked="1"/>
        <c:majorTickMark val="none"/>
        <c:minorTickMark val="none"/>
        <c:tickLblPos val="nextTo"/>
        <c:crossAx val="19352928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[PO &amp; SHIPMENT TRACKER.xlsx]Sheet3!PivotTable4</c:name>
    <c:fmtId val="14"/>
  </c:pivotSource>
  <c:chart>
    <c:title>
      <c:tx>
        <c:rich>
          <a:bodyPr rot="0" spcFirstLastPara="1" vertOverflow="ellipsis" vert="horz" wrap="square" anchor="ctr" anchorCtr="1"/>
          <a:lstStyle/>
          <a:p>
            <a:pPr>
              <a:defRPr sz="1400" b="1" i="0" u="none" strike="noStrike" kern="1200" cap="all" spc="120" normalizeH="0" baseline="0">
                <a:solidFill>
                  <a:schemeClr val="tx1">
                    <a:lumMod val="65000"/>
                    <a:lumOff val="35000"/>
                  </a:schemeClr>
                </a:solidFill>
                <a:latin typeface="+mn-lt"/>
                <a:ea typeface="+mn-ea"/>
                <a:cs typeface="+mn-cs"/>
              </a:defRPr>
            </a:pPr>
            <a:r>
              <a:rPr lang="en-US" sz="1400"/>
              <a:t>Orders Placed By Country</a:t>
            </a:r>
          </a:p>
        </c:rich>
      </c:tx>
      <c:overlay val="0"/>
      <c:spPr>
        <a:noFill/>
        <a:ln>
          <a:noFill/>
        </a:ln>
        <a:effectLst/>
      </c:spPr>
      <c:txPr>
        <a:bodyPr rot="0" spcFirstLastPara="1" vertOverflow="ellipsis" vert="horz" wrap="square" anchor="ctr" anchorCtr="1"/>
        <a:lstStyle/>
        <a:p>
          <a:pPr>
            <a:defRPr sz="14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3"/>
          </a:solidFill>
          <a:ln>
            <a:noFill/>
          </a:ln>
          <a:effectLst/>
        </c:spPr>
        <c:marker>
          <c:symbol val="diamond"/>
          <c:size val="6"/>
          <c:spPr>
            <a:solidFill>
              <a:schemeClr val="accent3"/>
            </a:solidFill>
            <a:ln w="9525">
              <a:solidFill>
                <a:schemeClr val="accent3"/>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3"/>
          </a:solidFill>
          <a:ln>
            <a:noFill/>
          </a:ln>
          <a:effectLst/>
        </c:spPr>
        <c:marker>
          <c:symbol val="diamond"/>
          <c:size val="6"/>
          <c:spPr>
            <a:solidFill>
              <a:schemeClr val="accent3"/>
            </a:solidFill>
            <a:ln w="9525">
              <a:solidFill>
                <a:schemeClr val="accent3"/>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2225" cap="rnd">
            <a:solidFill>
              <a:schemeClr val="accent3"/>
            </a:solidFill>
            <a:round/>
          </a:ln>
          <a:effectLst/>
        </c:spPr>
        <c:marker>
          <c:symbol val="diamond"/>
          <c:size val="6"/>
          <c:spPr>
            <a:solidFill>
              <a:schemeClr val="accent3"/>
            </a:solidFill>
            <a:ln w="9525">
              <a:solidFill>
                <a:schemeClr val="accent3"/>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ln w="22225" cap="rnd">
            <a:solidFill>
              <a:schemeClr val="accent3"/>
            </a:solidFill>
            <a:round/>
          </a:ln>
          <a:effectLst/>
        </c:spPr>
        <c:marker>
          <c:symbol val="diamond"/>
          <c:size val="6"/>
          <c:spPr>
            <a:solidFill>
              <a:schemeClr val="accent3"/>
            </a:solidFill>
            <a:ln w="9525">
              <a:solidFill>
                <a:schemeClr val="accent3"/>
              </a:solidFill>
              <a:round/>
            </a:ln>
            <a:effectLst/>
          </c:spPr>
        </c:marker>
      </c:pivotFmt>
      <c:pivotFmt>
        <c:idx val="4"/>
        <c:spPr>
          <a:ln w="22225" cap="rnd">
            <a:solidFill>
              <a:schemeClr val="accent3"/>
            </a:solidFill>
            <a:round/>
          </a:ln>
          <a:effectLst/>
        </c:spPr>
        <c:marker>
          <c:symbol val="diamond"/>
          <c:size val="6"/>
          <c:spPr>
            <a:solidFill>
              <a:schemeClr val="accent3"/>
            </a:solidFill>
            <a:ln w="9525">
              <a:solidFill>
                <a:schemeClr val="accent3"/>
              </a:solidFill>
              <a:round/>
            </a:ln>
            <a:effectLst/>
          </c:spPr>
        </c:marker>
      </c:pivotFmt>
    </c:pivotFmts>
    <c:plotArea>
      <c:layout/>
      <c:lineChart>
        <c:grouping val="standard"/>
        <c:varyColors val="0"/>
        <c:ser>
          <c:idx val="0"/>
          <c:order val="0"/>
          <c:tx>
            <c:strRef>
              <c:f>Sheet3!$T$2</c:f>
              <c:strCache>
                <c:ptCount val="1"/>
                <c:pt idx="0">
                  <c:v>Total</c:v>
                </c:pt>
              </c:strCache>
            </c:strRef>
          </c:tx>
          <c:spPr>
            <a:ln w="22225" cap="rnd">
              <a:solidFill>
                <a:schemeClr val="accent3"/>
              </a:solidFill>
              <a:round/>
            </a:ln>
            <a:effectLst/>
          </c:spPr>
          <c:marker>
            <c:symbol val="diamond"/>
            <c:size val="6"/>
            <c:spPr>
              <a:solidFill>
                <a:schemeClr val="accent3"/>
              </a:solidFill>
              <a:ln w="9525">
                <a:solidFill>
                  <a:schemeClr val="accent3"/>
                </a:solidFill>
                <a:round/>
              </a:ln>
              <a:effectLst/>
            </c:spPr>
          </c:marker>
          <c:dPt>
            <c:idx val="1"/>
            <c:marker>
              <c:symbol val="diamond"/>
              <c:size val="6"/>
              <c:spPr>
                <a:solidFill>
                  <a:schemeClr val="accent3"/>
                </a:solidFill>
                <a:ln w="9525">
                  <a:solidFill>
                    <a:schemeClr val="accent3"/>
                  </a:solidFill>
                  <a:round/>
                </a:ln>
                <a:effectLst/>
              </c:spPr>
            </c:marker>
            <c:bubble3D val="0"/>
            <c:spPr>
              <a:ln w="22225" cap="rnd">
                <a:solidFill>
                  <a:schemeClr val="accent3"/>
                </a:solidFill>
                <a:round/>
              </a:ln>
              <a:effectLst/>
            </c:spPr>
            <c:extLst>
              <c:ext xmlns:c16="http://schemas.microsoft.com/office/drawing/2014/chart" uri="{C3380CC4-5D6E-409C-BE32-E72D297353CC}">
                <c16:uniqueId val="{00000001-14D6-4C32-BC66-9FFAB9872FB7}"/>
              </c:ext>
            </c:extLst>
          </c:dPt>
          <c:dPt>
            <c:idx val="2"/>
            <c:marker>
              <c:symbol val="diamond"/>
              <c:size val="6"/>
              <c:spPr>
                <a:solidFill>
                  <a:schemeClr val="accent3"/>
                </a:solidFill>
                <a:ln w="9525">
                  <a:solidFill>
                    <a:schemeClr val="accent3"/>
                  </a:solidFill>
                  <a:round/>
                </a:ln>
                <a:effectLst/>
              </c:spPr>
            </c:marker>
            <c:bubble3D val="0"/>
            <c:extLst>
              <c:ext xmlns:c16="http://schemas.microsoft.com/office/drawing/2014/chart" uri="{C3380CC4-5D6E-409C-BE32-E72D297353CC}">
                <c16:uniqueId val="{00000001-E944-40BB-AE32-81B3716FFA9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Sheet3!$S$3:$S$10</c:f>
              <c:strCache>
                <c:ptCount val="7"/>
                <c:pt idx="0">
                  <c:v>Bahrain</c:v>
                </c:pt>
                <c:pt idx="1">
                  <c:v>Oman</c:v>
                </c:pt>
                <c:pt idx="2">
                  <c:v>UAE</c:v>
                </c:pt>
                <c:pt idx="3">
                  <c:v>(blank)</c:v>
                </c:pt>
                <c:pt idx="4">
                  <c:v>Qatar</c:v>
                </c:pt>
                <c:pt idx="5">
                  <c:v>Kuwait</c:v>
                </c:pt>
                <c:pt idx="6">
                  <c:v>Saudi</c:v>
                </c:pt>
              </c:strCache>
            </c:strRef>
          </c:cat>
          <c:val>
            <c:numRef>
              <c:f>Sheet3!$T$3:$T$10</c:f>
              <c:numCache>
                <c:formatCode>#,##0</c:formatCode>
                <c:ptCount val="7"/>
                <c:pt idx="0">
                  <c:v>389978</c:v>
                </c:pt>
                <c:pt idx="1">
                  <c:v>327422</c:v>
                </c:pt>
                <c:pt idx="2">
                  <c:v>287632</c:v>
                </c:pt>
                <c:pt idx="4">
                  <c:v>293119</c:v>
                </c:pt>
                <c:pt idx="5">
                  <c:v>224877</c:v>
                </c:pt>
                <c:pt idx="6">
                  <c:v>308390</c:v>
                </c:pt>
              </c:numCache>
            </c:numRef>
          </c:val>
          <c:smooth val="1"/>
          <c:extLst>
            <c:ext xmlns:c16="http://schemas.microsoft.com/office/drawing/2014/chart" uri="{C3380CC4-5D6E-409C-BE32-E72D297353CC}">
              <c16:uniqueId val="{00000000-E944-40BB-AE32-81B3716FFA97}"/>
            </c:ext>
          </c:extLst>
        </c:ser>
        <c:dLbls>
          <c:dLblPos val="t"/>
          <c:showLegendKey val="0"/>
          <c:showVal val="1"/>
          <c:showCatName val="0"/>
          <c:showSerName val="0"/>
          <c:showPercent val="0"/>
          <c:showBubbleSize val="0"/>
        </c:dLbls>
        <c:marker val="1"/>
        <c:smooth val="0"/>
        <c:axId val="20301743"/>
        <c:axId val="20302223"/>
      </c:lineChart>
      <c:catAx>
        <c:axId val="203017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20302223"/>
        <c:crosses val="autoZero"/>
        <c:auto val="1"/>
        <c:lblAlgn val="ctr"/>
        <c:lblOffset val="100"/>
        <c:noMultiLvlLbl val="0"/>
      </c:catAx>
      <c:valAx>
        <c:axId val="20302223"/>
        <c:scaling>
          <c:orientation val="minMax"/>
        </c:scaling>
        <c:delete val="0"/>
        <c:axPos val="l"/>
        <c:numFmt formatCode="#,##0"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1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[PO &amp; SHIPMENT TRACKER.xlsx]Sheet3!PivotTable7</c:name>
    <c:fmtId val="42"/>
  </c:pivotSource>
  <c:chart>
    <c:title>
      <c:tx>
        <c:rich>
          <a:bodyPr rot="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r>
              <a:rPr lang="en-US" sz="1400"/>
              <a:t>Days In Delay of Delivery From ETA</a:t>
            </a:r>
          </a:p>
        </c:rich>
      </c:tx>
      <c:overlay val="0"/>
      <c:spPr>
        <a:noFill/>
        <a:ln>
          <a:noFill/>
        </a:ln>
        <a:effectLst/>
      </c:spPr>
      <c:txPr>
        <a:bodyPr rot="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spPr>
          <a:solidFill>
            <a:schemeClr val="accent3"/>
          </a:solidFill>
          <a:ln>
            <a:noFill/>
          </a:ln>
          <a:effectLst>
            <a:outerShdw blurRad="317500" algn="ctr" rotWithShape="0">
              <a:prstClr val="black">
                <a:alpha val="25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3"/>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3">
              <a:shade val="58000"/>
            </a:schemeClr>
          </a:solidFill>
          <a:ln>
            <a:noFill/>
          </a:ln>
          <a:effectLst>
            <a:outerShdw blurRad="317500" algn="ctr" rotWithShape="0">
              <a:prstClr val="black">
                <a:alpha val="25000"/>
              </a:prstClr>
            </a:outerShdw>
          </a:effectLst>
        </c:spPr>
      </c:pivotFmt>
      <c:pivotFmt>
        <c:idx val="3"/>
        <c:spPr>
          <a:solidFill>
            <a:schemeClr val="accent3">
              <a:shade val="86000"/>
            </a:schemeClr>
          </a:solidFill>
          <a:ln>
            <a:noFill/>
          </a:ln>
          <a:effectLst>
            <a:outerShdw blurRad="317500" algn="ctr" rotWithShape="0">
              <a:prstClr val="black">
                <a:alpha val="25000"/>
              </a:prstClr>
            </a:outerShdw>
          </a:effectLst>
        </c:spPr>
      </c:pivotFmt>
      <c:pivotFmt>
        <c:idx val="4"/>
        <c:spPr>
          <a:solidFill>
            <a:schemeClr val="accent3">
              <a:tint val="86000"/>
            </a:schemeClr>
          </a:solidFill>
          <a:ln>
            <a:noFill/>
          </a:ln>
          <a:effectLst>
            <a:outerShdw blurRad="317500" algn="ctr" rotWithShape="0">
              <a:prstClr val="black">
                <a:alpha val="25000"/>
              </a:prstClr>
            </a:outerShdw>
          </a:effectLst>
        </c:spPr>
      </c:pivotFmt>
      <c:pivotFmt>
        <c:idx val="5"/>
        <c:spPr>
          <a:solidFill>
            <a:schemeClr val="accent3">
              <a:tint val="58000"/>
            </a:schemeClr>
          </a:solidFill>
          <a:ln>
            <a:noFill/>
          </a:ln>
          <a:effectLst>
            <a:outerShdw blurRad="317500" algn="ctr" rotWithShape="0">
              <a:prstClr val="black">
                <a:alpha val="25000"/>
              </a:prstClr>
            </a:outerShdw>
          </a:effectLst>
        </c:spPr>
      </c:pivotFmt>
      <c:pivotFmt>
        <c:idx val="6"/>
        <c:spPr>
          <a:solidFill>
            <a:schemeClr val="accent3"/>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3">
              <a:shade val="58000"/>
            </a:schemeClr>
          </a:solidFill>
          <a:ln>
            <a:noFill/>
          </a:ln>
          <a:effectLst>
            <a:outerShdw blurRad="317500" algn="ctr" rotWithShape="0">
              <a:prstClr val="black">
                <a:alpha val="25000"/>
              </a:prstClr>
            </a:outerShdw>
          </a:effectLst>
        </c:spPr>
      </c:pivotFmt>
      <c:pivotFmt>
        <c:idx val="8"/>
        <c:spPr>
          <a:solidFill>
            <a:schemeClr val="accent3">
              <a:shade val="86000"/>
            </a:schemeClr>
          </a:solidFill>
          <a:ln>
            <a:noFill/>
          </a:ln>
          <a:effectLst>
            <a:outerShdw blurRad="317500" algn="ctr" rotWithShape="0">
              <a:prstClr val="black">
                <a:alpha val="25000"/>
              </a:prstClr>
            </a:outerShdw>
          </a:effectLst>
        </c:spPr>
      </c:pivotFmt>
      <c:pivotFmt>
        <c:idx val="9"/>
        <c:spPr>
          <a:solidFill>
            <a:schemeClr val="accent3">
              <a:tint val="86000"/>
            </a:schemeClr>
          </a:solidFill>
          <a:ln>
            <a:noFill/>
          </a:ln>
          <a:effectLst>
            <a:outerShdw blurRad="317500" algn="ctr" rotWithShape="0">
              <a:prstClr val="black">
                <a:alpha val="25000"/>
              </a:prstClr>
            </a:outerShdw>
          </a:effectLst>
        </c:spPr>
      </c:pivotFmt>
      <c:pivotFmt>
        <c:idx val="10"/>
        <c:spPr>
          <a:solidFill>
            <a:schemeClr val="accent3">
              <a:tint val="58000"/>
            </a:schemeClr>
          </a:solidFill>
          <a:ln>
            <a:noFill/>
          </a:ln>
          <a:effectLst>
            <a:outerShdw blurRad="317500" algn="ctr" rotWithShape="0">
              <a:prstClr val="black">
                <a:alpha val="25000"/>
              </a:prstClr>
            </a:outerShdw>
          </a:effectLst>
        </c:spPr>
      </c:pivotFmt>
      <c:pivotFmt>
        <c:idx val="11"/>
        <c:spPr>
          <a:solidFill>
            <a:schemeClr val="accent3">
              <a:tint val="83000"/>
            </a:schemeClr>
          </a:solidFill>
          <a:ln>
            <a:noFill/>
          </a:ln>
          <a:effectLst>
            <a:outerShdw blurRad="317500" algn="ctr" rotWithShape="0">
              <a:prstClr val="black">
                <a:alpha val="25000"/>
              </a:prstClr>
            </a:outerShdw>
          </a:effectLst>
        </c:spPr>
      </c:pivotFmt>
      <c:pivotFmt>
        <c:idx val="12"/>
        <c:spPr>
          <a:solidFill>
            <a:schemeClr val="accent3">
              <a:tint val="65000"/>
            </a:schemeClr>
          </a:solidFill>
          <a:ln>
            <a:noFill/>
          </a:ln>
          <a:effectLst>
            <a:outerShdw blurRad="317500" algn="ctr" rotWithShape="0">
              <a:prstClr val="black">
                <a:alpha val="25000"/>
              </a:prstClr>
            </a:outerShdw>
          </a:effectLst>
        </c:spPr>
      </c:pivotFmt>
      <c:pivotFmt>
        <c:idx val="13"/>
        <c:spPr>
          <a:solidFill>
            <a:schemeClr val="accent3">
              <a:tint val="48000"/>
            </a:schemeClr>
          </a:solidFill>
          <a:ln>
            <a:noFill/>
          </a:ln>
          <a:effectLst>
            <a:outerShdw blurRad="317500" algn="ctr" rotWithShape="0">
              <a:prstClr val="black">
                <a:alpha val="25000"/>
              </a:prstClr>
            </a:outerShdw>
          </a:effectLst>
        </c:spPr>
      </c:pivotFmt>
    </c:pivotFmts>
    <c:plotArea>
      <c:layout/>
      <c:doughnutChart>
        <c:varyColors val="1"/>
        <c:ser>
          <c:idx val="0"/>
          <c:order val="0"/>
          <c:tx>
            <c:strRef>
              <c:f>Sheet3!$C$10</c:f>
              <c:strCache>
                <c:ptCount val="1"/>
                <c:pt idx="0">
                  <c:v>Total</c:v>
                </c:pt>
              </c:strCache>
            </c:strRef>
          </c:tx>
          <c:dPt>
            <c:idx val="0"/>
            <c:bubble3D val="0"/>
            <c:spPr>
              <a:solidFill>
                <a:schemeClr val="accent3">
                  <a:shade val="58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5D34-4CB5-9441-C3F385DEAD69}"/>
              </c:ext>
            </c:extLst>
          </c:dPt>
          <c:dPt>
            <c:idx val="1"/>
            <c:bubble3D val="0"/>
            <c:spPr>
              <a:solidFill>
                <a:schemeClr val="accent3">
                  <a:shade val="86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5D34-4CB5-9441-C3F385DEAD69}"/>
              </c:ext>
            </c:extLst>
          </c:dPt>
          <c:dPt>
            <c:idx val="2"/>
            <c:bubble3D val="0"/>
            <c:spPr>
              <a:solidFill>
                <a:schemeClr val="accent3">
                  <a:tint val="86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5D34-4CB5-9441-C3F385DEAD69}"/>
              </c:ext>
            </c:extLst>
          </c:dPt>
          <c:dPt>
            <c:idx val="3"/>
            <c:bubble3D val="0"/>
            <c:spPr>
              <a:solidFill>
                <a:schemeClr val="accent3">
                  <a:tint val="58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5D34-4CB5-9441-C3F385DEAD69}"/>
              </c:ext>
            </c:extLst>
          </c:dPt>
          <c:dPt>
            <c:idx val="4"/>
            <c:bubble3D val="0"/>
            <c:spPr>
              <a:solidFill>
                <a:schemeClr val="accent3">
                  <a:tint val="83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9-FF24-4E06-AFB4-E8ABC7A131D1}"/>
              </c:ext>
            </c:extLst>
          </c:dPt>
          <c:dPt>
            <c:idx val="5"/>
            <c:bubble3D val="0"/>
            <c:spPr>
              <a:solidFill>
                <a:schemeClr val="accent3">
                  <a:tint val="65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B-FF24-4E06-AFB4-E8ABC7A131D1}"/>
              </c:ext>
            </c:extLst>
          </c:dPt>
          <c:dPt>
            <c:idx val="6"/>
            <c:bubble3D val="0"/>
            <c:spPr>
              <a:solidFill>
                <a:schemeClr val="accent3">
                  <a:tint val="48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D-FF24-4E06-AFB4-E8ABC7A131D1}"/>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multiLvlStrRef>
              <c:f>Sheet3!$A$11:$B$18</c:f>
              <c:multiLvlStrCache>
                <c:ptCount val="7"/>
                <c:lvl>
                  <c:pt idx="4">
                    <c:v>Stella Doro</c:v>
                  </c:pt>
                  <c:pt idx="5">
                    <c:v>Alif</c:v>
                  </c:pt>
                  <c:pt idx="6">
                    <c:v>Revolve Men</c:v>
                  </c:pt>
                </c:lvl>
                <c:lvl>
                  <c:pt idx="0">
                    <c:v>DIAMOND</c:v>
                  </c:pt>
                  <c:pt idx="1">
                    <c:v>FASHION</c:v>
                  </c:pt>
                  <c:pt idx="2">
                    <c:v>GOLD</c:v>
                  </c:pt>
                  <c:pt idx="3">
                    <c:v>(blank)</c:v>
                  </c:pt>
                  <c:pt idx="4">
                    <c:v>FINE</c:v>
                  </c:pt>
                </c:lvl>
              </c:multiLvlStrCache>
            </c:multiLvlStrRef>
          </c:cat>
          <c:val>
            <c:numRef>
              <c:f>Sheet3!$C$11:$C$18</c:f>
              <c:numCache>
                <c:formatCode>General</c:formatCode>
                <c:ptCount val="7"/>
                <c:pt idx="0">
                  <c:v>685</c:v>
                </c:pt>
                <c:pt idx="1">
                  <c:v>706</c:v>
                </c:pt>
                <c:pt idx="2">
                  <c:v>771</c:v>
                </c:pt>
                <c:pt idx="4">
                  <c:v>54</c:v>
                </c:pt>
                <c:pt idx="5">
                  <c:v>167</c:v>
                </c:pt>
                <c:pt idx="6">
                  <c:v>101</c:v>
                </c:pt>
              </c:numCache>
            </c:numRef>
          </c:val>
          <c:extLst>
            <c:ext xmlns:c16="http://schemas.microsoft.com/office/drawing/2014/chart" uri="{C3380CC4-5D6E-409C-BE32-E72D297353CC}">
              <c16:uniqueId val="{00000008-5D34-4CB5-9441-C3F385DEAD69}"/>
            </c:ext>
          </c:extLst>
        </c:ser>
        <c:dLbls>
          <c:showLegendKey val="0"/>
          <c:showVal val="0"/>
          <c:showCatName val="0"/>
          <c:showSerName val="0"/>
          <c:showPercent val="1"/>
          <c:showBubbleSize val="0"/>
          <c:showLeaderLines val="1"/>
        </c:dLbls>
        <c:firstSliceAng val="0"/>
        <c:holeSize val="7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6">
  <a:schemeClr val="accent3"/>
</cs:colorStyle>
</file>

<file path=xl/charts/colors10.xml><?xml version="1.0" encoding="utf-8"?>
<cs:colorStyle xmlns:cs="http://schemas.microsoft.com/office/drawing/2012/chartStyle" xmlns:a="http://schemas.openxmlformats.org/drawingml/2006/main" meth="withinLinear" id="16">
  <a:schemeClr val="accent3"/>
</cs:colorStyle>
</file>

<file path=xl/charts/colors11.xml><?xml version="1.0" encoding="utf-8"?>
<cs:colorStyle xmlns:cs="http://schemas.microsoft.com/office/drawing/2012/chartStyle" xmlns:a="http://schemas.openxmlformats.org/drawingml/2006/main" meth="withinLinear" id="16">
  <a:schemeClr val="accent3"/>
</cs:colorStyle>
</file>

<file path=xl/charts/colors12.xml><?xml version="1.0" encoding="utf-8"?>
<cs:colorStyle xmlns:cs="http://schemas.microsoft.com/office/drawing/2012/chartStyle" xmlns:a="http://schemas.openxmlformats.org/drawingml/2006/main" meth="withinLinear" id="16">
  <a:schemeClr val="accent3"/>
</cs:colorStyle>
</file>

<file path=xl/charts/colors2.xml><?xml version="1.0" encoding="utf-8"?>
<cs:colorStyle xmlns:cs="http://schemas.microsoft.com/office/drawing/2012/chartStyle" xmlns:a="http://schemas.openxmlformats.org/drawingml/2006/main" meth="withinLinear" id="16">
  <a:schemeClr val="accent3"/>
</cs:colorStyle>
</file>

<file path=xl/charts/colors3.xml><?xml version="1.0" encoding="utf-8"?>
<cs:colorStyle xmlns:cs="http://schemas.microsoft.com/office/drawing/2012/chartStyle" xmlns:a="http://schemas.openxmlformats.org/drawingml/2006/main" meth="withinLinear" id="16">
  <a:schemeClr val="accent3"/>
</cs:colorStyle>
</file>

<file path=xl/charts/colors4.xml><?xml version="1.0" encoding="utf-8"?>
<cs:colorStyle xmlns:cs="http://schemas.microsoft.com/office/drawing/2012/chartStyle" xmlns:a="http://schemas.openxmlformats.org/drawingml/2006/main" meth="withinLinear" id="16">
  <a:schemeClr val="accent3"/>
</cs:colorStyle>
</file>

<file path=xl/charts/colors5.xml><?xml version="1.0" encoding="utf-8"?>
<cs:colorStyle xmlns:cs="http://schemas.microsoft.com/office/drawing/2012/chartStyle" xmlns:a="http://schemas.openxmlformats.org/drawingml/2006/main" meth="withinLinear" id="16">
  <a:schemeClr val="accent3"/>
</cs:colorStyle>
</file>

<file path=xl/charts/colors6.xml><?xml version="1.0" encoding="utf-8"?>
<cs:colorStyle xmlns:cs="http://schemas.microsoft.com/office/drawing/2012/chartStyle" xmlns:a="http://schemas.openxmlformats.org/drawingml/2006/main" meth="withinLinear" id="16">
  <a:schemeClr val="accent3"/>
</cs:colorStyle>
</file>

<file path=xl/charts/colors7.xml><?xml version="1.0" encoding="utf-8"?>
<cs:colorStyle xmlns:cs="http://schemas.microsoft.com/office/drawing/2012/chartStyle" xmlns:a="http://schemas.openxmlformats.org/drawingml/2006/main" meth="withinLinear" id="16">
  <a:schemeClr val="accent3"/>
</cs:colorStyle>
</file>

<file path=xl/charts/colors8.xml><?xml version="1.0" encoding="utf-8"?>
<cs:colorStyle xmlns:cs="http://schemas.microsoft.com/office/drawing/2012/chartStyle" xmlns:a="http://schemas.openxmlformats.org/drawingml/2006/main" meth="withinLinear" id="16">
  <a:schemeClr val="accent3"/>
</cs:colorStyle>
</file>

<file path=xl/charts/colors9.xml><?xml version="1.0" encoding="utf-8"?>
<cs:colorStyle xmlns:cs="http://schemas.microsoft.com/office/drawing/2012/chartStyle" xmlns:a="http://schemas.openxmlformats.org/drawingml/2006/main" meth="withinLinear" id="16">
  <a:schemeClr val="accent3"/>
</cs:colorStyle>
</file>

<file path=xl/charts/style1.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800" b="1"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3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800" b="1"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16</xdr:col>
      <xdr:colOff>71283</xdr:colOff>
      <xdr:row>39</xdr:row>
      <xdr:rowOff>181466</xdr:rowOff>
    </xdr:from>
    <xdr:to>
      <xdr:col>18</xdr:col>
      <xdr:colOff>375634</xdr:colOff>
      <xdr:row>74</xdr:row>
      <xdr:rowOff>134155</xdr:rowOff>
    </xdr:to>
    <xdr:graphicFrame macro="">
      <xdr:nvGraphicFramePr>
        <xdr:cNvPr id="5" name="Chart 4">
          <a:extLst>
            <a:ext uri="{FF2B5EF4-FFF2-40B4-BE49-F238E27FC236}">
              <a16:creationId xmlns:a16="http://schemas.microsoft.com/office/drawing/2014/main" id="{5E9AF736-7FAD-F6CE-BBBF-C2E77F1956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1057506</xdr:colOff>
      <xdr:row>36</xdr:row>
      <xdr:rowOff>71694</xdr:rowOff>
    </xdr:from>
    <xdr:to>
      <xdr:col>10</xdr:col>
      <xdr:colOff>1239275</xdr:colOff>
      <xdr:row>164</xdr:row>
      <xdr:rowOff>40968</xdr:rowOff>
    </xdr:to>
    <xdr:graphicFrame macro="">
      <xdr:nvGraphicFramePr>
        <xdr:cNvPr id="6" name="Chart 5">
          <a:extLst>
            <a:ext uri="{FF2B5EF4-FFF2-40B4-BE49-F238E27FC236}">
              <a16:creationId xmlns:a16="http://schemas.microsoft.com/office/drawing/2014/main" id="{5988F051-57F9-00F2-5A26-EDD8C518E0B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10</xdr:col>
      <xdr:colOff>1555750</xdr:colOff>
      <xdr:row>1</xdr:row>
      <xdr:rowOff>50800</xdr:rowOff>
    </xdr:from>
    <xdr:to>
      <xdr:col>15</xdr:col>
      <xdr:colOff>10312</xdr:colOff>
      <xdr:row>3</xdr:row>
      <xdr:rowOff>158750</xdr:rowOff>
    </xdr:to>
    <mc:AlternateContent xmlns:mc="http://schemas.openxmlformats.org/markup-compatibility/2006" xmlns:a14="http://schemas.microsoft.com/office/drawing/2010/main">
      <mc:Choice Requires="a14">
        <xdr:graphicFrame macro="">
          <xdr:nvGraphicFramePr>
            <xdr:cNvPr id="11" name="Order Status">
              <a:extLst>
                <a:ext uri="{FF2B5EF4-FFF2-40B4-BE49-F238E27FC236}">
                  <a16:creationId xmlns:a16="http://schemas.microsoft.com/office/drawing/2014/main" id="{053DF36F-9448-4E47-F7AF-296AC5DEDD7F}"/>
                </a:ext>
              </a:extLst>
            </xdr:cNvPr>
            <xdr:cNvGraphicFramePr/>
          </xdr:nvGraphicFramePr>
          <xdr:xfrm>
            <a:off x="0" y="0"/>
            <a:ext cx="0" cy="0"/>
          </xdr:xfrm>
          <a:graphic>
            <a:graphicData uri="http://schemas.microsoft.com/office/drawing/2010/slicer">
              <sle:slicer xmlns:sle="http://schemas.microsoft.com/office/drawing/2010/slicer" name="Order Status"/>
            </a:graphicData>
          </a:graphic>
        </xdr:graphicFrame>
      </mc:Choice>
      <mc:Fallback xmlns="">
        <xdr:sp macro="" textlink="">
          <xdr:nvSpPr>
            <xdr:cNvPr id="0" name=""/>
            <xdr:cNvSpPr>
              <a:spLocks noTextEdit="1"/>
            </xdr:cNvSpPr>
          </xdr:nvSpPr>
          <xdr:spPr>
            <a:xfrm>
              <a:off x="8018411" y="235155"/>
              <a:ext cx="3932699" cy="476660"/>
            </a:xfrm>
            <a:prstGeom prst="rect">
              <a:avLst/>
            </a:prstGeom>
            <a:solidFill>
              <a:prstClr val="white"/>
            </a:solidFill>
            <a:ln w="1">
              <a:solidFill>
                <a:prstClr val="green"/>
              </a:solidFill>
            </a:ln>
          </xdr:spPr>
          <xdr:txBody>
            <a:bodyPr vertOverflow="clip" horzOverflow="clip"/>
            <a:lstStyle/>
            <a:p>
              <a:r>
                <a:rPr lang="en-A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622300</xdr:colOff>
      <xdr:row>4</xdr:row>
      <xdr:rowOff>117475</xdr:rowOff>
    </xdr:from>
    <xdr:to>
      <xdr:col>10</xdr:col>
      <xdr:colOff>1466850</xdr:colOff>
      <xdr:row>34</xdr:row>
      <xdr:rowOff>98425</xdr:rowOff>
    </xdr:to>
    <xdr:graphicFrame macro="">
      <xdr:nvGraphicFramePr>
        <xdr:cNvPr id="14" name="Chart 13">
          <a:extLst>
            <a:ext uri="{FF2B5EF4-FFF2-40B4-BE49-F238E27FC236}">
              <a16:creationId xmlns:a16="http://schemas.microsoft.com/office/drawing/2014/main" id="{ED5AFA6C-9091-8FCF-F58B-13B70F6F9A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10</xdr:col>
      <xdr:colOff>1644650</xdr:colOff>
      <xdr:row>5</xdr:row>
      <xdr:rowOff>31750</xdr:rowOff>
    </xdr:from>
    <xdr:to>
      <xdr:col>12</xdr:col>
      <xdr:colOff>769155</xdr:colOff>
      <xdr:row>10</xdr:row>
      <xdr:rowOff>101600</xdr:rowOff>
    </xdr:to>
    <mc:AlternateContent xmlns:mc="http://schemas.openxmlformats.org/markup-compatibility/2006" xmlns:a14="http://schemas.microsoft.com/office/drawing/2010/main">
      <mc:Choice Requires="a14">
        <xdr:graphicFrame macro="">
          <xdr:nvGraphicFramePr>
            <xdr:cNvPr id="15" name="Category">
              <a:extLst>
                <a:ext uri="{FF2B5EF4-FFF2-40B4-BE49-F238E27FC236}">
                  <a16:creationId xmlns:a16="http://schemas.microsoft.com/office/drawing/2014/main" id="{B50A432D-580A-7A06-EB88-1B1C2A28BD21}"/>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8107311" y="953524"/>
              <a:ext cx="1847850" cy="991624"/>
            </a:xfrm>
            <a:prstGeom prst="rect">
              <a:avLst/>
            </a:prstGeom>
            <a:solidFill>
              <a:prstClr val="white"/>
            </a:solidFill>
            <a:ln w="1">
              <a:solidFill>
                <a:prstClr val="green"/>
              </a:solidFill>
            </a:ln>
          </xdr:spPr>
          <xdr:txBody>
            <a:bodyPr vertOverflow="clip" horzOverflow="clip"/>
            <a:lstStyle/>
            <a:p>
              <a:r>
                <a:rPr lang="en-A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266086</xdr:colOff>
      <xdr:row>33</xdr:row>
      <xdr:rowOff>118397</xdr:rowOff>
    </xdr:from>
    <xdr:to>
      <xdr:col>12</xdr:col>
      <xdr:colOff>1204848</xdr:colOff>
      <xdr:row>46</xdr:row>
      <xdr:rowOff>112663</xdr:rowOff>
    </xdr:to>
    <mc:AlternateContent xmlns:mc="http://schemas.openxmlformats.org/markup-compatibility/2006" xmlns:a14="http://schemas.microsoft.com/office/drawing/2010/main">
      <mc:Choice Requires="a14">
        <xdr:graphicFrame macro="">
          <xdr:nvGraphicFramePr>
            <xdr:cNvPr id="17" name="Brand">
              <a:extLst>
                <a:ext uri="{FF2B5EF4-FFF2-40B4-BE49-F238E27FC236}">
                  <a16:creationId xmlns:a16="http://schemas.microsoft.com/office/drawing/2014/main" id="{16364313-E4C6-2E10-2221-01EC6F32A9DD}"/>
                </a:ext>
              </a:extLst>
            </xdr:cNvPr>
            <xdr:cNvGraphicFramePr/>
          </xdr:nvGraphicFramePr>
          <xdr:xfrm>
            <a:off x="0" y="0"/>
            <a:ext cx="0" cy="0"/>
          </xdr:xfrm>
          <a:graphic>
            <a:graphicData uri="http://schemas.microsoft.com/office/drawing/2010/slicer">
              <sle:slicer xmlns:sle="http://schemas.microsoft.com/office/drawing/2010/slicer" name="Brand"/>
            </a:graphicData>
          </a:graphic>
        </xdr:graphicFrame>
      </mc:Choice>
      <mc:Fallback xmlns="">
        <xdr:sp macro="" textlink="">
          <xdr:nvSpPr>
            <xdr:cNvPr id="0" name=""/>
            <xdr:cNvSpPr>
              <a:spLocks noTextEdit="1"/>
            </xdr:cNvSpPr>
          </xdr:nvSpPr>
          <xdr:spPr>
            <a:xfrm>
              <a:off x="8562054" y="3436784"/>
              <a:ext cx="1828800" cy="2390878"/>
            </a:xfrm>
            <a:prstGeom prst="rect">
              <a:avLst/>
            </a:prstGeom>
            <a:solidFill>
              <a:prstClr val="white"/>
            </a:solidFill>
            <a:ln w="1">
              <a:solidFill>
                <a:prstClr val="green"/>
              </a:solidFill>
            </a:ln>
          </xdr:spPr>
          <xdr:txBody>
            <a:bodyPr vertOverflow="clip" horzOverflow="clip"/>
            <a:lstStyle/>
            <a:p>
              <a:r>
                <a:rPr lang="en-A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21</xdr:col>
      <xdr:colOff>679041</xdr:colOff>
      <xdr:row>14</xdr:row>
      <xdr:rowOff>36666</xdr:rowOff>
    </xdr:from>
    <xdr:to>
      <xdr:col>26</xdr:col>
      <xdr:colOff>266290</xdr:colOff>
      <xdr:row>103</xdr:row>
      <xdr:rowOff>71693</xdr:rowOff>
    </xdr:to>
    <xdr:graphicFrame macro="">
      <xdr:nvGraphicFramePr>
        <xdr:cNvPr id="18" name="Chart 17">
          <a:extLst>
            <a:ext uri="{FF2B5EF4-FFF2-40B4-BE49-F238E27FC236}">
              <a16:creationId xmlns:a16="http://schemas.microsoft.com/office/drawing/2014/main" id="{565F390F-9C58-4202-6EC4-1A1B217F0B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776340</xdr:colOff>
      <xdr:row>96</xdr:row>
      <xdr:rowOff>153627</xdr:rowOff>
    </xdr:from>
    <xdr:to>
      <xdr:col>15</xdr:col>
      <xdr:colOff>481372</xdr:colOff>
      <xdr:row>167</xdr:row>
      <xdr:rowOff>183534</xdr:rowOff>
    </xdr:to>
    <xdr:graphicFrame macro="">
      <xdr:nvGraphicFramePr>
        <xdr:cNvPr id="22" name="Chart 21">
          <a:extLst>
            <a:ext uri="{FF2B5EF4-FFF2-40B4-BE49-F238E27FC236}">
              <a16:creationId xmlns:a16="http://schemas.microsoft.com/office/drawing/2014/main" id="{FE3FCF34-5D32-A62E-DFA7-D382734A1F0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817307</xdr:colOff>
      <xdr:row>168</xdr:row>
      <xdr:rowOff>154449</xdr:rowOff>
    </xdr:from>
    <xdr:to>
      <xdr:col>15</xdr:col>
      <xdr:colOff>10242</xdr:colOff>
      <xdr:row>215</xdr:row>
      <xdr:rowOff>30726</xdr:rowOff>
    </xdr:to>
    <xdr:graphicFrame macro="">
      <xdr:nvGraphicFramePr>
        <xdr:cNvPr id="23" name="Chart 22">
          <a:extLst>
            <a:ext uri="{FF2B5EF4-FFF2-40B4-BE49-F238E27FC236}">
              <a16:creationId xmlns:a16="http://schemas.microsoft.com/office/drawing/2014/main" id="{DFDAA912-E759-6728-824B-D704F8953F6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9</xdr:col>
      <xdr:colOff>136422</xdr:colOff>
      <xdr:row>163</xdr:row>
      <xdr:rowOff>151992</xdr:rowOff>
    </xdr:from>
    <xdr:to>
      <xdr:col>10</xdr:col>
      <xdr:colOff>747661</xdr:colOff>
      <xdr:row>168</xdr:row>
      <xdr:rowOff>112662</xdr:rowOff>
    </xdr:to>
    <mc:AlternateContent xmlns:mc="http://schemas.openxmlformats.org/markup-compatibility/2006" xmlns:a14="http://schemas.microsoft.com/office/drawing/2010/main">
      <mc:Choice Requires="a14">
        <xdr:graphicFrame macro="">
          <xdr:nvGraphicFramePr>
            <xdr:cNvPr id="24" name="OTB">
              <a:extLst>
                <a:ext uri="{FF2B5EF4-FFF2-40B4-BE49-F238E27FC236}">
                  <a16:creationId xmlns:a16="http://schemas.microsoft.com/office/drawing/2014/main" id="{DFD0801C-B791-4722-1E25-26F79ED56DC5}"/>
                </a:ext>
              </a:extLst>
            </xdr:cNvPr>
            <xdr:cNvGraphicFramePr/>
          </xdr:nvGraphicFramePr>
          <xdr:xfrm>
            <a:off x="0" y="0"/>
            <a:ext cx="0" cy="0"/>
          </xdr:xfrm>
          <a:graphic>
            <a:graphicData uri="http://schemas.microsoft.com/office/drawing/2010/slicer">
              <sle:slicer xmlns:sle="http://schemas.microsoft.com/office/drawing/2010/slicer" name="OTB"/>
            </a:graphicData>
          </a:graphic>
        </xdr:graphicFrame>
      </mc:Choice>
      <mc:Fallback xmlns="">
        <xdr:sp macro="" textlink="">
          <xdr:nvSpPr>
            <xdr:cNvPr id="0" name=""/>
            <xdr:cNvSpPr>
              <a:spLocks noTextEdit="1"/>
            </xdr:cNvSpPr>
          </xdr:nvSpPr>
          <xdr:spPr>
            <a:xfrm>
              <a:off x="4765777" y="8447960"/>
              <a:ext cx="2444545" cy="882444"/>
            </a:xfrm>
            <a:prstGeom prst="rect">
              <a:avLst/>
            </a:prstGeom>
            <a:solidFill>
              <a:prstClr val="white"/>
            </a:solidFill>
            <a:ln w="1">
              <a:solidFill>
                <a:prstClr val="green"/>
              </a:solidFill>
            </a:ln>
          </xdr:spPr>
          <xdr:txBody>
            <a:bodyPr vertOverflow="clip" horzOverflow="clip"/>
            <a:lstStyle/>
            <a:p>
              <a:r>
                <a:rPr lang="en-A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478912</xdr:colOff>
      <xdr:row>170</xdr:row>
      <xdr:rowOff>131710</xdr:rowOff>
    </xdr:from>
    <xdr:to>
      <xdr:col>17</xdr:col>
      <xdr:colOff>963421</xdr:colOff>
      <xdr:row>185</xdr:row>
      <xdr:rowOff>133144</xdr:rowOff>
    </xdr:to>
    <mc:AlternateContent xmlns:mc="http://schemas.openxmlformats.org/markup-compatibility/2006" xmlns:a14="http://schemas.microsoft.com/office/drawing/2010/main">
      <mc:Choice Requires="a14">
        <xdr:graphicFrame macro="">
          <xdr:nvGraphicFramePr>
            <xdr:cNvPr id="25" name="PO Number">
              <a:extLst>
                <a:ext uri="{FF2B5EF4-FFF2-40B4-BE49-F238E27FC236}">
                  <a16:creationId xmlns:a16="http://schemas.microsoft.com/office/drawing/2014/main" id="{9E52F853-A3DC-13EC-AB85-B168FBA8E34D}"/>
                </a:ext>
              </a:extLst>
            </xdr:cNvPr>
            <xdr:cNvGraphicFramePr/>
          </xdr:nvGraphicFramePr>
          <xdr:xfrm>
            <a:off x="0" y="0"/>
            <a:ext cx="0" cy="0"/>
          </xdr:xfrm>
          <a:graphic>
            <a:graphicData uri="http://schemas.microsoft.com/office/drawing/2010/slicer">
              <sle:slicer xmlns:sle="http://schemas.microsoft.com/office/drawing/2010/slicer" name="PO Number"/>
            </a:graphicData>
          </a:graphic>
        </xdr:graphicFrame>
      </mc:Choice>
      <mc:Fallback xmlns="">
        <xdr:sp macro="" textlink="">
          <xdr:nvSpPr>
            <xdr:cNvPr id="0" name=""/>
            <xdr:cNvSpPr>
              <a:spLocks noTextEdit="1"/>
            </xdr:cNvSpPr>
          </xdr:nvSpPr>
          <xdr:spPr>
            <a:xfrm>
              <a:off x="11048589" y="9718162"/>
              <a:ext cx="1828800" cy="2766757"/>
            </a:xfrm>
            <a:prstGeom prst="rect">
              <a:avLst/>
            </a:prstGeom>
            <a:solidFill>
              <a:prstClr val="white"/>
            </a:solidFill>
            <a:ln w="1">
              <a:solidFill>
                <a:prstClr val="green"/>
              </a:solidFill>
            </a:ln>
          </xdr:spPr>
          <xdr:txBody>
            <a:bodyPr vertOverflow="clip" horzOverflow="clip"/>
            <a:lstStyle/>
            <a:p>
              <a:r>
                <a:rPr lang="en-A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386325</xdr:colOff>
      <xdr:row>211</xdr:row>
      <xdr:rowOff>34617</xdr:rowOff>
    </xdr:from>
    <xdr:to>
      <xdr:col>5</xdr:col>
      <xdr:colOff>230082</xdr:colOff>
      <xdr:row>219</xdr:row>
      <xdr:rowOff>174113</xdr:rowOff>
    </xdr:to>
    <mc:AlternateContent xmlns:mc="http://schemas.openxmlformats.org/markup-compatibility/2006" xmlns:a14="http://schemas.microsoft.com/office/drawing/2010/main">
      <mc:Choice Requires="a14">
        <xdr:graphicFrame macro="">
          <xdr:nvGraphicFramePr>
            <xdr:cNvPr id="28" name=" Vendor Name ">
              <a:extLst>
                <a:ext uri="{FF2B5EF4-FFF2-40B4-BE49-F238E27FC236}">
                  <a16:creationId xmlns:a16="http://schemas.microsoft.com/office/drawing/2014/main" id="{5B11B9AE-ED68-ACC8-66D9-E58F73A68B71}"/>
                </a:ext>
              </a:extLst>
            </xdr:cNvPr>
            <xdr:cNvGraphicFramePr/>
          </xdr:nvGraphicFramePr>
          <xdr:xfrm>
            <a:off x="0" y="0"/>
            <a:ext cx="0" cy="0"/>
          </xdr:xfrm>
          <a:graphic>
            <a:graphicData uri="http://schemas.microsoft.com/office/drawing/2010/slicer">
              <sle:slicer xmlns:sle="http://schemas.microsoft.com/office/drawing/2010/slicer" name=" Vendor Name "/>
            </a:graphicData>
          </a:graphic>
        </xdr:graphicFrame>
      </mc:Choice>
      <mc:Fallback xmlns="">
        <xdr:sp macro="" textlink="">
          <xdr:nvSpPr>
            <xdr:cNvPr id="0" name=""/>
            <xdr:cNvSpPr>
              <a:spLocks noTextEdit="1"/>
            </xdr:cNvSpPr>
          </xdr:nvSpPr>
          <xdr:spPr>
            <a:xfrm>
              <a:off x="3315519" y="11833327"/>
              <a:ext cx="2686255" cy="1614334"/>
            </a:xfrm>
            <a:prstGeom prst="rect">
              <a:avLst/>
            </a:prstGeom>
            <a:solidFill>
              <a:prstClr val="white"/>
            </a:solidFill>
            <a:ln w="1">
              <a:solidFill>
                <a:prstClr val="green"/>
              </a:solidFill>
            </a:ln>
          </xdr:spPr>
          <xdr:txBody>
            <a:bodyPr vertOverflow="clip" horzOverflow="clip"/>
            <a:lstStyle/>
            <a:p>
              <a:r>
                <a:rPr lang="en-A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765277</xdr:colOff>
      <xdr:row>105</xdr:row>
      <xdr:rowOff>20074</xdr:rowOff>
    </xdr:from>
    <xdr:to>
      <xdr:col>22</xdr:col>
      <xdr:colOff>275216</xdr:colOff>
      <xdr:row>110</xdr:row>
      <xdr:rowOff>153628</xdr:rowOff>
    </xdr:to>
    <mc:AlternateContent xmlns:mc="http://schemas.openxmlformats.org/markup-compatibility/2006" xmlns:a14="http://schemas.microsoft.com/office/drawing/2010/main">
      <mc:Choice Requires="a14">
        <xdr:graphicFrame macro="">
          <xdr:nvGraphicFramePr>
            <xdr:cNvPr id="2" name="PO Month ">
              <a:extLst>
                <a:ext uri="{FF2B5EF4-FFF2-40B4-BE49-F238E27FC236}">
                  <a16:creationId xmlns:a16="http://schemas.microsoft.com/office/drawing/2014/main" id="{56A9B344-4FDC-0377-E3AB-921FEAC91D14}"/>
                </a:ext>
              </a:extLst>
            </xdr:cNvPr>
            <xdr:cNvGraphicFramePr/>
          </xdr:nvGraphicFramePr>
          <xdr:xfrm>
            <a:off x="0" y="0"/>
            <a:ext cx="0" cy="0"/>
          </xdr:xfrm>
          <a:graphic>
            <a:graphicData uri="http://schemas.microsoft.com/office/drawing/2010/slicer">
              <sle:slicer xmlns:sle="http://schemas.microsoft.com/office/drawing/2010/slicer" name="PO Month "/>
            </a:graphicData>
          </a:graphic>
        </xdr:graphicFrame>
      </mc:Choice>
      <mc:Fallback xmlns="">
        <xdr:sp macro="" textlink="">
          <xdr:nvSpPr>
            <xdr:cNvPr id="0" name=""/>
            <xdr:cNvSpPr>
              <a:spLocks noTextEdit="1"/>
            </xdr:cNvSpPr>
          </xdr:nvSpPr>
          <xdr:spPr>
            <a:xfrm>
              <a:off x="20745418" y="19740849"/>
              <a:ext cx="1817404" cy="1072638"/>
            </a:xfrm>
            <a:prstGeom prst="rect">
              <a:avLst/>
            </a:prstGeom>
            <a:solidFill>
              <a:prstClr val="white"/>
            </a:solidFill>
            <a:ln w="1">
              <a:solidFill>
                <a:prstClr val="green"/>
              </a:solidFill>
            </a:ln>
          </xdr:spPr>
          <xdr:txBody>
            <a:bodyPr vertOverflow="clip" horzOverflow="clip"/>
            <a:lstStyle/>
            <a:p>
              <a:r>
                <a:rPr lang="en-A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absolute">
    <xdr:from>
      <xdr:col>4</xdr:col>
      <xdr:colOff>344782</xdr:colOff>
      <xdr:row>3</xdr:row>
      <xdr:rowOff>73975</xdr:rowOff>
    </xdr:from>
    <xdr:to>
      <xdr:col>7</xdr:col>
      <xdr:colOff>77749</xdr:colOff>
      <xdr:row>8</xdr:row>
      <xdr:rowOff>120141</xdr:rowOff>
    </xdr:to>
    <mc:AlternateContent xmlns:mc="http://schemas.openxmlformats.org/markup-compatibility/2006">
      <mc:Choice xmlns:sle15="http://schemas.microsoft.com/office/drawing/2012/slicer" Requires="sle15">
        <xdr:graphicFrame macro="">
          <xdr:nvGraphicFramePr>
            <xdr:cNvPr id="6" name="Brand Manager">
              <a:extLst>
                <a:ext uri="{FF2B5EF4-FFF2-40B4-BE49-F238E27FC236}">
                  <a16:creationId xmlns:a16="http://schemas.microsoft.com/office/drawing/2014/main" id="{793F7C42-E215-7C18-540D-66639164964E}"/>
                </a:ext>
              </a:extLst>
            </xdr:cNvPr>
            <xdr:cNvGraphicFramePr/>
          </xdr:nvGraphicFramePr>
          <xdr:xfrm>
            <a:off x="0" y="0"/>
            <a:ext cx="0" cy="0"/>
          </xdr:xfrm>
          <a:graphic>
            <a:graphicData uri="http://schemas.microsoft.com/office/drawing/2010/slicer">
              <sle:slicer xmlns:sle="http://schemas.microsoft.com/office/drawing/2010/slicer" name="Brand Manager"/>
            </a:graphicData>
          </a:graphic>
        </xdr:graphicFrame>
      </mc:Choice>
      <mc:Fallback>
        <xdr:sp macro="" textlink="">
          <xdr:nvSpPr>
            <xdr:cNvPr id="0" name=""/>
            <xdr:cNvSpPr>
              <a:spLocks noTextEdit="1"/>
            </xdr:cNvSpPr>
          </xdr:nvSpPr>
          <xdr:spPr>
            <a:xfrm>
              <a:off x="3579850" y="614583"/>
              <a:ext cx="2436007" cy="947180"/>
            </a:xfrm>
            <a:prstGeom prst="rect">
              <a:avLst/>
            </a:prstGeom>
            <a:solidFill>
              <a:prstClr val="white"/>
            </a:solidFill>
            <a:ln w="1">
              <a:solidFill>
                <a:prstClr val="green"/>
              </a:solidFill>
            </a:ln>
          </xdr:spPr>
          <xdr:txBody>
            <a:bodyPr vertOverflow="clip" horzOverflow="clip"/>
            <a:lstStyle/>
            <a:p>
              <a:r>
                <a:rPr lang="en-AE"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7</xdr:col>
      <xdr:colOff>263260</xdr:colOff>
      <xdr:row>3</xdr:row>
      <xdr:rowOff>69683</xdr:rowOff>
    </xdr:from>
    <xdr:to>
      <xdr:col>11</xdr:col>
      <xdr:colOff>935330</xdr:colOff>
      <xdr:row>8</xdr:row>
      <xdr:rowOff>102978</xdr:rowOff>
    </xdr:to>
    <mc:AlternateContent xmlns:mc="http://schemas.openxmlformats.org/markup-compatibility/2006">
      <mc:Choice xmlns:sle15="http://schemas.microsoft.com/office/drawing/2012/slicer" Requires="sle15">
        <xdr:graphicFrame macro="">
          <xdr:nvGraphicFramePr>
            <xdr:cNvPr id="7" name="Brand 2">
              <a:extLst>
                <a:ext uri="{FF2B5EF4-FFF2-40B4-BE49-F238E27FC236}">
                  <a16:creationId xmlns:a16="http://schemas.microsoft.com/office/drawing/2014/main" id="{42680EA8-3C90-14D4-F664-8E14B6A5A13D}"/>
                </a:ext>
              </a:extLst>
            </xdr:cNvPr>
            <xdr:cNvGraphicFramePr/>
          </xdr:nvGraphicFramePr>
          <xdr:xfrm>
            <a:off x="0" y="0"/>
            <a:ext cx="0" cy="0"/>
          </xdr:xfrm>
          <a:graphic>
            <a:graphicData uri="http://schemas.microsoft.com/office/drawing/2010/slicer">
              <sle:slicer xmlns:sle="http://schemas.microsoft.com/office/drawing/2010/slicer" name="Brand 2"/>
            </a:graphicData>
          </a:graphic>
        </xdr:graphicFrame>
      </mc:Choice>
      <mc:Fallback>
        <xdr:sp macro="" textlink="">
          <xdr:nvSpPr>
            <xdr:cNvPr id="0" name=""/>
            <xdr:cNvSpPr>
              <a:spLocks noTextEdit="1"/>
            </xdr:cNvSpPr>
          </xdr:nvSpPr>
          <xdr:spPr>
            <a:xfrm>
              <a:off x="6201368" y="610291"/>
              <a:ext cx="5057003" cy="934309"/>
            </a:xfrm>
            <a:prstGeom prst="rect">
              <a:avLst/>
            </a:prstGeom>
            <a:solidFill>
              <a:prstClr val="white"/>
            </a:solidFill>
            <a:ln w="1">
              <a:solidFill>
                <a:prstClr val="green"/>
              </a:solidFill>
            </a:ln>
          </xdr:spPr>
          <xdr:txBody>
            <a:bodyPr vertOverflow="clip" horzOverflow="clip"/>
            <a:lstStyle/>
            <a:p>
              <a:r>
                <a:rPr lang="en-AE"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0</xdr:col>
      <xdr:colOff>198908</xdr:colOff>
      <xdr:row>3</xdr:row>
      <xdr:rowOff>56815</xdr:rowOff>
    </xdr:from>
    <xdr:to>
      <xdr:col>4</xdr:col>
      <xdr:colOff>153188</xdr:colOff>
      <xdr:row>8</xdr:row>
      <xdr:rowOff>102979</xdr:rowOff>
    </xdr:to>
    <mc:AlternateContent xmlns:mc="http://schemas.openxmlformats.org/markup-compatibility/2006">
      <mc:Choice xmlns:sle15="http://schemas.microsoft.com/office/drawing/2012/slicer" Requires="sle15">
        <xdr:graphicFrame macro="">
          <xdr:nvGraphicFramePr>
            <xdr:cNvPr id="8" name=" COUNTRY ">
              <a:extLst>
                <a:ext uri="{FF2B5EF4-FFF2-40B4-BE49-F238E27FC236}">
                  <a16:creationId xmlns:a16="http://schemas.microsoft.com/office/drawing/2014/main" id="{9AC38124-C45D-8868-CFB1-05C4A3816A88}"/>
                </a:ext>
              </a:extLst>
            </xdr:cNvPr>
            <xdr:cNvGraphicFramePr/>
          </xdr:nvGraphicFramePr>
          <xdr:xfrm>
            <a:off x="0" y="0"/>
            <a:ext cx="0" cy="0"/>
          </xdr:xfrm>
          <a:graphic>
            <a:graphicData uri="http://schemas.microsoft.com/office/drawing/2010/slicer">
              <sle:slicer xmlns:sle="http://schemas.microsoft.com/office/drawing/2010/slicer" name=" COUNTRY "/>
            </a:graphicData>
          </a:graphic>
        </xdr:graphicFrame>
      </mc:Choice>
      <mc:Fallback>
        <xdr:sp macro="" textlink="">
          <xdr:nvSpPr>
            <xdr:cNvPr id="0" name=""/>
            <xdr:cNvSpPr>
              <a:spLocks noTextEdit="1"/>
            </xdr:cNvSpPr>
          </xdr:nvSpPr>
          <xdr:spPr>
            <a:xfrm>
              <a:off x="198908" y="597423"/>
              <a:ext cx="3189348" cy="947178"/>
            </a:xfrm>
            <a:prstGeom prst="rect">
              <a:avLst/>
            </a:prstGeom>
            <a:solidFill>
              <a:prstClr val="white"/>
            </a:solidFill>
            <a:ln w="1">
              <a:solidFill>
                <a:prstClr val="green"/>
              </a:solidFill>
            </a:ln>
          </xdr:spPr>
          <xdr:txBody>
            <a:bodyPr vertOverflow="clip" horzOverflow="clip"/>
            <a:lstStyle/>
            <a:p>
              <a:r>
                <a:rPr lang="en-AE"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518841</xdr:colOff>
      <xdr:row>4</xdr:row>
      <xdr:rowOff>112561</xdr:rowOff>
    </xdr:from>
    <xdr:to>
      <xdr:col>3</xdr:col>
      <xdr:colOff>54207</xdr:colOff>
      <xdr:row>7</xdr:row>
      <xdr:rowOff>42866</xdr:rowOff>
    </xdr:to>
    <xdr:sp macro="" textlink="">
      <xdr:nvSpPr>
        <xdr:cNvPr id="10" name="Rectangle: Rounded Corners 9">
          <a:extLst>
            <a:ext uri="{FF2B5EF4-FFF2-40B4-BE49-F238E27FC236}">
              <a16:creationId xmlns:a16="http://schemas.microsoft.com/office/drawing/2014/main" id="{B55A472D-3869-91DA-2DEF-5F472F1A5492}"/>
            </a:ext>
          </a:extLst>
        </xdr:cNvPr>
        <xdr:cNvSpPr/>
      </xdr:nvSpPr>
      <xdr:spPr>
        <a:xfrm>
          <a:off x="518841" y="863829"/>
          <a:ext cx="1359873" cy="529530"/>
        </a:xfrm>
        <a:prstGeom prst="roundRect">
          <a:avLst/>
        </a:prstGeom>
        <a:no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AE" sz="1100"/>
        </a:p>
      </xdr:txBody>
    </xdr:sp>
    <xdr:clientData/>
  </xdr:twoCellAnchor>
  <xdr:twoCellAnchor editAs="oneCell">
    <xdr:from>
      <xdr:col>0</xdr:col>
      <xdr:colOff>511098</xdr:colOff>
      <xdr:row>8</xdr:row>
      <xdr:rowOff>65313</xdr:rowOff>
    </xdr:from>
    <xdr:to>
      <xdr:col>6</xdr:col>
      <xdr:colOff>480786</xdr:colOff>
      <xdr:row>10</xdr:row>
      <xdr:rowOff>108858</xdr:rowOff>
    </xdr:to>
    <mc:AlternateContent xmlns:mc="http://schemas.openxmlformats.org/markup-compatibility/2006" xmlns:a14="http://schemas.microsoft.com/office/drawing/2010/main">
      <mc:Choice Requires="a14">
        <xdr:graphicFrame macro="">
          <xdr:nvGraphicFramePr>
            <xdr:cNvPr id="3" name="Order Status 1">
              <a:extLst>
                <a:ext uri="{FF2B5EF4-FFF2-40B4-BE49-F238E27FC236}">
                  <a16:creationId xmlns:a16="http://schemas.microsoft.com/office/drawing/2014/main" id="{0A0E6DB1-B357-41D7-A424-844F2A1A306E}"/>
                </a:ext>
              </a:extLst>
            </xdr:cNvPr>
            <xdr:cNvGraphicFramePr/>
          </xdr:nvGraphicFramePr>
          <xdr:xfrm>
            <a:off x="0" y="0"/>
            <a:ext cx="0" cy="0"/>
          </xdr:xfrm>
          <a:graphic>
            <a:graphicData uri="http://schemas.microsoft.com/office/drawing/2010/slicer">
              <sle:slicer xmlns:sle="http://schemas.microsoft.com/office/drawing/2010/slicer" name="Order Status 1"/>
            </a:graphicData>
          </a:graphic>
        </xdr:graphicFrame>
      </mc:Choice>
      <mc:Fallback xmlns="">
        <xdr:sp macro="" textlink="">
          <xdr:nvSpPr>
            <xdr:cNvPr id="0" name=""/>
            <xdr:cNvSpPr>
              <a:spLocks noTextEdit="1"/>
            </xdr:cNvSpPr>
          </xdr:nvSpPr>
          <xdr:spPr>
            <a:xfrm>
              <a:off x="511098" y="1553027"/>
              <a:ext cx="3616402" cy="406402"/>
            </a:xfrm>
            <a:prstGeom prst="rect">
              <a:avLst/>
            </a:prstGeom>
            <a:solidFill>
              <a:prstClr val="white"/>
            </a:solidFill>
            <a:ln w="1">
              <a:solidFill>
                <a:prstClr val="green"/>
              </a:solidFill>
            </a:ln>
          </xdr:spPr>
          <xdr:txBody>
            <a:bodyPr vertOverflow="clip" horzOverflow="clip"/>
            <a:lstStyle/>
            <a:p>
              <a:r>
                <a:rPr lang="en-A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102721</xdr:colOff>
      <xdr:row>11</xdr:row>
      <xdr:rowOff>70669</xdr:rowOff>
    </xdr:from>
    <xdr:to>
      <xdr:col>6</xdr:col>
      <xdr:colOff>431800</xdr:colOff>
      <xdr:row>18</xdr:row>
      <xdr:rowOff>35775</xdr:rowOff>
    </xdr:to>
    <mc:AlternateContent xmlns:mc="http://schemas.openxmlformats.org/markup-compatibility/2006" xmlns:a14="http://schemas.microsoft.com/office/drawing/2010/main">
      <mc:Choice Requires="a14">
        <xdr:graphicFrame macro="">
          <xdr:nvGraphicFramePr>
            <xdr:cNvPr id="4" name="Category 1">
              <a:extLst>
                <a:ext uri="{FF2B5EF4-FFF2-40B4-BE49-F238E27FC236}">
                  <a16:creationId xmlns:a16="http://schemas.microsoft.com/office/drawing/2014/main" id="{6D00FB25-FEDE-421E-B55F-FA6DC9FDEF4A}"/>
                </a:ext>
              </a:extLst>
            </xdr:cNvPr>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mlns="">
        <xdr:sp macro="" textlink="">
          <xdr:nvSpPr>
            <xdr:cNvPr id="0" name=""/>
            <xdr:cNvSpPr>
              <a:spLocks noTextEdit="1"/>
            </xdr:cNvSpPr>
          </xdr:nvSpPr>
          <xdr:spPr>
            <a:xfrm>
              <a:off x="3136526" y="2162434"/>
              <a:ext cx="937186" cy="1272459"/>
            </a:xfrm>
            <a:prstGeom prst="rect">
              <a:avLst/>
            </a:prstGeom>
            <a:solidFill>
              <a:prstClr val="white"/>
            </a:solidFill>
            <a:ln w="1">
              <a:solidFill>
                <a:prstClr val="green"/>
              </a:solidFill>
            </a:ln>
          </xdr:spPr>
          <xdr:txBody>
            <a:bodyPr vertOverflow="clip" horzOverflow="clip"/>
            <a:lstStyle/>
            <a:p>
              <a:r>
                <a:rPr lang="en-A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584201</xdr:colOff>
      <xdr:row>8</xdr:row>
      <xdr:rowOff>25400</xdr:rowOff>
    </xdr:from>
    <xdr:to>
      <xdr:col>12</xdr:col>
      <xdr:colOff>387350</xdr:colOff>
      <xdr:row>25</xdr:row>
      <xdr:rowOff>36286</xdr:rowOff>
    </xdr:to>
    <xdr:graphicFrame macro="">
      <xdr:nvGraphicFramePr>
        <xdr:cNvPr id="5" name="Brandwise Order Placed">
          <a:extLst>
            <a:ext uri="{FF2B5EF4-FFF2-40B4-BE49-F238E27FC236}">
              <a16:creationId xmlns:a16="http://schemas.microsoft.com/office/drawing/2014/main" id="{AB11250C-427E-45C8-A1DF-8798CAF506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514350</xdr:colOff>
      <xdr:row>8</xdr:row>
      <xdr:rowOff>12700</xdr:rowOff>
    </xdr:from>
    <xdr:to>
      <xdr:col>18</xdr:col>
      <xdr:colOff>342900</xdr:colOff>
      <xdr:row>24</xdr:row>
      <xdr:rowOff>54207</xdr:rowOff>
    </xdr:to>
    <xdr:graphicFrame macro="">
      <xdr:nvGraphicFramePr>
        <xdr:cNvPr id="6" name="Orders Placed By Country">
          <a:extLst>
            <a:ext uri="{FF2B5EF4-FFF2-40B4-BE49-F238E27FC236}">
              <a16:creationId xmlns:a16="http://schemas.microsoft.com/office/drawing/2014/main" id="{8C44B2DB-6818-4A4D-89CB-7A37650769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488951</xdr:colOff>
      <xdr:row>7</xdr:row>
      <xdr:rowOff>181427</xdr:rowOff>
    </xdr:from>
    <xdr:to>
      <xdr:col>22</xdr:col>
      <xdr:colOff>277254</xdr:colOff>
      <xdr:row>24</xdr:row>
      <xdr:rowOff>54429</xdr:rowOff>
    </xdr:to>
    <xdr:graphicFrame macro="">
      <xdr:nvGraphicFramePr>
        <xdr:cNvPr id="7" name="Days In Delay of Delivery From ETA">
          <a:extLst>
            <a:ext uri="{FF2B5EF4-FFF2-40B4-BE49-F238E27FC236}">
              <a16:creationId xmlns:a16="http://schemas.microsoft.com/office/drawing/2014/main" id="{A07EBD49-8DD1-4CF4-9865-20E1FA7636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534329</xdr:colOff>
      <xdr:row>4</xdr:row>
      <xdr:rowOff>147134</xdr:rowOff>
    </xdr:from>
    <xdr:to>
      <xdr:col>6</xdr:col>
      <xdr:colOff>69695</xdr:colOff>
      <xdr:row>7</xdr:row>
      <xdr:rowOff>77439</xdr:rowOff>
    </xdr:to>
    <xdr:sp macro="" textlink="">
      <xdr:nvSpPr>
        <xdr:cNvPr id="11" name="Rectangle: Rounded Corners 10">
          <a:extLst>
            <a:ext uri="{FF2B5EF4-FFF2-40B4-BE49-F238E27FC236}">
              <a16:creationId xmlns:a16="http://schemas.microsoft.com/office/drawing/2014/main" id="{BF000254-BA07-40AF-B235-5C883A65F4A9}"/>
            </a:ext>
          </a:extLst>
        </xdr:cNvPr>
        <xdr:cNvSpPr/>
      </xdr:nvSpPr>
      <xdr:spPr>
        <a:xfrm>
          <a:off x="2352738" y="147134"/>
          <a:ext cx="1353775" cy="517199"/>
        </a:xfrm>
        <a:prstGeom prst="roundRect">
          <a:avLst/>
        </a:prstGeom>
        <a:no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AE" sz="1100"/>
        </a:p>
      </xdr:txBody>
    </xdr:sp>
    <xdr:clientData/>
  </xdr:twoCellAnchor>
  <xdr:twoCellAnchor editAs="oneCell">
    <xdr:from>
      <xdr:col>0</xdr:col>
      <xdr:colOff>534329</xdr:colOff>
      <xdr:row>18</xdr:row>
      <xdr:rowOff>147134</xdr:rowOff>
    </xdr:from>
    <xdr:to>
      <xdr:col>6</xdr:col>
      <xdr:colOff>418170</xdr:colOff>
      <xdr:row>25</xdr:row>
      <xdr:rowOff>127000</xdr:rowOff>
    </xdr:to>
    <mc:AlternateContent xmlns:mc="http://schemas.openxmlformats.org/markup-compatibility/2006" xmlns:a14="http://schemas.microsoft.com/office/drawing/2010/main">
      <mc:Choice Requires="a14">
        <xdr:graphicFrame macro="">
          <xdr:nvGraphicFramePr>
            <xdr:cNvPr id="12" name="Brand 1">
              <a:extLst>
                <a:ext uri="{FF2B5EF4-FFF2-40B4-BE49-F238E27FC236}">
                  <a16:creationId xmlns:a16="http://schemas.microsoft.com/office/drawing/2014/main" id="{A36FC94F-37D5-4B0B-AD8D-95A6C4CCF99E}"/>
                </a:ext>
              </a:extLst>
            </xdr:cNvPr>
            <xdr:cNvGraphicFramePr/>
          </xdr:nvGraphicFramePr>
          <xdr:xfrm>
            <a:off x="0" y="0"/>
            <a:ext cx="0" cy="0"/>
          </xdr:xfrm>
          <a:graphic>
            <a:graphicData uri="http://schemas.microsoft.com/office/drawing/2010/slicer">
              <sle:slicer xmlns:sle="http://schemas.microsoft.com/office/drawing/2010/slicer" name="Brand 1"/>
            </a:graphicData>
          </a:graphic>
        </xdr:graphicFrame>
      </mc:Choice>
      <mc:Fallback xmlns="">
        <xdr:sp macro="" textlink="">
          <xdr:nvSpPr>
            <xdr:cNvPr id="0" name=""/>
            <xdr:cNvSpPr>
              <a:spLocks noTextEdit="1"/>
            </xdr:cNvSpPr>
          </xdr:nvSpPr>
          <xdr:spPr>
            <a:xfrm>
              <a:off x="534329" y="3546253"/>
              <a:ext cx="3525753" cy="1058635"/>
            </a:xfrm>
            <a:prstGeom prst="rect">
              <a:avLst/>
            </a:prstGeom>
            <a:solidFill>
              <a:prstClr val="white"/>
            </a:solidFill>
            <a:ln w="1">
              <a:solidFill>
                <a:prstClr val="green"/>
              </a:solidFill>
            </a:ln>
          </xdr:spPr>
          <xdr:txBody>
            <a:bodyPr vertOverflow="clip" horzOverflow="clip"/>
            <a:lstStyle/>
            <a:p>
              <a:r>
                <a:rPr lang="en-A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36242</xdr:colOff>
      <xdr:row>4</xdr:row>
      <xdr:rowOff>125211</xdr:rowOff>
    </xdr:from>
    <xdr:to>
      <xdr:col>9</xdr:col>
      <xdr:colOff>573048</xdr:colOff>
      <xdr:row>7</xdr:row>
      <xdr:rowOff>79350</xdr:rowOff>
    </xdr:to>
    <xdr:sp macro="" textlink="">
      <xdr:nvSpPr>
        <xdr:cNvPr id="14" name="Rectangle: Rounded Corners 13">
          <a:extLst>
            <a:ext uri="{FF2B5EF4-FFF2-40B4-BE49-F238E27FC236}">
              <a16:creationId xmlns:a16="http://schemas.microsoft.com/office/drawing/2014/main" id="{9174C329-D53C-435E-B343-1142E56CE4A2}"/>
            </a:ext>
          </a:extLst>
        </xdr:cNvPr>
        <xdr:cNvSpPr/>
      </xdr:nvSpPr>
      <xdr:spPr>
        <a:xfrm>
          <a:off x="4293425" y="876479"/>
          <a:ext cx="1753144" cy="553364"/>
        </a:xfrm>
        <a:prstGeom prst="roundRect">
          <a:avLst/>
        </a:prstGeom>
        <a:no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AE" sz="1100"/>
        </a:p>
      </xdr:txBody>
    </xdr:sp>
    <xdr:clientData/>
  </xdr:twoCellAnchor>
  <xdr:twoCellAnchor>
    <xdr:from>
      <xdr:col>11</xdr:col>
      <xdr:colOff>36249</xdr:colOff>
      <xdr:row>4</xdr:row>
      <xdr:rowOff>129168</xdr:rowOff>
    </xdr:from>
    <xdr:to>
      <xdr:col>13</xdr:col>
      <xdr:colOff>511097</xdr:colOff>
      <xdr:row>7</xdr:row>
      <xdr:rowOff>59473</xdr:rowOff>
    </xdr:to>
    <xdr:sp macro="" textlink="">
      <xdr:nvSpPr>
        <xdr:cNvPr id="15" name="Rectangle: Rounded Corners 14">
          <a:extLst>
            <a:ext uri="{FF2B5EF4-FFF2-40B4-BE49-F238E27FC236}">
              <a16:creationId xmlns:a16="http://schemas.microsoft.com/office/drawing/2014/main" id="{026BD5C2-9E74-45E6-A8DA-E281214E47C1}"/>
            </a:ext>
          </a:extLst>
        </xdr:cNvPr>
        <xdr:cNvSpPr/>
      </xdr:nvSpPr>
      <xdr:spPr>
        <a:xfrm>
          <a:off x="6703749" y="129168"/>
          <a:ext cx="1687121" cy="517199"/>
        </a:xfrm>
        <a:prstGeom prst="roundRect">
          <a:avLst/>
        </a:prstGeom>
        <a:no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AE" sz="1100"/>
        </a:p>
      </xdr:txBody>
    </xdr:sp>
    <xdr:clientData/>
  </xdr:twoCellAnchor>
  <xdr:twoCellAnchor>
    <xdr:from>
      <xdr:col>15</xdr:col>
      <xdr:colOff>130736</xdr:colOff>
      <xdr:row>4</xdr:row>
      <xdr:rowOff>121397</xdr:rowOff>
    </xdr:from>
    <xdr:to>
      <xdr:col>17</xdr:col>
      <xdr:colOff>605584</xdr:colOff>
      <xdr:row>7</xdr:row>
      <xdr:rowOff>51702</xdr:rowOff>
    </xdr:to>
    <xdr:sp macro="" textlink="">
      <xdr:nvSpPr>
        <xdr:cNvPr id="16" name="Rectangle: Rounded Corners 15">
          <a:extLst>
            <a:ext uri="{FF2B5EF4-FFF2-40B4-BE49-F238E27FC236}">
              <a16:creationId xmlns:a16="http://schemas.microsoft.com/office/drawing/2014/main" id="{27DD0358-FB9C-4116-86AA-192B895E9E56}"/>
            </a:ext>
          </a:extLst>
        </xdr:cNvPr>
        <xdr:cNvSpPr/>
      </xdr:nvSpPr>
      <xdr:spPr>
        <a:xfrm>
          <a:off x="9235515" y="868456"/>
          <a:ext cx="1688819" cy="527952"/>
        </a:xfrm>
        <a:prstGeom prst="roundRect">
          <a:avLst/>
        </a:prstGeom>
        <a:no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AE" sz="1100"/>
        </a:p>
      </xdr:txBody>
    </xdr:sp>
    <xdr:clientData/>
  </xdr:twoCellAnchor>
  <xdr:twoCellAnchor>
    <xdr:from>
      <xdr:col>19</xdr:col>
      <xdr:colOff>98511</xdr:colOff>
      <xdr:row>4</xdr:row>
      <xdr:rowOff>102325</xdr:rowOff>
    </xdr:from>
    <xdr:to>
      <xdr:col>21</xdr:col>
      <xdr:colOff>574544</xdr:colOff>
      <xdr:row>7</xdr:row>
      <xdr:rowOff>32630</xdr:rowOff>
    </xdr:to>
    <xdr:sp macro="" textlink="">
      <xdr:nvSpPr>
        <xdr:cNvPr id="17" name="Rectangle: Rounded Corners 16">
          <a:extLst>
            <a:ext uri="{FF2B5EF4-FFF2-40B4-BE49-F238E27FC236}">
              <a16:creationId xmlns:a16="http://schemas.microsoft.com/office/drawing/2014/main" id="{7888B466-6089-4076-9739-A9634C6DF41D}"/>
            </a:ext>
          </a:extLst>
        </xdr:cNvPr>
        <xdr:cNvSpPr/>
      </xdr:nvSpPr>
      <xdr:spPr>
        <a:xfrm>
          <a:off x="11653722" y="853593"/>
          <a:ext cx="1692371" cy="529530"/>
        </a:xfrm>
        <a:prstGeom prst="roundRect">
          <a:avLst/>
        </a:prstGeom>
        <a:no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AE" sz="1100"/>
        </a:p>
      </xdr:txBody>
    </xdr:sp>
    <xdr:clientData/>
  </xdr:twoCellAnchor>
  <xdr:twoCellAnchor>
    <xdr:from>
      <xdr:col>23</xdr:col>
      <xdr:colOff>84445</xdr:colOff>
      <xdr:row>4</xdr:row>
      <xdr:rowOff>84043</xdr:rowOff>
    </xdr:from>
    <xdr:to>
      <xdr:col>25</xdr:col>
      <xdr:colOff>559294</xdr:colOff>
      <xdr:row>7</xdr:row>
      <xdr:rowOff>44718</xdr:rowOff>
    </xdr:to>
    <xdr:sp macro="" textlink="">
      <xdr:nvSpPr>
        <xdr:cNvPr id="18" name="Rectangle: Rounded Corners 17">
          <a:extLst>
            <a:ext uri="{FF2B5EF4-FFF2-40B4-BE49-F238E27FC236}">
              <a16:creationId xmlns:a16="http://schemas.microsoft.com/office/drawing/2014/main" id="{683F7919-A19C-4B33-8E84-A17955E30DB9}"/>
            </a:ext>
          </a:extLst>
        </xdr:cNvPr>
        <xdr:cNvSpPr/>
      </xdr:nvSpPr>
      <xdr:spPr>
        <a:xfrm>
          <a:off x="14072332" y="835311"/>
          <a:ext cx="1691187" cy="559900"/>
        </a:xfrm>
        <a:prstGeom prst="roundRect">
          <a:avLst/>
        </a:prstGeom>
        <a:no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AE" sz="1100"/>
        </a:p>
      </xdr:txBody>
    </xdr:sp>
    <xdr:clientData/>
  </xdr:twoCellAnchor>
  <xdr:twoCellAnchor>
    <xdr:from>
      <xdr:col>22</xdr:col>
      <xdr:colOff>384971</xdr:colOff>
      <xdr:row>7</xdr:row>
      <xdr:rowOff>158750</xdr:rowOff>
    </xdr:from>
    <xdr:to>
      <xdr:col>27</xdr:col>
      <xdr:colOff>371929</xdr:colOff>
      <xdr:row>27</xdr:row>
      <xdr:rowOff>81642</xdr:rowOff>
    </xdr:to>
    <xdr:graphicFrame macro="">
      <xdr:nvGraphicFramePr>
        <xdr:cNvPr id="19" name="Top Brands by Spend Brands ">
          <a:extLst>
            <a:ext uri="{FF2B5EF4-FFF2-40B4-BE49-F238E27FC236}">
              <a16:creationId xmlns:a16="http://schemas.microsoft.com/office/drawing/2014/main" id="{0F727499-9D86-48C7-BFCD-41AF2113D8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509788</xdr:colOff>
      <xdr:row>26</xdr:row>
      <xdr:rowOff>27214</xdr:rowOff>
    </xdr:from>
    <xdr:to>
      <xdr:col>6</xdr:col>
      <xdr:colOff>500844</xdr:colOff>
      <xdr:row>41</xdr:row>
      <xdr:rowOff>114150</xdr:rowOff>
    </xdr:to>
    <xdr:graphicFrame macro="">
      <xdr:nvGraphicFramePr>
        <xdr:cNvPr id="20" name="Chart 19">
          <a:extLst>
            <a:ext uri="{FF2B5EF4-FFF2-40B4-BE49-F238E27FC236}">
              <a16:creationId xmlns:a16="http://schemas.microsoft.com/office/drawing/2014/main" id="{AD43BC67-5994-4E35-B9DF-D08932956F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7</xdr:col>
      <xdr:colOff>21488</xdr:colOff>
      <xdr:row>25</xdr:row>
      <xdr:rowOff>136071</xdr:rowOff>
    </xdr:from>
    <xdr:to>
      <xdr:col>12</xdr:col>
      <xdr:colOff>361079</xdr:colOff>
      <xdr:row>41</xdr:row>
      <xdr:rowOff>163286</xdr:rowOff>
    </xdr:to>
    <mc:AlternateContent xmlns:mc="http://schemas.openxmlformats.org/markup-compatibility/2006" xmlns:a14="http://schemas.microsoft.com/office/drawing/2010/main">
      <mc:Choice Requires="a14">
        <xdr:graphicFrame macro="">
          <xdr:nvGraphicFramePr>
            <xdr:cNvPr id="21" name="OTB 1">
              <a:extLst>
                <a:ext uri="{FF2B5EF4-FFF2-40B4-BE49-F238E27FC236}">
                  <a16:creationId xmlns:a16="http://schemas.microsoft.com/office/drawing/2014/main" id="{D9D0445C-264A-4C41-9333-A76A7DF2637C}"/>
                </a:ext>
              </a:extLst>
            </xdr:cNvPr>
            <xdr:cNvGraphicFramePr/>
          </xdr:nvGraphicFramePr>
          <xdr:xfrm>
            <a:off x="0" y="0"/>
            <a:ext cx="0" cy="0"/>
          </xdr:xfrm>
          <a:graphic>
            <a:graphicData uri="http://schemas.microsoft.com/office/drawing/2010/slicer">
              <sle:slicer xmlns:sle="http://schemas.microsoft.com/office/drawing/2010/slicer" name="OTB 1"/>
            </a:graphicData>
          </a:graphic>
        </xdr:graphicFrame>
      </mc:Choice>
      <mc:Fallback xmlns="">
        <xdr:sp macro="" textlink="">
          <xdr:nvSpPr>
            <xdr:cNvPr id="0" name=""/>
            <xdr:cNvSpPr>
              <a:spLocks noTextEdit="1"/>
            </xdr:cNvSpPr>
          </xdr:nvSpPr>
          <xdr:spPr>
            <a:xfrm>
              <a:off x="4270385" y="4743825"/>
              <a:ext cx="3374518" cy="3075392"/>
            </a:xfrm>
            <a:prstGeom prst="rect">
              <a:avLst/>
            </a:prstGeom>
            <a:solidFill>
              <a:prstClr val="white"/>
            </a:solidFill>
            <a:ln w="1">
              <a:solidFill>
                <a:prstClr val="green"/>
              </a:solidFill>
            </a:ln>
          </xdr:spPr>
          <xdr:txBody>
            <a:bodyPr vertOverflow="clip" horzOverflow="clip"/>
            <a:lstStyle/>
            <a:p>
              <a:r>
                <a:rPr lang="en-A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514105</xdr:colOff>
      <xdr:row>25</xdr:row>
      <xdr:rowOff>16064</xdr:rowOff>
    </xdr:from>
    <xdr:to>
      <xdr:col>18</xdr:col>
      <xdr:colOff>385979</xdr:colOff>
      <xdr:row>41</xdr:row>
      <xdr:rowOff>112058</xdr:rowOff>
    </xdr:to>
    <xdr:graphicFrame macro="">
      <xdr:nvGraphicFramePr>
        <xdr:cNvPr id="22" name="Chart 21">
          <a:extLst>
            <a:ext uri="{FF2B5EF4-FFF2-40B4-BE49-F238E27FC236}">
              <a16:creationId xmlns:a16="http://schemas.microsoft.com/office/drawing/2014/main" id="{2CE039E5-BF26-46BD-8F7C-8899639279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18</xdr:col>
      <xdr:colOff>560294</xdr:colOff>
      <xdr:row>25</xdr:row>
      <xdr:rowOff>12451</xdr:rowOff>
    </xdr:from>
    <xdr:to>
      <xdr:col>22</xdr:col>
      <xdr:colOff>286372</xdr:colOff>
      <xdr:row>41</xdr:row>
      <xdr:rowOff>49804</xdr:rowOff>
    </xdr:to>
    <mc:AlternateContent xmlns:mc="http://schemas.openxmlformats.org/markup-compatibility/2006" xmlns:a14="http://schemas.microsoft.com/office/drawing/2010/main">
      <mc:Choice Requires="a14">
        <xdr:graphicFrame macro="">
          <xdr:nvGraphicFramePr>
            <xdr:cNvPr id="23" name="PO Number 1">
              <a:extLst>
                <a:ext uri="{FF2B5EF4-FFF2-40B4-BE49-F238E27FC236}">
                  <a16:creationId xmlns:a16="http://schemas.microsoft.com/office/drawing/2014/main" id="{1367A781-F139-44FA-ABCF-91AC5BEFD09C}"/>
                </a:ext>
              </a:extLst>
            </xdr:cNvPr>
            <xdr:cNvGraphicFramePr/>
          </xdr:nvGraphicFramePr>
          <xdr:xfrm>
            <a:off x="0" y="0"/>
            <a:ext cx="0" cy="0"/>
          </xdr:xfrm>
          <a:graphic>
            <a:graphicData uri="http://schemas.microsoft.com/office/drawing/2010/slicer">
              <sle:slicer xmlns:sle="http://schemas.microsoft.com/office/drawing/2010/slicer" name="PO Number 1"/>
            </a:graphicData>
          </a:graphic>
        </xdr:graphicFrame>
      </mc:Choice>
      <mc:Fallback xmlns="">
        <xdr:sp macro="" textlink="">
          <xdr:nvSpPr>
            <xdr:cNvPr id="0" name=""/>
            <xdr:cNvSpPr>
              <a:spLocks noTextEdit="1"/>
            </xdr:cNvSpPr>
          </xdr:nvSpPr>
          <xdr:spPr>
            <a:xfrm>
              <a:off x="11486029" y="4718922"/>
              <a:ext cx="2154019" cy="3025588"/>
            </a:xfrm>
            <a:prstGeom prst="rect">
              <a:avLst/>
            </a:prstGeom>
            <a:solidFill>
              <a:prstClr val="white"/>
            </a:solidFill>
            <a:ln w="1">
              <a:solidFill>
                <a:prstClr val="green"/>
              </a:solidFill>
            </a:ln>
          </xdr:spPr>
          <xdr:txBody>
            <a:bodyPr vertOverflow="clip" horzOverflow="clip"/>
            <a:lstStyle/>
            <a:p>
              <a:r>
                <a:rPr lang="en-A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385979</xdr:colOff>
      <xdr:row>28</xdr:row>
      <xdr:rowOff>0</xdr:rowOff>
    </xdr:from>
    <xdr:to>
      <xdr:col>27</xdr:col>
      <xdr:colOff>371929</xdr:colOff>
      <xdr:row>41</xdr:row>
      <xdr:rowOff>49804</xdr:rowOff>
    </xdr:to>
    <mc:AlternateContent xmlns:mc="http://schemas.openxmlformats.org/markup-compatibility/2006" xmlns:a14="http://schemas.microsoft.com/office/drawing/2010/main">
      <mc:Choice Requires="a14">
        <xdr:graphicFrame macro="">
          <xdr:nvGraphicFramePr>
            <xdr:cNvPr id="24" name=" Vendor Name  1">
              <a:extLst>
                <a:ext uri="{FF2B5EF4-FFF2-40B4-BE49-F238E27FC236}">
                  <a16:creationId xmlns:a16="http://schemas.microsoft.com/office/drawing/2014/main" id="{639D0AC0-5310-4A9B-A9FF-FA110ECEE0D5}"/>
                </a:ext>
              </a:extLst>
            </xdr:cNvPr>
            <xdr:cNvGraphicFramePr/>
          </xdr:nvGraphicFramePr>
          <xdr:xfrm>
            <a:off x="0" y="0"/>
            <a:ext cx="0" cy="0"/>
          </xdr:xfrm>
          <a:graphic>
            <a:graphicData uri="http://schemas.microsoft.com/office/drawing/2010/slicer">
              <sle:slicer xmlns:sle="http://schemas.microsoft.com/office/drawing/2010/slicer" name=" Vendor Name  1"/>
            </a:graphicData>
          </a:graphic>
        </xdr:graphicFrame>
      </mc:Choice>
      <mc:Fallback xmlns="">
        <xdr:sp macro="" textlink="">
          <xdr:nvSpPr>
            <xdr:cNvPr id="0" name=""/>
            <xdr:cNvSpPr>
              <a:spLocks noTextEdit="1"/>
            </xdr:cNvSpPr>
          </xdr:nvSpPr>
          <xdr:spPr>
            <a:xfrm>
              <a:off x="13739656" y="4743822"/>
              <a:ext cx="2670692" cy="3000687"/>
            </a:xfrm>
            <a:prstGeom prst="rect">
              <a:avLst/>
            </a:prstGeom>
            <a:solidFill>
              <a:prstClr val="white"/>
            </a:solidFill>
            <a:ln w="1">
              <a:solidFill>
                <a:prstClr val="green"/>
              </a:solidFill>
            </a:ln>
          </xdr:spPr>
          <xdr:txBody>
            <a:bodyPr vertOverflow="clip" horzOverflow="clip"/>
            <a:lstStyle/>
            <a:p>
              <a:r>
                <a:rPr lang="en-A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532278</xdr:colOff>
      <xdr:row>10</xdr:row>
      <xdr:rowOff>172359</xdr:rowOff>
    </xdr:from>
    <xdr:to>
      <xdr:col>4</xdr:col>
      <xdr:colOff>28014</xdr:colOff>
      <xdr:row>18</xdr:row>
      <xdr:rowOff>65368</xdr:rowOff>
    </xdr:to>
    <mc:AlternateContent xmlns:mc="http://schemas.openxmlformats.org/markup-compatibility/2006" xmlns:a14="http://schemas.microsoft.com/office/drawing/2010/main">
      <mc:Choice Requires="a14">
        <xdr:graphicFrame macro="">
          <xdr:nvGraphicFramePr>
            <xdr:cNvPr id="8" name="PO Month  1">
              <a:extLst>
                <a:ext uri="{FF2B5EF4-FFF2-40B4-BE49-F238E27FC236}">
                  <a16:creationId xmlns:a16="http://schemas.microsoft.com/office/drawing/2014/main" id="{AB1C195E-777D-4A1E-86E9-BFDD9ADBEC7B}"/>
                </a:ext>
              </a:extLst>
            </xdr:cNvPr>
            <xdr:cNvGraphicFramePr/>
          </xdr:nvGraphicFramePr>
          <xdr:xfrm>
            <a:off x="0" y="0"/>
            <a:ext cx="0" cy="0"/>
          </xdr:xfrm>
          <a:graphic>
            <a:graphicData uri="http://schemas.microsoft.com/office/drawing/2010/slicer">
              <sle:slicer xmlns:sle="http://schemas.microsoft.com/office/drawing/2010/slicer" name="PO Month  1"/>
            </a:graphicData>
          </a:graphic>
        </xdr:graphicFrame>
      </mc:Choice>
      <mc:Fallback xmlns="">
        <xdr:sp macro="" textlink="">
          <xdr:nvSpPr>
            <xdr:cNvPr id="0" name=""/>
            <xdr:cNvSpPr>
              <a:spLocks noTextEdit="1"/>
            </xdr:cNvSpPr>
          </xdr:nvSpPr>
          <xdr:spPr>
            <a:xfrm>
              <a:off x="532278" y="2022930"/>
              <a:ext cx="1926879" cy="1344438"/>
            </a:xfrm>
            <a:prstGeom prst="rect">
              <a:avLst/>
            </a:prstGeom>
            <a:solidFill>
              <a:prstClr val="white"/>
            </a:solidFill>
            <a:ln w="1">
              <a:solidFill>
                <a:prstClr val="green"/>
              </a:solidFill>
            </a:ln>
          </xdr:spPr>
          <xdr:txBody>
            <a:bodyPr vertOverflow="clip" horzOverflow="clip"/>
            <a:lstStyle/>
            <a:p>
              <a:r>
                <a:rPr lang="en-A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featurePropertyBag/featurePropertyBag.xml><?xml version="1.0" encoding="utf-8"?>
<FeaturePropertyBags xmlns="http://schemas.microsoft.com/office/spreadsheetml/2022/featurepropertybag">
  <bag type="Checkbox"/>
  <bag type="XFControls">
    <bagId k="CellControl">0</bagId>
  </bag>
  <bag type="XFComplement">
    <bagId k="XFControls">1</bagId>
  </bag>
  <bag type="XFComplements" extRef="XFComplementsMapperExtRef">
    <a k="MappedFeaturePropertyBags">
      <bagId>2</bagId>
    </a>
  </bag>
</FeaturePropertyBag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hushi Verma" refreshedDate="45849.427010648149" createdVersion="8" refreshedVersion="8" minRefreshableVersion="3" recordCount="100" xr:uid="{ECD34561-46D9-4894-900D-30030C73DF4C}">
  <cacheSource type="worksheet">
    <worksheetSource ref="B11:AI1048576" sheet="Report"/>
  </cacheSource>
  <cacheFields count="34">
    <cacheField name="Category" numFmtId="0">
      <sharedItems containsBlank="1" count="5">
        <m/>
        <s v="FINE"/>
        <s v="FASHION"/>
        <s v="DIAMOND"/>
        <s v="GOLD"/>
      </sharedItems>
    </cacheField>
    <cacheField name="Brand Manager" numFmtId="0">
      <sharedItems containsBlank="1"/>
    </cacheField>
    <cacheField name="Brand" numFmtId="0">
      <sharedItems containsBlank="1" count="16">
        <m/>
        <s v="Stella Doro"/>
        <s v="Springs"/>
        <s v="GAIA"/>
        <s v="Nakshatrah"/>
        <s v="Pyramid"/>
        <s v="Anmol 21K"/>
        <s v="Baguette"/>
        <s v="KIKU"/>
        <s v="Diana"/>
        <s v="Alif"/>
        <s v="OGL"/>
        <s v="Youth"/>
        <s v="Revolve Men"/>
        <s v="One Six Eight"/>
        <s v="Illusion Round"/>
      </sharedItems>
    </cacheField>
    <cacheField name="Collection" numFmtId="0">
      <sharedItems containsBlank="1" count="14">
        <m/>
        <s v="NO COLLECTION"/>
        <s v="BLUE_ROSETTE"/>
        <s v="BRILLIANT"/>
        <s v="PYRAMID"/>
        <s v="Floret_21"/>
        <s v="Springs"/>
        <s v="ADORE"/>
        <s v="CADEAU_SINGLE_CUT_P"/>
        <s v="GLAM"/>
        <s v="ETERNAL"/>
        <s v="GRANADA"/>
        <s v="PICK_ANY"/>
        <s v="Amara"/>
      </sharedItems>
    </cacheField>
    <cacheField name="PO Number" numFmtId="0">
      <sharedItems containsBlank="1" count="109">
        <m/>
        <s v="PO00056256"/>
        <s v="PO00056257"/>
        <s v="PO00056258"/>
        <s v="PO00056259"/>
        <s v="PO00056260"/>
        <s v="PO00056261"/>
        <s v="PO00056262"/>
        <s v="PO00056263"/>
        <s v="PO00056264"/>
        <s v="PO00056265"/>
        <s v="PO00056266"/>
        <s v="PO00056267"/>
        <s v="PO00056268"/>
        <s v="PO00056269"/>
        <s v="PO00056270"/>
        <s v="PO00056271"/>
        <s v="PO00056272"/>
        <s v="PO00056273"/>
        <s v="PO00056274"/>
        <s v="PO00056275"/>
        <s v="PO00056276"/>
        <s v="PO00056277"/>
        <s v="PO00056278"/>
        <s v="PO00056279"/>
        <s v="PO00056280"/>
        <s v="PO00056281"/>
        <s v="PO00056282"/>
        <s v="PO00056283"/>
        <s v="PO00056284"/>
        <s v="PO00056285"/>
        <s v="PO00056286"/>
        <s v="PO00056287"/>
        <s v="PO00056288"/>
        <s v="PO00056289"/>
        <s v="PO00056290"/>
        <s v="PO00056291"/>
        <s v="PO00056292"/>
        <s v="PO00056293"/>
        <s v="PO00056294"/>
        <s v="PO00056295"/>
        <s v="PO00056296"/>
        <s v="PO00056297"/>
        <s v="PO00056298"/>
        <s v="PO00056299"/>
        <s v="PO00056300"/>
        <s v="PO00056301"/>
        <s v="PO00056302"/>
        <s v="PO00056303"/>
        <s v="PO00056304"/>
        <s v="PO00056305"/>
        <s v="PO00056306"/>
        <s v="PO00056307"/>
        <s v="PO00056308"/>
        <s v="PO00056309"/>
        <s v="PO00056310"/>
        <s v="PO00056311"/>
        <s v="PO00056312"/>
        <s v="PO00056313"/>
        <s v="PO00056314"/>
        <s v="PO00056315"/>
        <s v="PO00056316"/>
        <s v="PO00056317"/>
        <s v="PO00056318"/>
        <s v="PO00056319"/>
        <s v="PO00056320"/>
        <s v="PO00056321"/>
        <s v="PO00056322"/>
        <s v="PO00056323"/>
        <s v="PO00056324"/>
        <s v="PO00056325"/>
        <s v="PO00056326"/>
        <s v="PO00056327"/>
        <s v="PO00056328"/>
        <s v="PO00056329"/>
        <s v="PO00056330"/>
        <s v="PO00056331"/>
        <s v="PO00056332"/>
        <s v="PO00056333"/>
        <s v="PO00056334"/>
        <s v="PO00056335"/>
        <s v="PO00056336"/>
        <s v="PO00056337"/>
        <s v="PO00056338"/>
        <s v="PO00056339"/>
        <s v="PO00056340"/>
        <s v="PO00056341"/>
        <s v="PO00056342"/>
        <s v="PO00056343"/>
        <s v="PO00056344"/>
        <s v="PO00056345"/>
        <s v="PO00056346"/>
        <s v="PO00056347"/>
        <s v="PO00056348"/>
        <s v="PO00056349"/>
        <s v="PO00056350"/>
        <s v="PO00056351"/>
        <s v="PO00056352"/>
        <s v="PO00056353"/>
        <s v="PO00056354" u="1"/>
        <s v="PO00056355" u="1"/>
        <s v="PO00056356" u="1"/>
        <s v="PO00056357" u="1"/>
        <s v="PO00056358" u="1"/>
        <s v="PO00056359" u="1"/>
        <s v="PO00056360" u="1"/>
        <s v="PO00056361" u="1"/>
        <s v="PO00056362" u="1"/>
        <s v="PO00056363" u="1"/>
      </sharedItems>
    </cacheField>
    <cacheField name="OTB" numFmtId="0">
      <sharedItems containsString="0" containsBlank="1" containsNumber="1" containsInteger="1" minValue="31" maxValue="263" count="48">
        <m/>
        <n v="100"/>
        <n v="80"/>
        <n v="42"/>
        <n v="72"/>
        <n v="73"/>
        <n v="34"/>
        <n v="66"/>
        <n v="54"/>
        <n v="74"/>
        <n v="46"/>
        <n v="40"/>
        <n v="31"/>
        <n v="59"/>
        <n v="32"/>
        <n v="39"/>
        <n v="57"/>
        <n v="263"/>
        <n v="37"/>
        <n v="67"/>
        <n v="63"/>
        <n v="75"/>
        <n v="55"/>
        <n v="77"/>
        <n v="35"/>
        <n v="110"/>
        <n v="38"/>
        <n v="64"/>
        <n v="49"/>
        <n v="68"/>
        <n v="48"/>
        <n v="62"/>
        <n v="70"/>
        <n v="45"/>
        <n v="56"/>
        <n v="61"/>
        <n v="60"/>
        <n v="44"/>
        <n v="33"/>
        <n v="76"/>
        <n v="41"/>
        <n v="58"/>
        <n v="36"/>
        <n v="47"/>
        <n v="65"/>
        <n v="71"/>
        <n v="69" u="1"/>
        <n v="79" u="1"/>
      </sharedItems>
    </cacheField>
    <cacheField name="OTB DESCRIPTION" numFmtId="0">
      <sharedItems containsBlank="1"/>
    </cacheField>
    <cacheField name="OTB Value in AED" numFmtId="0">
      <sharedItems containsString="0" containsBlank="1" containsNumber="1" containsInteger="1" minValue="12019" maxValue="24991"/>
    </cacheField>
    <cacheField name="Qty" numFmtId="0">
      <sharedItems containsString="0" containsBlank="1" containsNumber="1" containsInteger="1" minValue="85" maxValue="210"/>
    </cacheField>
    <cacheField name=" COUNTRY " numFmtId="0">
      <sharedItems containsBlank="1" count="7">
        <m/>
        <s v="Qatar"/>
        <s v="Kuwait"/>
        <s v="Bahrain"/>
        <s v="Saudi"/>
        <s v="Oman"/>
        <s v="UAE"/>
      </sharedItems>
    </cacheField>
    <cacheField name=" Vendor Name " numFmtId="0">
      <sharedItems containsBlank="1" count="5">
        <m/>
        <s v="LOTUS JEWELS FZC"/>
        <s v="Lamar Jewellery FZ-LLC"/>
        <s v="RENAISSANCE JEWELLERY DMCC"/>
        <s v="Golden Star Exports Ltd"/>
      </sharedItems>
    </cacheField>
    <cacheField name=" Mode of Buying " numFmtId="0">
      <sharedItems containsBlank="1"/>
    </cacheField>
    <cacheField name="Order Status" numFmtId="0">
      <sharedItems containsBlank="1" count="4">
        <m/>
        <s v="HOLD"/>
        <s v="CONFIRMED"/>
        <s v="NOT PLACED"/>
      </sharedItems>
    </cacheField>
    <cacheField name="OTB Creation Date" numFmtId="14">
      <sharedItems containsNonDate="0" containsDate="1" containsString="0" containsBlank="1" minDate="2025-01-11T00:00:00" maxDate="2025-08-25T00:00:00"/>
    </cacheField>
    <cacheField name="OTB Month " numFmtId="0">
      <sharedItems containsBlank="1"/>
    </cacheField>
    <cacheField name="PO Creation Date" numFmtId="14">
      <sharedItems containsNonDate="0" containsDate="1" containsString="0" containsBlank="1" minDate="2025-01-21T00:00:00" maxDate="2025-09-03T00:00:00"/>
    </cacheField>
    <cacheField name="PO Month " numFmtId="0">
      <sharedItems containsBlank="1" count="10">
        <m/>
        <s v="April"/>
        <s v="July"/>
        <s v="February"/>
        <s v="September"/>
        <s v="May"/>
        <s v="January"/>
        <s v="March"/>
        <s v="June"/>
        <s v="August"/>
      </sharedItems>
    </cacheField>
    <cacheField name="ETA" numFmtId="14">
      <sharedItems containsNonDate="0" containsDate="1" containsString="0" containsBlank="1" minDate="2025-03-25T00:00:00" maxDate="2025-11-05T00:00:00"/>
    </cacheField>
    <cacheField name="Order Placed" numFmtId="0">
      <sharedItems containsBlank="1"/>
    </cacheField>
    <cacheField name="Order Approved" numFmtId="0">
      <sharedItems containsBlank="1"/>
    </cacheField>
    <cacheField name="PO Created" numFmtId="0">
      <sharedItems containsBlank="1"/>
    </cacheField>
    <cacheField name="PO Sent to Vendor" numFmtId="0">
      <sharedItems containsBlank="1"/>
    </cacheField>
    <cacheField name="Order Confirmed" numFmtId="0">
      <sharedItems containsBlank="1"/>
    </cacheField>
    <cacheField name="In Production" numFmtId="0">
      <sharedItems containsBlank="1"/>
    </cacheField>
    <cacheField name="Ready for Shipment" numFmtId="0">
      <sharedItems containsBlank="1"/>
    </cacheField>
    <cacheField name="In Transit" numFmtId="0">
      <sharedItems containsBlank="1"/>
    </cacheField>
    <cacheField name="QC Checks" numFmtId="0">
      <sharedItems containsBlank="1"/>
    </cacheField>
    <cacheField name="Delivered to DIAMOND DC" numFmtId="0">
      <sharedItems containsBlank="1"/>
    </cacheField>
    <cacheField name="Shipment Complete" numFmtId="0">
      <sharedItems containsBlank="1"/>
    </cacheField>
    <cacheField name="Progress" numFmtId="0">
      <sharedItems containsString="0" containsBlank="1" containsNumber="1" minValue="0.18181818181818182" maxValue="1"/>
    </cacheField>
    <cacheField name="Status" numFmtId="0">
      <sharedItems containsBlank="1"/>
    </cacheField>
    <cacheField name="Order Received Date" numFmtId="14">
      <sharedItems containsNonDate="0" containsDate="1" containsString="0" containsBlank="1" minDate="2025-04-11T00:00:00" maxDate="2025-11-27T00:00:00"/>
    </cacheField>
    <cacheField name="Order Received Month" numFmtId="0">
      <sharedItems containsBlank="1"/>
    </cacheField>
    <cacheField name="Delay in Deliver" numFmtId="0">
      <sharedItems containsString="0" containsBlank="1" containsNumber="1" containsInteger="1" minValue="5" maxValue="50"/>
    </cacheField>
  </cacheFields>
  <extLst>
    <ext xmlns:x14="http://schemas.microsoft.com/office/spreadsheetml/2009/9/main" uri="{725AE2AE-9491-48be-B2B4-4EB974FC3084}">
      <x14:pivotCacheDefinition pivotCacheId="190929885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x v="0"/>
    <m/>
    <x v="0"/>
    <x v="0"/>
    <x v="0"/>
    <x v="0"/>
    <m/>
    <m/>
    <m/>
    <x v="0"/>
    <x v="0"/>
    <m/>
    <x v="0"/>
    <m/>
    <m/>
    <m/>
    <x v="0"/>
    <m/>
    <s v="🧾 Procurement"/>
    <s v="✅ Finance"/>
    <s v="📤 Procurement"/>
    <s v="📤 Procurement"/>
    <s v="🤝 Procurement"/>
    <s v="🏭 Procurement"/>
    <s v="🚢 Logistics"/>
    <s v="🌍 Logistics"/>
    <s v="🧪 Quality Control"/>
    <s v="📦 Logistics / Pricing"/>
    <s v="📊 Pricing / Finance"/>
    <m/>
    <m/>
    <m/>
    <m/>
    <m/>
  </r>
  <r>
    <x v="1"/>
    <s v="Naju"/>
    <x v="1"/>
    <x v="1"/>
    <x v="1"/>
    <x v="1"/>
    <s v="Replenishment"/>
    <n v="20208"/>
    <n v="98"/>
    <x v="1"/>
    <x v="1"/>
    <s v="DIRECT"/>
    <x v="1"/>
    <d v="2025-04-16T00:00:00"/>
    <s v="April"/>
    <d v="2025-04-25T00:00:00"/>
    <x v="1"/>
    <d v="2025-06-27T00:00:00"/>
    <b v="1"/>
    <b v="1"/>
    <b v="1"/>
    <b v="1"/>
    <b v="1"/>
    <b v="1"/>
    <b v="0"/>
    <b v="0"/>
    <b v="0"/>
    <b v="0"/>
    <b v="0"/>
    <n v="0.54545454545454541"/>
    <s v="In Production"/>
    <d v="2025-07-16T00:00:00"/>
    <s v="July"/>
    <n v="19"/>
  </r>
  <r>
    <x v="2"/>
    <s v="Nigora"/>
    <x v="2"/>
    <x v="2"/>
    <x v="2"/>
    <x v="2"/>
    <s v="Newness"/>
    <n v="16233"/>
    <n v="96"/>
    <x v="2"/>
    <x v="2"/>
    <s v="DIRECT"/>
    <x v="1"/>
    <d v="2025-06-22T00:00:00"/>
    <s v="June"/>
    <d v="2025-07-01T00:00:00"/>
    <x v="2"/>
    <d v="2025-09-02T00:00:00"/>
    <b v="1"/>
    <b v="1"/>
    <b v="1"/>
    <b v="1"/>
    <b v="1"/>
    <b v="1"/>
    <b v="1"/>
    <b v="1"/>
    <b v="1"/>
    <b v="1"/>
    <b v="1"/>
    <n v="1"/>
    <s v="Shipment Complete"/>
    <d v="2025-09-27T00:00:00"/>
    <s v="September"/>
    <n v="25"/>
  </r>
  <r>
    <x v="3"/>
    <s v="Neha"/>
    <x v="3"/>
    <x v="3"/>
    <x v="3"/>
    <x v="3"/>
    <s v="Replenishment"/>
    <n v="16637"/>
    <n v="177"/>
    <x v="3"/>
    <x v="2"/>
    <s v="CONSIGNMENT"/>
    <x v="1"/>
    <d v="2025-04-21T00:00:00"/>
    <s v="April"/>
    <d v="2025-04-30T00:00:00"/>
    <x v="1"/>
    <d v="2025-07-02T00:00:00"/>
    <b v="1"/>
    <b v="1"/>
    <b v="1"/>
    <b v="1"/>
    <b v="1"/>
    <b v="0"/>
    <b v="0"/>
    <b v="0"/>
    <b v="0"/>
    <b v="0"/>
    <b v="0"/>
    <n v="0.45454545454545453"/>
    <s v="Order Confirmed"/>
    <d v="2025-07-15T00:00:00"/>
    <s v="July"/>
    <n v="13"/>
  </r>
  <r>
    <x v="4"/>
    <s v="Reddy"/>
    <x v="4"/>
    <x v="1"/>
    <x v="4"/>
    <x v="4"/>
    <s v="Replenishment"/>
    <n v="16881"/>
    <n v="139"/>
    <x v="1"/>
    <x v="3"/>
    <s v="DIRECT"/>
    <x v="2"/>
    <d v="2025-02-14T00:00:00"/>
    <s v="February"/>
    <d v="2025-02-25T00:00:00"/>
    <x v="3"/>
    <d v="2025-04-29T00:00:00"/>
    <b v="1"/>
    <b v="1"/>
    <b v="0"/>
    <b v="0"/>
    <b v="0"/>
    <b v="0"/>
    <b v="0"/>
    <b v="0"/>
    <b v="0"/>
    <b v="0"/>
    <b v="0"/>
    <n v="0.18181818181818182"/>
    <s v="Order Approved"/>
    <d v="2025-05-05T00:00:00"/>
    <s v="May"/>
    <n v="6"/>
  </r>
  <r>
    <x v="1"/>
    <s v="Naju"/>
    <x v="1"/>
    <x v="1"/>
    <x v="5"/>
    <x v="5"/>
    <s v="Newness"/>
    <n v="24667"/>
    <n v="185"/>
    <x v="3"/>
    <x v="4"/>
    <s v="DIRECT"/>
    <x v="1"/>
    <d v="2025-08-24T00:00:00"/>
    <s v="August"/>
    <d v="2025-09-02T00:00:00"/>
    <x v="4"/>
    <d v="2025-11-04T00:00:00"/>
    <b v="1"/>
    <b v="1"/>
    <b v="1"/>
    <b v="1"/>
    <b v="1"/>
    <b v="1"/>
    <b v="1"/>
    <b v="1"/>
    <b v="1"/>
    <b v="0"/>
    <b v="0"/>
    <n v="0.81818181818181823"/>
    <s v="QC Checks"/>
    <d v="2025-11-10T00:00:00"/>
    <s v="November"/>
    <n v="6"/>
  </r>
  <r>
    <x v="3"/>
    <s v="Tanvir"/>
    <x v="5"/>
    <x v="4"/>
    <x v="6"/>
    <x v="1"/>
    <s v="Newness"/>
    <n v="16051"/>
    <n v="196"/>
    <x v="2"/>
    <x v="1"/>
    <s v="DIRECT"/>
    <x v="2"/>
    <d v="2025-05-10T00:00:00"/>
    <s v="May"/>
    <d v="2025-05-20T00:00:00"/>
    <x v="5"/>
    <d v="2025-07-22T00:00:00"/>
    <b v="1"/>
    <b v="1"/>
    <b v="1"/>
    <b v="1"/>
    <b v="1"/>
    <b v="1"/>
    <b v="1"/>
    <b v="1"/>
    <b v="1"/>
    <b v="1"/>
    <b v="0"/>
    <n v="0.90909090909090906"/>
    <s v="Delivered to DIAMOND DC"/>
    <d v="2025-08-25T00:00:00"/>
    <s v="August"/>
    <n v="34"/>
  </r>
  <r>
    <x v="4"/>
    <s v="Reddy"/>
    <x v="4"/>
    <x v="1"/>
    <x v="7"/>
    <x v="6"/>
    <s v="Replenishment"/>
    <n v="24991"/>
    <n v="142"/>
    <x v="4"/>
    <x v="2"/>
    <s v="DIRECT"/>
    <x v="2"/>
    <d v="2025-04-25T00:00:00"/>
    <s v="April"/>
    <d v="2025-05-06T00:00:00"/>
    <x v="5"/>
    <d v="2025-07-08T00:00:00"/>
    <b v="1"/>
    <b v="1"/>
    <b v="1"/>
    <b v="0"/>
    <b v="0"/>
    <b v="0"/>
    <b v="0"/>
    <b v="0"/>
    <b v="0"/>
    <b v="0"/>
    <b v="0"/>
    <n v="0.27272727272727271"/>
    <s v="PO Created"/>
    <d v="2025-08-25T00:00:00"/>
    <s v="August"/>
    <n v="48"/>
  </r>
  <r>
    <x v="4"/>
    <s v="Reddy"/>
    <x v="4"/>
    <x v="1"/>
    <x v="8"/>
    <x v="7"/>
    <s v="Newness"/>
    <n v="12099"/>
    <n v="185"/>
    <x v="1"/>
    <x v="1"/>
    <s v="DIRECT"/>
    <x v="1"/>
    <d v="2025-05-11T00:00:00"/>
    <s v="May"/>
    <d v="2025-05-20T00:00:00"/>
    <x v="5"/>
    <d v="2025-07-22T00:00:00"/>
    <b v="1"/>
    <b v="1"/>
    <b v="1"/>
    <b v="1"/>
    <b v="1"/>
    <b v="1"/>
    <b v="0"/>
    <b v="0"/>
    <b v="0"/>
    <b v="0"/>
    <b v="0"/>
    <n v="0.54545454545454541"/>
    <s v="In Production"/>
    <d v="2025-08-26T00:00:00"/>
    <s v="August"/>
    <n v="35"/>
  </r>
  <r>
    <x v="4"/>
    <s v="Reddy"/>
    <x v="6"/>
    <x v="5"/>
    <x v="9"/>
    <x v="1"/>
    <s v="Replenishment"/>
    <n v="22079"/>
    <n v="191"/>
    <x v="5"/>
    <x v="2"/>
    <s v="DIRECT"/>
    <x v="2"/>
    <d v="2025-01-12T00:00:00"/>
    <s v="January"/>
    <d v="2025-01-21T00:00:00"/>
    <x v="6"/>
    <d v="2025-03-25T00:00:00"/>
    <b v="1"/>
    <b v="1"/>
    <b v="1"/>
    <b v="1"/>
    <b v="1"/>
    <b v="1"/>
    <b v="1"/>
    <b v="1"/>
    <b v="1"/>
    <b v="1"/>
    <b v="1"/>
    <n v="1"/>
    <s v="Shipment Complete"/>
    <d v="2025-05-01T00:00:00"/>
    <s v="May"/>
    <n v="37"/>
  </r>
  <r>
    <x v="2"/>
    <s v="Nigora"/>
    <x v="2"/>
    <x v="6"/>
    <x v="10"/>
    <x v="8"/>
    <s v="Newness"/>
    <n v="20134"/>
    <n v="85"/>
    <x v="3"/>
    <x v="4"/>
    <s v="DIRECT"/>
    <x v="2"/>
    <d v="2025-04-16T00:00:00"/>
    <s v="April"/>
    <d v="2025-04-25T00:00:00"/>
    <x v="1"/>
    <d v="2025-06-27T00:00:00"/>
    <b v="1"/>
    <b v="1"/>
    <b v="1"/>
    <b v="1"/>
    <b v="1"/>
    <b v="0"/>
    <b v="0"/>
    <b v="0"/>
    <b v="0"/>
    <b v="0"/>
    <b v="0"/>
    <n v="0.45454545454545453"/>
    <s v="Order Confirmed"/>
    <d v="2025-07-21T00:00:00"/>
    <s v="July"/>
    <n v="24"/>
  </r>
  <r>
    <x v="3"/>
    <s v="Harry"/>
    <x v="7"/>
    <x v="7"/>
    <x v="11"/>
    <x v="9"/>
    <s v="Newness"/>
    <n v="24159"/>
    <n v="202"/>
    <x v="1"/>
    <x v="1"/>
    <s v="DIRECT"/>
    <x v="1"/>
    <d v="2025-05-01T00:00:00"/>
    <s v="May"/>
    <d v="2025-05-12T00:00:00"/>
    <x v="5"/>
    <d v="2025-07-14T00:00:00"/>
    <b v="1"/>
    <b v="1"/>
    <b v="0"/>
    <b v="0"/>
    <b v="0"/>
    <b v="0"/>
    <b v="0"/>
    <b v="0"/>
    <b v="0"/>
    <b v="0"/>
    <b v="0"/>
    <n v="0.18181818181818182"/>
    <s v="Order Approved"/>
    <d v="2025-08-31T00:00:00"/>
    <s v="August"/>
    <n v="48"/>
  </r>
  <r>
    <x v="2"/>
    <s v="Nigora"/>
    <x v="8"/>
    <x v="8"/>
    <x v="12"/>
    <x v="10"/>
    <s v="Newness"/>
    <n v="20440"/>
    <n v="145"/>
    <x v="6"/>
    <x v="1"/>
    <s v="DIRECT"/>
    <x v="1"/>
    <d v="2025-04-27T00:00:00"/>
    <s v="April"/>
    <d v="2025-05-06T00:00:00"/>
    <x v="5"/>
    <d v="2025-07-08T00:00:00"/>
    <b v="1"/>
    <b v="1"/>
    <b v="1"/>
    <b v="1"/>
    <b v="1"/>
    <b v="1"/>
    <b v="1"/>
    <b v="1"/>
    <b v="1"/>
    <b v="0"/>
    <b v="0"/>
    <n v="0.81818181818181823"/>
    <s v="QC Checks"/>
    <d v="2025-08-18T00:00:00"/>
    <s v="August"/>
    <n v="41"/>
  </r>
  <r>
    <x v="4"/>
    <s v="Reddy"/>
    <x v="4"/>
    <x v="1"/>
    <x v="13"/>
    <x v="11"/>
    <s v="Newness"/>
    <n v="13598"/>
    <n v="103"/>
    <x v="3"/>
    <x v="4"/>
    <s v="DIRECT"/>
    <x v="1"/>
    <d v="2025-05-02T00:00:00"/>
    <s v="May"/>
    <d v="2025-05-13T00:00:00"/>
    <x v="5"/>
    <d v="2025-07-15T00:00:00"/>
    <b v="1"/>
    <b v="1"/>
    <b v="1"/>
    <b v="1"/>
    <b v="1"/>
    <b v="1"/>
    <b v="1"/>
    <b v="1"/>
    <b v="1"/>
    <b v="1"/>
    <b v="0"/>
    <n v="0.90909090909090906"/>
    <s v="Delivered to DIAMOND DC"/>
    <d v="2025-08-12T00:00:00"/>
    <s v="August"/>
    <n v="28"/>
  </r>
  <r>
    <x v="3"/>
    <s v="Tanvir"/>
    <x v="9"/>
    <x v="9"/>
    <x v="14"/>
    <x v="2"/>
    <s v="Replenishment"/>
    <n v="15318"/>
    <n v="183"/>
    <x v="2"/>
    <x v="4"/>
    <s v="DIRECT"/>
    <x v="1"/>
    <d v="2025-03-02T00:00:00"/>
    <s v="March"/>
    <d v="2025-03-11T00:00:00"/>
    <x v="7"/>
    <d v="2025-05-13T00:00:00"/>
    <b v="1"/>
    <b v="1"/>
    <b v="1"/>
    <b v="0"/>
    <b v="0"/>
    <b v="0"/>
    <b v="0"/>
    <b v="0"/>
    <b v="0"/>
    <b v="0"/>
    <b v="0"/>
    <n v="0.27272727272727271"/>
    <s v="PO Created"/>
    <d v="2025-05-24T00:00:00"/>
    <s v="May"/>
    <n v="11"/>
  </r>
  <r>
    <x v="3"/>
    <s v="Neha"/>
    <x v="3"/>
    <x v="3"/>
    <x v="15"/>
    <x v="12"/>
    <s v="Newness"/>
    <n v="12137"/>
    <n v="121"/>
    <x v="5"/>
    <x v="2"/>
    <s v="CONSIGNMENT"/>
    <x v="2"/>
    <d v="2025-05-28T00:00:00"/>
    <s v="May"/>
    <d v="2025-06-06T00:00:00"/>
    <x v="8"/>
    <d v="2025-08-08T00:00:00"/>
    <b v="1"/>
    <b v="1"/>
    <b v="0"/>
    <b v="0"/>
    <b v="0"/>
    <b v="0"/>
    <b v="0"/>
    <b v="0"/>
    <b v="0"/>
    <b v="0"/>
    <b v="0"/>
    <n v="0.18181818181818182"/>
    <s v="Order Approved"/>
    <d v="2025-09-15T00:00:00"/>
    <s v="September"/>
    <n v="38"/>
  </r>
  <r>
    <x v="1"/>
    <s v="Naju"/>
    <x v="10"/>
    <x v="10"/>
    <x v="16"/>
    <x v="13"/>
    <s v="Newness"/>
    <n v="22311"/>
    <n v="141"/>
    <x v="4"/>
    <x v="1"/>
    <s v="DIRECT"/>
    <x v="3"/>
    <d v="2025-02-09T00:00:00"/>
    <s v="February"/>
    <d v="2025-02-18T00:00:00"/>
    <x v="3"/>
    <d v="2025-04-22T00:00:00"/>
    <b v="1"/>
    <b v="1"/>
    <b v="1"/>
    <b v="1"/>
    <b v="1"/>
    <b v="1"/>
    <b v="1"/>
    <b v="1"/>
    <b v="1"/>
    <b v="0"/>
    <b v="0"/>
    <n v="0.81818181818181823"/>
    <s v="QC Checks"/>
    <d v="2025-05-01T00:00:00"/>
    <s v="May"/>
    <n v="9"/>
  </r>
  <r>
    <x v="2"/>
    <s v="Nigora"/>
    <x v="11"/>
    <x v="11"/>
    <x v="17"/>
    <x v="14"/>
    <s v="Replenishment"/>
    <n v="20118"/>
    <n v="195"/>
    <x v="5"/>
    <x v="4"/>
    <s v="DIRECT"/>
    <x v="1"/>
    <d v="2025-06-09T00:00:00"/>
    <s v="June"/>
    <d v="2025-06-18T00:00:00"/>
    <x v="8"/>
    <d v="2025-08-20T00:00:00"/>
    <b v="1"/>
    <b v="1"/>
    <b v="1"/>
    <b v="1"/>
    <b v="1"/>
    <b v="1"/>
    <b v="1"/>
    <b v="1"/>
    <b v="1"/>
    <b v="1"/>
    <b v="0"/>
    <n v="0.90909090909090906"/>
    <s v="Delivered to DIAMOND DC"/>
    <d v="2025-09-23T00:00:00"/>
    <s v="September"/>
    <n v="34"/>
  </r>
  <r>
    <x v="2"/>
    <s v="Nigora"/>
    <x v="11"/>
    <x v="11"/>
    <x v="18"/>
    <x v="15"/>
    <s v="Newness"/>
    <n v="17991"/>
    <n v="169"/>
    <x v="6"/>
    <x v="1"/>
    <s v="DIRECT"/>
    <x v="1"/>
    <d v="2025-03-28T00:00:00"/>
    <s v="March"/>
    <d v="2025-04-08T00:00:00"/>
    <x v="1"/>
    <d v="2025-06-10T00:00:00"/>
    <b v="1"/>
    <b v="1"/>
    <b v="1"/>
    <b v="1"/>
    <b v="1"/>
    <b v="1"/>
    <b v="0"/>
    <b v="0"/>
    <b v="0"/>
    <b v="0"/>
    <b v="0"/>
    <n v="0.54545454545454541"/>
    <s v="In Production"/>
    <d v="2025-06-16T00:00:00"/>
    <s v="June"/>
    <n v="6"/>
  </r>
  <r>
    <x v="2"/>
    <s v="Nigora"/>
    <x v="8"/>
    <x v="8"/>
    <x v="19"/>
    <x v="16"/>
    <s v="Replenishment"/>
    <n v="17666"/>
    <n v="208"/>
    <x v="3"/>
    <x v="2"/>
    <s v="DIRECT"/>
    <x v="1"/>
    <d v="2025-04-26T00:00:00"/>
    <s v="April"/>
    <d v="2025-05-06T00:00:00"/>
    <x v="5"/>
    <d v="2025-07-08T00:00:00"/>
    <b v="1"/>
    <b v="1"/>
    <b v="1"/>
    <b v="1"/>
    <b v="1"/>
    <b v="1"/>
    <b v="1"/>
    <b v="1"/>
    <b v="1"/>
    <b v="1"/>
    <b v="1"/>
    <n v="1"/>
    <s v="Shipment Complete"/>
    <d v="2025-08-25T00:00:00"/>
    <s v="August"/>
    <n v="48"/>
  </r>
  <r>
    <x v="1"/>
    <s v="Naju"/>
    <x v="10"/>
    <x v="10"/>
    <x v="20"/>
    <x v="17"/>
    <s v="Newness"/>
    <n v="21234"/>
    <n v="210"/>
    <x v="6"/>
    <x v="4"/>
    <s v="DIRECT"/>
    <x v="2"/>
    <d v="2025-04-19T00:00:00"/>
    <s v="April"/>
    <d v="2025-04-29T00:00:00"/>
    <x v="1"/>
    <d v="2025-07-01T00:00:00"/>
    <b v="1"/>
    <b v="1"/>
    <b v="1"/>
    <b v="1"/>
    <b v="1"/>
    <b v="0"/>
    <b v="0"/>
    <b v="0"/>
    <b v="0"/>
    <b v="0"/>
    <b v="0"/>
    <n v="0.45454545454545453"/>
    <s v="Order Confirmed"/>
    <d v="2025-08-19T00:00:00"/>
    <s v="August"/>
    <n v="49"/>
  </r>
  <r>
    <x v="3"/>
    <s v="Tanvir"/>
    <x v="12"/>
    <x v="12"/>
    <x v="21"/>
    <x v="18"/>
    <s v="Newness"/>
    <n v="14436"/>
    <n v="188"/>
    <x v="1"/>
    <x v="4"/>
    <s v="DIRECT"/>
    <x v="3"/>
    <d v="2025-06-30T00:00:00"/>
    <s v="June"/>
    <d v="2025-07-09T00:00:00"/>
    <x v="2"/>
    <d v="2025-09-10T00:00:00"/>
    <b v="1"/>
    <b v="1"/>
    <b v="0"/>
    <b v="0"/>
    <b v="0"/>
    <b v="0"/>
    <b v="0"/>
    <b v="0"/>
    <b v="0"/>
    <b v="0"/>
    <b v="0"/>
    <n v="0.18181818181818182"/>
    <s v="Order Approved"/>
    <d v="2025-09-29T00:00:00"/>
    <s v="September"/>
    <n v="19"/>
  </r>
  <r>
    <x v="1"/>
    <s v="Naju"/>
    <x v="13"/>
    <x v="1"/>
    <x v="22"/>
    <x v="19"/>
    <s v="Replenishment"/>
    <n v="13459"/>
    <n v="169"/>
    <x v="6"/>
    <x v="4"/>
    <s v="DIRECT"/>
    <x v="3"/>
    <d v="2025-04-28T00:00:00"/>
    <s v="April"/>
    <d v="2025-05-07T00:00:00"/>
    <x v="5"/>
    <d v="2025-07-09T00:00:00"/>
    <b v="1"/>
    <b v="1"/>
    <b v="1"/>
    <b v="1"/>
    <b v="1"/>
    <b v="1"/>
    <b v="1"/>
    <b v="1"/>
    <b v="1"/>
    <b v="0"/>
    <b v="0"/>
    <n v="0.81818181818181823"/>
    <s v="QC Checks"/>
    <d v="2025-07-28T00:00:00"/>
    <s v="July"/>
    <n v="19"/>
  </r>
  <r>
    <x v="2"/>
    <s v="Nigora"/>
    <x v="2"/>
    <x v="2"/>
    <x v="23"/>
    <x v="20"/>
    <s v="Newness"/>
    <n v="20441"/>
    <n v="201"/>
    <x v="4"/>
    <x v="2"/>
    <s v="DIRECT"/>
    <x v="2"/>
    <d v="2025-06-08T00:00:00"/>
    <s v="June"/>
    <d v="2025-06-17T00:00:00"/>
    <x v="8"/>
    <d v="2025-08-19T00:00:00"/>
    <b v="1"/>
    <b v="1"/>
    <b v="1"/>
    <b v="1"/>
    <b v="1"/>
    <b v="1"/>
    <b v="1"/>
    <b v="1"/>
    <b v="1"/>
    <b v="1"/>
    <b v="0"/>
    <n v="0.90909090909090906"/>
    <s v="Delivered to DIAMOND DC"/>
    <d v="2025-10-02T00:00:00"/>
    <s v="October"/>
    <n v="44"/>
  </r>
  <r>
    <x v="2"/>
    <s v="Nigora"/>
    <x v="2"/>
    <x v="2"/>
    <x v="24"/>
    <x v="21"/>
    <s v="Replenishment"/>
    <n v="24509"/>
    <n v="162"/>
    <x v="4"/>
    <x v="2"/>
    <s v="DIRECT"/>
    <x v="1"/>
    <d v="2025-03-19T00:00:00"/>
    <s v="March"/>
    <d v="2025-03-28T00:00:00"/>
    <x v="7"/>
    <d v="2025-05-30T00:00:00"/>
    <b v="1"/>
    <b v="1"/>
    <b v="1"/>
    <b v="0"/>
    <b v="0"/>
    <b v="0"/>
    <b v="0"/>
    <b v="0"/>
    <b v="0"/>
    <b v="0"/>
    <b v="0"/>
    <n v="0.27272727272727271"/>
    <s v="PO Created"/>
    <d v="2025-06-22T00:00:00"/>
    <s v="June"/>
    <n v="23"/>
  </r>
  <r>
    <x v="2"/>
    <s v="Nigora"/>
    <x v="2"/>
    <x v="2"/>
    <x v="25"/>
    <x v="22"/>
    <s v="Replenishment"/>
    <n v="21263"/>
    <n v="202"/>
    <x v="5"/>
    <x v="1"/>
    <s v="DIRECT"/>
    <x v="2"/>
    <d v="2025-06-09T00:00:00"/>
    <s v="June"/>
    <d v="2025-06-18T00:00:00"/>
    <x v="8"/>
    <d v="2025-08-20T00:00:00"/>
    <b v="1"/>
    <b v="1"/>
    <b v="1"/>
    <b v="1"/>
    <b v="1"/>
    <b v="1"/>
    <b v="0"/>
    <b v="0"/>
    <b v="0"/>
    <b v="0"/>
    <b v="0"/>
    <n v="0.54545454545454541"/>
    <s v="In Production"/>
    <d v="2025-09-03T00:00:00"/>
    <s v="September"/>
    <n v="14"/>
  </r>
  <r>
    <x v="2"/>
    <s v="Nigora"/>
    <x v="11"/>
    <x v="11"/>
    <x v="26"/>
    <x v="4"/>
    <s v="Replenishment"/>
    <n v="17630"/>
    <n v="101"/>
    <x v="6"/>
    <x v="1"/>
    <s v="DIRECT"/>
    <x v="3"/>
    <d v="2025-05-14T00:00:00"/>
    <s v="May"/>
    <d v="2025-05-23T00:00:00"/>
    <x v="5"/>
    <d v="2025-07-25T00:00:00"/>
    <b v="1"/>
    <b v="1"/>
    <b v="1"/>
    <b v="1"/>
    <b v="1"/>
    <b v="1"/>
    <b v="1"/>
    <b v="1"/>
    <b v="1"/>
    <b v="1"/>
    <b v="1"/>
    <n v="1"/>
    <s v="Shipment Complete"/>
    <d v="2025-07-30T00:00:00"/>
    <s v="July"/>
    <n v="5"/>
  </r>
  <r>
    <x v="2"/>
    <s v="Nigora"/>
    <x v="11"/>
    <x v="11"/>
    <x v="27"/>
    <x v="23"/>
    <s v="Replenishment"/>
    <n v="14101"/>
    <n v="190"/>
    <x v="5"/>
    <x v="2"/>
    <s v="DIRECT"/>
    <x v="2"/>
    <d v="2025-03-08T00:00:00"/>
    <s v="March"/>
    <d v="2025-03-18T00:00:00"/>
    <x v="7"/>
    <d v="2025-05-20T00:00:00"/>
    <b v="1"/>
    <b v="1"/>
    <b v="1"/>
    <b v="1"/>
    <b v="1"/>
    <b v="0"/>
    <b v="0"/>
    <b v="0"/>
    <b v="0"/>
    <b v="0"/>
    <b v="0"/>
    <n v="0.45454545454545453"/>
    <s v="Order Confirmed"/>
    <d v="2025-06-07T00:00:00"/>
    <s v="June"/>
    <n v="18"/>
  </r>
  <r>
    <x v="1"/>
    <s v="Naju"/>
    <x v="10"/>
    <x v="10"/>
    <x v="28"/>
    <x v="24"/>
    <s v="Replenishment"/>
    <n v="22363"/>
    <n v="160"/>
    <x v="5"/>
    <x v="4"/>
    <s v="DIRECT"/>
    <x v="3"/>
    <d v="2025-07-24T00:00:00"/>
    <s v="July"/>
    <d v="2025-08-04T00:00:00"/>
    <x v="9"/>
    <d v="2025-10-06T00:00:00"/>
    <b v="1"/>
    <b v="1"/>
    <b v="0"/>
    <b v="0"/>
    <b v="0"/>
    <b v="0"/>
    <b v="0"/>
    <b v="0"/>
    <b v="0"/>
    <b v="0"/>
    <b v="0"/>
    <n v="0.18181818181818182"/>
    <s v="Order Approved"/>
    <d v="2025-10-20T00:00:00"/>
    <s v="October"/>
    <n v="14"/>
  </r>
  <r>
    <x v="3"/>
    <s v="Harry"/>
    <x v="14"/>
    <x v="13"/>
    <x v="29"/>
    <x v="25"/>
    <s v="Newness"/>
    <n v="19315"/>
    <n v="128"/>
    <x v="5"/>
    <x v="1"/>
    <s v="DIRECT"/>
    <x v="2"/>
    <d v="2025-02-02T00:00:00"/>
    <s v="February"/>
    <d v="2025-02-11T00:00:00"/>
    <x v="3"/>
    <d v="2025-04-15T00:00:00"/>
    <b v="1"/>
    <b v="1"/>
    <b v="1"/>
    <b v="1"/>
    <b v="1"/>
    <b v="1"/>
    <b v="1"/>
    <b v="1"/>
    <b v="1"/>
    <b v="0"/>
    <b v="0"/>
    <n v="0.81818181818181823"/>
    <s v="QC Checks"/>
    <d v="2025-05-14T00:00:00"/>
    <s v="May"/>
    <n v="29"/>
  </r>
  <r>
    <x v="4"/>
    <s v="Reddy"/>
    <x v="4"/>
    <x v="1"/>
    <x v="30"/>
    <x v="26"/>
    <s v="Replenishment"/>
    <n v="20482"/>
    <n v="186"/>
    <x v="5"/>
    <x v="1"/>
    <s v="DIRECT"/>
    <x v="3"/>
    <d v="2025-03-19T00:00:00"/>
    <s v="March"/>
    <d v="2025-03-28T00:00:00"/>
    <x v="7"/>
    <d v="2025-05-30T00:00:00"/>
    <b v="1"/>
    <b v="1"/>
    <b v="1"/>
    <b v="1"/>
    <b v="1"/>
    <b v="1"/>
    <b v="1"/>
    <b v="1"/>
    <b v="1"/>
    <b v="1"/>
    <b v="0"/>
    <n v="0.90909090909090906"/>
    <s v="Delivered to DIAMOND DC"/>
    <d v="2025-06-25T00:00:00"/>
    <s v="June"/>
    <n v="26"/>
  </r>
  <r>
    <x v="3"/>
    <s v="Tanvir"/>
    <x v="12"/>
    <x v="12"/>
    <x v="31"/>
    <x v="27"/>
    <s v="Newness"/>
    <n v="12165"/>
    <n v="189"/>
    <x v="5"/>
    <x v="2"/>
    <s v="DIRECT"/>
    <x v="1"/>
    <d v="2025-01-22T00:00:00"/>
    <s v="January"/>
    <d v="2025-01-31T00:00:00"/>
    <x v="6"/>
    <d v="2025-04-04T00:00:00"/>
    <b v="1"/>
    <b v="1"/>
    <b v="1"/>
    <b v="0"/>
    <b v="0"/>
    <b v="0"/>
    <b v="0"/>
    <b v="0"/>
    <b v="0"/>
    <b v="0"/>
    <b v="0"/>
    <n v="0.27272727272727271"/>
    <s v="PO Created"/>
    <d v="2025-04-13T00:00:00"/>
    <s v="April"/>
    <n v="9"/>
  </r>
  <r>
    <x v="2"/>
    <s v="Nigora"/>
    <x v="11"/>
    <x v="11"/>
    <x v="32"/>
    <x v="28"/>
    <s v="Newness"/>
    <n v="23689"/>
    <n v="96"/>
    <x v="5"/>
    <x v="4"/>
    <s v="DIRECT"/>
    <x v="2"/>
    <d v="2025-04-25T00:00:00"/>
    <s v="April"/>
    <d v="2025-05-06T00:00:00"/>
    <x v="5"/>
    <d v="2025-07-08T00:00:00"/>
    <b v="1"/>
    <b v="1"/>
    <b v="0"/>
    <b v="0"/>
    <b v="0"/>
    <b v="0"/>
    <b v="0"/>
    <b v="0"/>
    <b v="0"/>
    <b v="0"/>
    <b v="0"/>
    <n v="0.18181818181818182"/>
    <s v="Order Approved"/>
    <d v="2025-08-23T00:00:00"/>
    <s v="August"/>
    <n v="46"/>
  </r>
  <r>
    <x v="4"/>
    <s v="Reddy"/>
    <x v="4"/>
    <x v="1"/>
    <x v="33"/>
    <x v="29"/>
    <s v="Newness"/>
    <n v="20031"/>
    <n v="174"/>
    <x v="6"/>
    <x v="4"/>
    <s v="DIRECT"/>
    <x v="3"/>
    <d v="2025-03-02T00:00:00"/>
    <s v="March"/>
    <d v="2025-03-11T00:00:00"/>
    <x v="7"/>
    <d v="2025-05-13T00:00:00"/>
    <b v="1"/>
    <b v="1"/>
    <b v="1"/>
    <b v="1"/>
    <b v="1"/>
    <b v="1"/>
    <b v="1"/>
    <b v="1"/>
    <b v="1"/>
    <b v="0"/>
    <b v="0"/>
    <n v="0.81818181818181823"/>
    <s v="QC Checks"/>
    <d v="2025-05-20T00:00:00"/>
    <s v="May"/>
    <n v="7"/>
  </r>
  <r>
    <x v="2"/>
    <s v="Nigora"/>
    <x v="2"/>
    <x v="2"/>
    <x v="34"/>
    <x v="5"/>
    <s v="Replenishment"/>
    <n v="24096"/>
    <n v="187"/>
    <x v="1"/>
    <x v="2"/>
    <s v="DIRECT"/>
    <x v="1"/>
    <d v="2025-06-17T00:00:00"/>
    <s v="June"/>
    <d v="2025-06-26T00:00:00"/>
    <x v="8"/>
    <d v="2025-08-28T00:00:00"/>
    <b v="1"/>
    <b v="1"/>
    <b v="1"/>
    <b v="1"/>
    <b v="1"/>
    <b v="1"/>
    <b v="1"/>
    <b v="1"/>
    <b v="1"/>
    <b v="1"/>
    <b v="0"/>
    <n v="0.90909090909090906"/>
    <s v="Delivered to DIAMOND DC"/>
    <d v="2025-10-05T00:00:00"/>
    <s v="October"/>
    <n v="38"/>
  </r>
  <r>
    <x v="2"/>
    <s v="Nigora"/>
    <x v="2"/>
    <x v="2"/>
    <x v="35"/>
    <x v="3"/>
    <s v="Replenishment"/>
    <n v="14580"/>
    <n v="161"/>
    <x v="5"/>
    <x v="1"/>
    <s v="DIRECT"/>
    <x v="1"/>
    <d v="2025-07-10T00:00:00"/>
    <s v="July"/>
    <d v="2025-07-21T00:00:00"/>
    <x v="2"/>
    <d v="2025-09-22T00:00:00"/>
    <b v="1"/>
    <b v="1"/>
    <b v="1"/>
    <b v="1"/>
    <b v="1"/>
    <b v="1"/>
    <b v="0"/>
    <b v="0"/>
    <b v="0"/>
    <b v="0"/>
    <b v="0"/>
    <n v="0.54545454545454541"/>
    <s v="In Production"/>
    <d v="2025-10-13T00:00:00"/>
    <s v="October"/>
    <n v="21"/>
  </r>
  <r>
    <x v="2"/>
    <s v="Nigora"/>
    <x v="11"/>
    <x v="11"/>
    <x v="36"/>
    <x v="1"/>
    <s v="Replenishment"/>
    <n v="17475"/>
    <n v="161"/>
    <x v="1"/>
    <x v="4"/>
    <s v="DIRECT"/>
    <x v="3"/>
    <d v="2025-02-08T00:00:00"/>
    <s v="February"/>
    <d v="2025-02-18T00:00:00"/>
    <x v="3"/>
    <d v="2025-04-22T00:00:00"/>
    <b v="1"/>
    <b v="1"/>
    <b v="1"/>
    <b v="1"/>
    <b v="1"/>
    <b v="1"/>
    <b v="1"/>
    <b v="1"/>
    <b v="1"/>
    <b v="1"/>
    <b v="1"/>
    <n v="1"/>
    <s v="Shipment Complete"/>
    <d v="2025-04-29T00:00:00"/>
    <s v="April"/>
    <n v="7"/>
  </r>
  <r>
    <x v="1"/>
    <s v="Naju"/>
    <x v="13"/>
    <x v="1"/>
    <x v="37"/>
    <x v="30"/>
    <s v="Replenishment"/>
    <n v="20238"/>
    <n v="206"/>
    <x v="1"/>
    <x v="4"/>
    <s v="DIRECT"/>
    <x v="1"/>
    <d v="2025-04-14T00:00:00"/>
    <s v="April"/>
    <d v="2025-04-23T00:00:00"/>
    <x v="1"/>
    <d v="2025-06-25T00:00:00"/>
    <b v="1"/>
    <b v="1"/>
    <b v="1"/>
    <b v="1"/>
    <b v="1"/>
    <b v="0"/>
    <b v="0"/>
    <b v="0"/>
    <b v="0"/>
    <b v="0"/>
    <b v="0"/>
    <n v="0.45454545454545453"/>
    <s v="Order Confirmed"/>
    <d v="2025-08-01T00:00:00"/>
    <s v="August"/>
    <n v="37"/>
  </r>
  <r>
    <x v="4"/>
    <s v="Reddy"/>
    <x v="6"/>
    <x v="5"/>
    <x v="38"/>
    <x v="31"/>
    <s v="Newness"/>
    <n v="20279"/>
    <n v="202"/>
    <x v="5"/>
    <x v="3"/>
    <s v="DIRECT"/>
    <x v="3"/>
    <d v="2025-01-18T00:00:00"/>
    <s v="January"/>
    <d v="2025-01-28T00:00:00"/>
    <x v="6"/>
    <d v="2025-04-01T00:00:00"/>
    <b v="1"/>
    <b v="1"/>
    <b v="0"/>
    <b v="0"/>
    <b v="0"/>
    <b v="0"/>
    <b v="0"/>
    <b v="0"/>
    <b v="0"/>
    <b v="0"/>
    <b v="0"/>
    <n v="0.18181818181818182"/>
    <s v="Order Approved"/>
    <d v="2025-04-28T00:00:00"/>
    <s v="April"/>
    <n v="27"/>
  </r>
  <r>
    <x v="2"/>
    <s v="Nigora"/>
    <x v="8"/>
    <x v="8"/>
    <x v="39"/>
    <x v="27"/>
    <s v="Newness"/>
    <n v="14552"/>
    <n v="144"/>
    <x v="5"/>
    <x v="4"/>
    <s v="DIRECT"/>
    <x v="3"/>
    <d v="2025-04-24T00:00:00"/>
    <s v="April"/>
    <d v="2025-05-05T00:00:00"/>
    <x v="5"/>
    <d v="2025-07-07T00:00:00"/>
    <b v="1"/>
    <b v="1"/>
    <b v="1"/>
    <b v="1"/>
    <b v="1"/>
    <b v="1"/>
    <b v="1"/>
    <b v="1"/>
    <b v="1"/>
    <b v="0"/>
    <b v="0"/>
    <n v="0.81818181818181823"/>
    <s v="QC Checks"/>
    <d v="2025-07-22T00:00:00"/>
    <s v="July"/>
    <n v="15"/>
  </r>
  <r>
    <x v="1"/>
    <s v="Naju"/>
    <x v="10"/>
    <x v="10"/>
    <x v="40"/>
    <x v="32"/>
    <s v="Newness"/>
    <n v="13984"/>
    <n v="149"/>
    <x v="5"/>
    <x v="2"/>
    <s v="DIRECT"/>
    <x v="1"/>
    <d v="2025-03-23T00:00:00"/>
    <s v="March"/>
    <d v="2025-04-01T00:00:00"/>
    <x v="1"/>
    <d v="2025-06-03T00:00:00"/>
    <b v="1"/>
    <b v="1"/>
    <b v="1"/>
    <b v="1"/>
    <b v="1"/>
    <b v="1"/>
    <b v="1"/>
    <b v="1"/>
    <b v="1"/>
    <b v="1"/>
    <b v="0"/>
    <n v="0.90909090909090906"/>
    <s v="Delivered to DIAMOND DC"/>
    <d v="2025-06-18T00:00:00"/>
    <s v="June"/>
    <n v="15"/>
  </r>
  <r>
    <x v="4"/>
    <s v="Reddy"/>
    <x v="4"/>
    <x v="1"/>
    <x v="41"/>
    <x v="33"/>
    <s v="Newness"/>
    <n v="17077"/>
    <n v="104"/>
    <x v="6"/>
    <x v="4"/>
    <s v="DIRECT"/>
    <x v="1"/>
    <d v="2025-06-29T00:00:00"/>
    <s v="June"/>
    <d v="2025-07-08T00:00:00"/>
    <x v="2"/>
    <d v="2025-09-09T00:00:00"/>
    <b v="1"/>
    <b v="1"/>
    <b v="1"/>
    <b v="0"/>
    <b v="0"/>
    <b v="0"/>
    <b v="0"/>
    <b v="0"/>
    <b v="0"/>
    <b v="0"/>
    <b v="0"/>
    <n v="0.27272727272727271"/>
    <s v="PO Created"/>
    <d v="2025-10-03T00:00:00"/>
    <s v="October"/>
    <n v="24"/>
  </r>
  <r>
    <x v="4"/>
    <s v="Reddy"/>
    <x v="6"/>
    <x v="5"/>
    <x v="42"/>
    <x v="34"/>
    <s v="Newness"/>
    <n v="22851"/>
    <n v="139"/>
    <x v="4"/>
    <x v="2"/>
    <s v="DIRECT"/>
    <x v="3"/>
    <d v="2025-03-27T00:00:00"/>
    <s v="March"/>
    <d v="2025-04-07T00:00:00"/>
    <x v="1"/>
    <d v="2025-06-09T00:00:00"/>
    <b v="1"/>
    <b v="1"/>
    <b v="1"/>
    <b v="1"/>
    <b v="1"/>
    <b v="1"/>
    <b v="0"/>
    <b v="0"/>
    <b v="0"/>
    <b v="0"/>
    <b v="0"/>
    <n v="0.54545454545454541"/>
    <s v="In Production"/>
    <d v="2025-07-16T00:00:00"/>
    <s v="July"/>
    <n v="37"/>
  </r>
  <r>
    <x v="4"/>
    <s v="Reddy"/>
    <x v="4"/>
    <x v="1"/>
    <x v="43"/>
    <x v="3"/>
    <s v="Replenishment"/>
    <n v="23602"/>
    <n v="160"/>
    <x v="3"/>
    <x v="4"/>
    <s v="DIRECT"/>
    <x v="3"/>
    <d v="2025-06-08T00:00:00"/>
    <s v="June"/>
    <d v="2025-06-17T00:00:00"/>
    <x v="8"/>
    <d v="2025-08-19T00:00:00"/>
    <b v="1"/>
    <b v="1"/>
    <b v="1"/>
    <b v="1"/>
    <b v="1"/>
    <b v="1"/>
    <b v="1"/>
    <b v="1"/>
    <b v="1"/>
    <b v="1"/>
    <b v="1"/>
    <n v="1"/>
    <s v="Shipment Complete"/>
    <d v="2025-09-14T00:00:00"/>
    <s v="September"/>
    <n v="26"/>
  </r>
  <r>
    <x v="2"/>
    <s v="Nigora"/>
    <x v="11"/>
    <x v="11"/>
    <x v="44"/>
    <x v="27"/>
    <s v="Newness"/>
    <n v="24007"/>
    <n v="142"/>
    <x v="6"/>
    <x v="2"/>
    <s v="DIRECT"/>
    <x v="1"/>
    <d v="2025-08-05T00:00:00"/>
    <s v="August"/>
    <d v="2025-08-14T00:00:00"/>
    <x v="9"/>
    <d v="2025-10-16T00:00:00"/>
    <b v="1"/>
    <b v="1"/>
    <b v="1"/>
    <b v="1"/>
    <b v="1"/>
    <b v="0"/>
    <b v="0"/>
    <b v="0"/>
    <b v="0"/>
    <b v="0"/>
    <b v="0"/>
    <n v="0.45454545454545453"/>
    <s v="Order Confirmed"/>
    <d v="2025-11-03T00:00:00"/>
    <s v="November"/>
    <n v="18"/>
  </r>
  <r>
    <x v="3"/>
    <s v="Tanvir"/>
    <x v="5"/>
    <x v="4"/>
    <x v="45"/>
    <x v="20"/>
    <s v="Newness"/>
    <n v="16566"/>
    <n v="140"/>
    <x v="4"/>
    <x v="1"/>
    <s v="DIRECT"/>
    <x v="2"/>
    <d v="2025-06-24T00:00:00"/>
    <s v="June"/>
    <d v="2025-07-03T00:00:00"/>
    <x v="2"/>
    <d v="2025-09-04T00:00:00"/>
    <b v="1"/>
    <b v="1"/>
    <b v="0"/>
    <b v="0"/>
    <b v="0"/>
    <b v="0"/>
    <b v="0"/>
    <b v="0"/>
    <b v="0"/>
    <b v="0"/>
    <b v="0"/>
    <n v="0.18181818181818182"/>
    <s v="Order Approved"/>
    <d v="2025-09-26T00:00:00"/>
    <s v="September"/>
    <n v="22"/>
  </r>
  <r>
    <x v="3"/>
    <s v="Harry"/>
    <x v="15"/>
    <x v="13"/>
    <x v="46"/>
    <x v="15"/>
    <s v="Replenishment"/>
    <n v="24558"/>
    <n v="128"/>
    <x v="3"/>
    <x v="2"/>
    <s v="DIRECT"/>
    <x v="3"/>
    <d v="2025-05-26T00:00:00"/>
    <s v="May"/>
    <d v="2025-06-04T00:00:00"/>
    <x v="8"/>
    <d v="2025-08-06T00:00:00"/>
    <b v="1"/>
    <b v="1"/>
    <b v="1"/>
    <b v="1"/>
    <b v="1"/>
    <b v="1"/>
    <b v="1"/>
    <b v="1"/>
    <b v="1"/>
    <b v="0"/>
    <b v="0"/>
    <n v="0.81818181818181823"/>
    <s v="QC Checks"/>
    <d v="2025-09-01T00:00:00"/>
    <s v="September"/>
    <n v="26"/>
  </r>
  <r>
    <x v="2"/>
    <s v="Nigora"/>
    <x v="2"/>
    <x v="2"/>
    <x v="47"/>
    <x v="16"/>
    <s v="Newness"/>
    <n v="12019"/>
    <n v="183"/>
    <x v="3"/>
    <x v="4"/>
    <s v="DIRECT"/>
    <x v="1"/>
    <d v="2025-04-15T00:00:00"/>
    <s v="April"/>
    <d v="2025-04-24T00:00:00"/>
    <x v="1"/>
    <d v="2025-06-26T00:00:00"/>
    <b v="1"/>
    <b v="1"/>
    <b v="1"/>
    <b v="1"/>
    <b v="1"/>
    <b v="1"/>
    <b v="1"/>
    <b v="1"/>
    <b v="1"/>
    <b v="1"/>
    <b v="0"/>
    <n v="0.90909090909090906"/>
    <s v="Delivered to DIAMOND DC"/>
    <d v="2025-07-04T00:00:00"/>
    <s v="July"/>
    <n v="8"/>
  </r>
  <r>
    <x v="2"/>
    <s v="Nigora"/>
    <x v="8"/>
    <x v="8"/>
    <x v="48"/>
    <x v="35"/>
    <s v="Replenishment"/>
    <n v="22376"/>
    <n v="137"/>
    <x v="3"/>
    <x v="1"/>
    <s v="DIRECT"/>
    <x v="2"/>
    <d v="2025-06-21T00:00:00"/>
    <s v="June"/>
    <d v="2025-07-01T00:00:00"/>
    <x v="2"/>
    <d v="2025-09-02T00:00:00"/>
    <b v="1"/>
    <b v="1"/>
    <b v="1"/>
    <b v="0"/>
    <b v="0"/>
    <b v="0"/>
    <b v="0"/>
    <b v="0"/>
    <b v="0"/>
    <b v="0"/>
    <b v="0"/>
    <n v="0.27272727272727271"/>
    <s v="PO Created"/>
    <d v="2025-10-19T00:00:00"/>
    <s v="October"/>
    <n v="47"/>
  </r>
  <r>
    <x v="2"/>
    <s v="Nigora"/>
    <x v="2"/>
    <x v="2"/>
    <x v="49"/>
    <x v="21"/>
    <s v="Replenishment"/>
    <n v="24521"/>
    <n v="185"/>
    <x v="5"/>
    <x v="2"/>
    <s v="DIRECT"/>
    <x v="3"/>
    <d v="2025-06-11T00:00:00"/>
    <s v="June"/>
    <d v="2025-06-20T00:00:00"/>
    <x v="8"/>
    <d v="2025-08-22T00:00:00"/>
    <b v="1"/>
    <b v="1"/>
    <b v="0"/>
    <b v="0"/>
    <b v="0"/>
    <b v="0"/>
    <b v="0"/>
    <b v="0"/>
    <b v="0"/>
    <b v="0"/>
    <b v="0"/>
    <n v="0.18181818181818182"/>
    <s v="Order Approved"/>
    <d v="2025-10-11T00:00:00"/>
    <s v="October"/>
    <n v="50"/>
  </r>
  <r>
    <x v="2"/>
    <s v="Nigora"/>
    <x v="8"/>
    <x v="8"/>
    <x v="50"/>
    <x v="26"/>
    <s v="Replenishment"/>
    <n v="18663"/>
    <n v="111"/>
    <x v="4"/>
    <x v="2"/>
    <s v="DIRECT"/>
    <x v="3"/>
    <d v="2025-06-05T00:00:00"/>
    <s v="June"/>
    <d v="2025-06-16T00:00:00"/>
    <x v="8"/>
    <d v="2025-08-18T00:00:00"/>
    <b v="1"/>
    <b v="1"/>
    <b v="1"/>
    <b v="1"/>
    <b v="1"/>
    <b v="1"/>
    <b v="1"/>
    <b v="1"/>
    <b v="1"/>
    <b v="0"/>
    <b v="0"/>
    <n v="0.81818181818181823"/>
    <s v="QC Checks"/>
    <d v="2025-10-02T00:00:00"/>
    <s v="October"/>
    <n v="45"/>
  </r>
  <r>
    <x v="4"/>
    <s v="Reddy"/>
    <x v="6"/>
    <x v="5"/>
    <x v="51"/>
    <x v="20"/>
    <s v="Replenishment"/>
    <n v="15415"/>
    <n v="126"/>
    <x v="4"/>
    <x v="1"/>
    <s v="DIRECT"/>
    <x v="1"/>
    <d v="2025-08-09T00:00:00"/>
    <s v="August"/>
    <d v="2025-08-19T00:00:00"/>
    <x v="9"/>
    <d v="2025-10-21T00:00:00"/>
    <b v="1"/>
    <b v="1"/>
    <b v="1"/>
    <b v="1"/>
    <b v="1"/>
    <b v="1"/>
    <b v="1"/>
    <b v="1"/>
    <b v="1"/>
    <b v="1"/>
    <b v="0"/>
    <n v="0.90909090909090906"/>
    <s v="Delivered to DIAMOND DC"/>
    <d v="2025-11-02T00:00:00"/>
    <s v="November"/>
    <n v="12"/>
  </r>
  <r>
    <x v="3"/>
    <s v="Harry"/>
    <x v="15"/>
    <x v="13"/>
    <x v="52"/>
    <x v="19"/>
    <s v="Newness"/>
    <n v="23084"/>
    <n v="157"/>
    <x v="6"/>
    <x v="4"/>
    <s v="DIRECT"/>
    <x v="3"/>
    <d v="2025-02-22T00:00:00"/>
    <s v="February"/>
    <d v="2025-03-04T00:00:00"/>
    <x v="7"/>
    <d v="2025-05-06T00:00:00"/>
    <b v="1"/>
    <b v="1"/>
    <b v="1"/>
    <b v="1"/>
    <b v="1"/>
    <b v="1"/>
    <b v="0"/>
    <b v="0"/>
    <b v="0"/>
    <b v="0"/>
    <b v="0"/>
    <n v="0.54545454545454541"/>
    <s v="In Production"/>
    <d v="2025-06-04T00:00:00"/>
    <s v="June"/>
    <n v="29"/>
  </r>
  <r>
    <x v="1"/>
    <s v="Naju"/>
    <x v="10"/>
    <x v="10"/>
    <x v="53"/>
    <x v="13"/>
    <s v="Replenishment"/>
    <n v="16186"/>
    <n v="183"/>
    <x v="1"/>
    <x v="4"/>
    <s v="DIRECT"/>
    <x v="2"/>
    <d v="2025-01-11T00:00:00"/>
    <s v="January"/>
    <d v="2025-01-21T00:00:00"/>
    <x v="6"/>
    <d v="2025-03-25T00:00:00"/>
    <b v="1"/>
    <b v="1"/>
    <b v="1"/>
    <b v="1"/>
    <b v="1"/>
    <b v="1"/>
    <b v="1"/>
    <b v="1"/>
    <b v="1"/>
    <b v="1"/>
    <b v="1"/>
    <n v="1"/>
    <s v="Shipment Complete"/>
    <d v="2025-04-11T00:00:00"/>
    <s v="April"/>
    <n v="17"/>
  </r>
  <r>
    <x v="4"/>
    <s v="Reddy"/>
    <x v="4"/>
    <x v="1"/>
    <x v="54"/>
    <x v="15"/>
    <s v="Replenishment"/>
    <n v="21755"/>
    <n v="144"/>
    <x v="2"/>
    <x v="2"/>
    <s v="DIRECT"/>
    <x v="3"/>
    <d v="2025-08-18T00:00:00"/>
    <s v="August"/>
    <d v="2025-08-27T00:00:00"/>
    <x v="9"/>
    <d v="2025-10-29T00:00:00"/>
    <b v="1"/>
    <b v="1"/>
    <b v="1"/>
    <b v="1"/>
    <b v="1"/>
    <b v="0"/>
    <b v="0"/>
    <b v="0"/>
    <b v="0"/>
    <b v="0"/>
    <b v="0"/>
    <n v="0.45454545454545453"/>
    <s v="Order Confirmed"/>
    <d v="2025-11-26T00:00:00"/>
    <s v="November"/>
    <n v="28"/>
  </r>
  <r>
    <x v="1"/>
    <s v="Naju"/>
    <x v="1"/>
    <x v="1"/>
    <x v="55"/>
    <x v="28"/>
    <s v="Newness"/>
    <n v="13900"/>
    <n v="153"/>
    <x v="3"/>
    <x v="2"/>
    <s v="DIRECT"/>
    <x v="3"/>
    <d v="2025-06-04T00:00:00"/>
    <s v="June"/>
    <d v="2025-06-13T00:00:00"/>
    <x v="8"/>
    <d v="2025-08-15T00:00:00"/>
    <b v="1"/>
    <b v="1"/>
    <b v="0"/>
    <b v="0"/>
    <b v="0"/>
    <b v="0"/>
    <b v="0"/>
    <b v="0"/>
    <b v="0"/>
    <b v="0"/>
    <b v="0"/>
    <n v="0.18181818181818182"/>
    <s v="Order Approved"/>
    <d v="2025-08-23T00:00:00"/>
    <s v="August"/>
    <n v="8"/>
  </r>
  <r>
    <x v="3"/>
    <s v="Tanvir"/>
    <x v="12"/>
    <x v="12"/>
    <x v="56"/>
    <x v="36"/>
    <s v="Replenishment"/>
    <n v="18406"/>
    <n v="181"/>
    <x v="1"/>
    <x v="4"/>
    <s v="DIRECT"/>
    <x v="3"/>
    <d v="2025-02-19T00:00:00"/>
    <s v="February"/>
    <d v="2025-02-28T00:00:00"/>
    <x v="3"/>
    <d v="2025-05-02T00:00:00"/>
    <b v="1"/>
    <b v="1"/>
    <b v="1"/>
    <b v="1"/>
    <b v="1"/>
    <b v="1"/>
    <b v="1"/>
    <b v="1"/>
    <b v="1"/>
    <b v="0"/>
    <b v="0"/>
    <n v="0.81818181818181823"/>
    <s v="QC Checks"/>
    <d v="2025-05-28T00:00:00"/>
    <s v="May"/>
    <n v="26"/>
  </r>
  <r>
    <x v="1"/>
    <s v="Naju"/>
    <x v="10"/>
    <x v="10"/>
    <x v="57"/>
    <x v="23"/>
    <s v="Replenishment"/>
    <n v="14165"/>
    <n v="115"/>
    <x v="2"/>
    <x v="4"/>
    <s v="DIRECT"/>
    <x v="1"/>
    <d v="2025-03-30T00:00:00"/>
    <s v="March"/>
    <d v="2025-04-08T00:00:00"/>
    <x v="1"/>
    <d v="2025-06-10T00:00:00"/>
    <b v="1"/>
    <b v="1"/>
    <b v="1"/>
    <b v="1"/>
    <b v="1"/>
    <b v="1"/>
    <b v="1"/>
    <b v="1"/>
    <b v="1"/>
    <b v="1"/>
    <b v="0"/>
    <n v="0.90909090909090906"/>
    <s v="Delivered to DIAMOND DC"/>
    <d v="2025-07-07T00:00:00"/>
    <s v="July"/>
    <n v="27"/>
  </r>
  <r>
    <x v="2"/>
    <s v="Nigora"/>
    <x v="2"/>
    <x v="2"/>
    <x v="58"/>
    <x v="37"/>
    <s v="Newness"/>
    <n v="17508"/>
    <n v="151"/>
    <x v="1"/>
    <x v="4"/>
    <s v="DIRECT"/>
    <x v="3"/>
    <d v="2025-05-20T00:00:00"/>
    <s v="May"/>
    <d v="2025-05-29T00:00:00"/>
    <x v="5"/>
    <d v="2025-07-31T00:00:00"/>
    <b v="1"/>
    <b v="1"/>
    <b v="1"/>
    <b v="0"/>
    <b v="0"/>
    <b v="0"/>
    <b v="0"/>
    <b v="0"/>
    <b v="0"/>
    <b v="0"/>
    <b v="0"/>
    <n v="0.27272727272727271"/>
    <s v="PO Created"/>
    <d v="2025-08-27T00:00:00"/>
    <s v="August"/>
    <n v="27"/>
  </r>
  <r>
    <x v="4"/>
    <s v="Reddy"/>
    <x v="4"/>
    <x v="1"/>
    <x v="59"/>
    <x v="8"/>
    <s v="Replenishment"/>
    <n v="21061"/>
    <n v="126"/>
    <x v="2"/>
    <x v="4"/>
    <s v="DIRECT"/>
    <x v="1"/>
    <d v="2025-05-04T00:00:00"/>
    <s v="May"/>
    <d v="2025-05-13T00:00:00"/>
    <x v="5"/>
    <d v="2025-07-15T00:00:00"/>
    <b v="1"/>
    <b v="1"/>
    <b v="1"/>
    <b v="1"/>
    <b v="1"/>
    <b v="1"/>
    <b v="0"/>
    <b v="0"/>
    <b v="0"/>
    <b v="0"/>
    <b v="0"/>
    <n v="0.54545454545454541"/>
    <s v="In Production"/>
    <d v="2025-07-22T00:00:00"/>
    <s v="July"/>
    <n v="7"/>
  </r>
  <r>
    <x v="3"/>
    <s v="Tanvir"/>
    <x v="5"/>
    <x v="4"/>
    <x v="60"/>
    <x v="37"/>
    <s v="Replenishment"/>
    <n v="13463"/>
    <n v="113"/>
    <x v="2"/>
    <x v="2"/>
    <s v="DIRECT"/>
    <x v="2"/>
    <d v="2025-04-26T00:00:00"/>
    <s v="April"/>
    <d v="2025-05-06T00:00:00"/>
    <x v="5"/>
    <d v="2025-07-08T00:00:00"/>
    <b v="1"/>
    <b v="1"/>
    <b v="1"/>
    <b v="1"/>
    <b v="1"/>
    <b v="1"/>
    <b v="1"/>
    <b v="1"/>
    <b v="1"/>
    <b v="1"/>
    <b v="1"/>
    <n v="1"/>
    <s v="Shipment Complete"/>
    <d v="2025-07-15T00:00:00"/>
    <s v="July"/>
    <n v="7"/>
  </r>
  <r>
    <x v="3"/>
    <s v="Tanvir"/>
    <x v="9"/>
    <x v="9"/>
    <x v="61"/>
    <x v="38"/>
    <s v="Replenishment"/>
    <n v="19700"/>
    <n v="153"/>
    <x v="3"/>
    <x v="2"/>
    <s v="DIRECT"/>
    <x v="1"/>
    <d v="2025-05-29T00:00:00"/>
    <s v="May"/>
    <d v="2025-06-09T00:00:00"/>
    <x v="8"/>
    <d v="2025-08-11T00:00:00"/>
    <b v="1"/>
    <b v="1"/>
    <b v="1"/>
    <b v="1"/>
    <b v="1"/>
    <b v="0"/>
    <b v="0"/>
    <b v="0"/>
    <b v="0"/>
    <b v="0"/>
    <b v="0"/>
    <n v="0.45454545454545453"/>
    <s v="Order Confirmed"/>
    <d v="2025-09-10T00:00:00"/>
    <s v="September"/>
    <n v="30"/>
  </r>
  <r>
    <x v="4"/>
    <s v="Reddy"/>
    <x v="4"/>
    <x v="1"/>
    <x v="62"/>
    <x v="23"/>
    <s v="Newness"/>
    <n v="19809"/>
    <n v="182"/>
    <x v="4"/>
    <x v="2"/>
    <s v="DIRECT"/>
    <x v="2"/>
    <d v="2025-06-07T00:00:00"/>
    <s v="June"/>
    <d v="2025-06-17T00:00:00"/>
    <x v="8"/>
    <d v="2025-08-19T00:00:00"/>
    <b v="1"/>
    <b v="1"/>
    <b v="0"/>
    <b v="0"/>
    <b v="0"/>
    <b v="0"/>
    <b v="0"/>
    <b v="0"/>
    <b v="0"/>
    <b v="0"/>
    <b v="0"/>
    <n v="0.18181818181818182"/>
    <s v="Order Approved"/>
    <d v="2025-08-29T00:00:00"/>
    <s v="August"/>
    <n v="10"/>
  </r>
  <r>
    <x v="3"/>
    <s v="Neha"/>
    <x v="3"/>
    <x v="3"/>
    <x v="63"/>
    <x v="39"/>
    <s v="Replenishment"/>
    <n v="13102"/>
    <n v="102"/>
    <x v="2"/>
    <x v="1"/>
    <s v="CONSIGNMENT"/>
    <x v="2"/>
    <d v="2025-05-19T00:00:00"/>
    <s v="May"/>
    <d v="2025-05-28T00:00:00"/>
    <x v="5"/>
    <d v="2025-07-30T00:00:00"/>
    <b v="1"/>
    <b v="1"/>
    <b v="1"/>
    <b v="1"/>
    <b v="1"/>
    <b v="1"/>
    <b v="1"/>
    <b v="1"/>
    <b v="1"/>
    <b v="0"/>
    <b v="0"/>
    <n v="0.81818181818181823"/>
    <s v="QC Checks"/>
    <d v="2025-08-20T00:00:00"/>
    <s v="August"/>
    <n v="21"/>
  </r>
  <r>
    <x v="3"/>
    <s v="Tanvir"/>
    <x v="12"/>
    <x v="12"/>
    <x v="64"/>
    <x v="29"/>
    <s v="Newness"/>
    <n v="13122"/>
    <n v="168"/>
    <x v="5"/>
    <x v="1"/>
    <s v="DIRECT"/>
    <x v="3"/>
    <d v="2025-07-26T00:00:00"/>
    <s v="July"/>
    <d v="2025-08-05T00:00:00"/>
    <x v="9"/>
    <d v="2025-10-07T00:00:00"/>
    <b v="1"/>
    <b v="1"/>
    <b v="1"/>
    <b v="1"/>
    <b v="1"/>
    <b v="1"/>
    <b v="1"/>
    <b v="1"/>
    <b v="1"/>
    <b v="1"/>
    <b v="0"/>
    <n v="0.90909090909090906"/>
    <s v="Delivered to DIAMOND DC"/>
    <d v="2025-11-19T00:00:00"/>
    <s v="November"/>
    <n v="43"/>
  </r>
  <r>
    <x v="1"/>
    <s v="Naju"/>
    <x v="13"/>
    <x v="1"/>
    <x v="65"/>
    <x v="40"/>
    <s v="Replenishment"/>
    <n v="14017"/>
    <n v="101"/>
    <x v="4"/>
    <x v="1"/>
    <s v="DIRECT"/>
    <x v="3"/>
    <d v="2025-06-19T00:00:00"/>
    <s v="June"/>
    <d v="2025-06-30T00:00:00"/>
    <x v="8"/>
    <d v="2025-09-01T00:00:00"/>
    <b v="1"/>
    <b v="1"/>
    <b v="1"/>
    <b v="0"/>
    <b v="0"/>
    <b v="0"/>
    <b v="0"/>
    <b v="0"/>
    <b v="0"/>
    <b v="0"/>
    <b v="0"/>
    <n v="0.27272727272727271"/>
    <s v="PO Created"/>
    <d v="2025-09-17T00:00:00"/>
    <s v="September"/>
    <n v="16"/>
  </r>
  <r>
    <x v="3"/>
    <s v="Tanvir"/>
    <x v="5"/>
    <x v="4"/>
    <x v="66"/>
    <x v="34"/>
    <s v="Replenishment"/>
    <n v="21487"/>
    <n v="183"/>
    <x v="4"/>
    <x v="1"/>
    <s v="DIRECT"/>
    <x v="3"/>
    <d v="2025-07-06T00:00:00"/>
    <s v="July"/>
    <d v="2025-07-15T00:00:00"/>
    <x v="2"/>
    <d v="2025-09-16T00:00:00"/>
    <b v="1"/>
    <b v="1"/>
    <b v="0"/>
    <b v="0"/>
    <b v="0"/>
    <b v="0"/>
    <b v="0"/>
    <b v="0"/>
    <b v="0"/>
    <b v="0"/>
    <b v="0"/>
    <n v="0.18181818181818182"/>
    <s v="Order Approved"/>
    <d v="2025-10-28T00:00:00"/>
    <s v="October"/>
    <n v="42"/>
  </r>
  <r>
    <x v="1"/>
    <s v="Naju"/>
    <x v="13"/>
    <x v="1"/>
    <x v="67"/>
    <x v="41"/>
    <s v="Replenishment"/>
    <n v="19165"/>
    <n v="151"/>
    <x v="3"/>
    <x v="3"/>
    <s v="DIRECT"/>
    <x v="2"/>
    <d v="2025-04-21T00:00:00"/>
    <s v="April"/>
    <d v="2025-04-30T00:00:00"/>
    <x v="1"/>
    <d v="2025-07-02T00:00:00"/>
    <b v="1"/>
    <b v="1"/>
    <b v="1"/>
    <b v="1"/>
    <b v="1"/>
    <b v="1"/>
    <b v="1"/>
    <b v="1"/>
    <b v="1"/>
    <b v="0"/>
    <b v="0"/>
    <n v="0.81818181818181823"/>
    <s v="QC Checks"/>
    <d v="2025-07-25T00:00:00"/>
    <s v="July"/>
    <n v="23"/>
  </r>
  <r>
    <x v="4"/>
    <s v="Reddy"/>
    <x v="4"/>
    <x v="1"/>
    <x v="68"/>
    <x v="6"/>
    <s v="Newness"/>
    <n v="21294"/>
    <n v="106"/>
    <x v="2"/>
    <x v="1"/>
    <s v="DIRECT"/>
    <x v="3"/>
    <d v="2025-03-06T00:00:00"/>
    <s v="March"/>
    <d v="2025-03-17T00:00:00"/>
    <x v="7"/>
    <d v="2025-05-19T00:00:00"/>
    <b v="1"/>
    <b v="1"/>
    <b v="1"/>
    <b v="1"/>
    <b v="1"/>
    <b v="1"/>
    <b v="1"/>
    <b v="1"/>
    <b v="1"/>
    <b v="1"/>
    <b v="0"/>
    <n v="0.90909090909090906"/>
    <s v="Delivered to DIAMOND DC"/>
    <d v="2025-05-25T00:00:00"/>
    <s v="May"/>
    <n v="6"/>
  </r>
  <r>
    <x v="4"/>
    <s v="Reddy"/>
    <x v="6"/>
    <x v="5"/>
    <x v="69"/>
    <x v="42"/>
    <s v="Replenishment"/>
    <n v="20224"/>
    <n v="120"/>
    <x v="6"/>
    <x v="1"/>
    <s v="DIRECT"/>
    <x v="2"/>
    <d v="2025-05-08T00:00:00"/>
    <s v="May"/>
    <d v="2025-05-19T00:00:00"/>
    <x v="5"/>
    <d v="2025-07-21T00:00:00"/>
    <b v="1"/>
    <b v="1"/>
    <b v="1"/>
    <b v="1"/>
    <b v="1"/>
    <b v="1"/>
    <b v="0"/>
    <b v="0"/>
    <b v="0"/>
    <b v="0"/>
    <b v="0"/>
    <n v="0.54545454545454541"/>
    <s v="In Production"/>
    <d v="2025-08-23T00:00:00"/>
    <s v="August"/>
    <n v="33"/>
  </r>
  <r>
    <x v="3"/>
    <s v="Tanvir"/>
    <x v="12"/>
    <x v="12"/>
    <x v="70"/>
    <x v="11"/>
    <s v="Newness"/>
    <n v="13925"/>
    <n v="119"/>
    <x v="1"/>
    <x v="1"/>
    <s v="DIRECT"/>
    <x v="3"/>
    <d v="2025-03-31T00:00:00"/>
    <s v="March"/>
    <d v="2025-04-09T00:00:00"/>
    <x v="1"/>
    <d v="2025-06-11T00:00:00"/>
    <b v="1"/>
    <b v="1"/>
    <b v="1"/>
    <b v="1"/>
    <b v="1"/>
    <b v="1"/>
    <b v="1"/>
    <b v="1"/>
    <b v="1"/>
    <b v="1"/>
    <b v="1"/>
    <n v="1"/>
    <s v="Shipment Complete"/>
    <d v="2025-07-19T00:00:00"/>
    <s v="July"/>
    <n v="38"/>
  </r>
  <r>
    <x v="4"/>
    <s v="Reddy"/>
    <x v="6"/>
    <x v="5"/>
    <x v="71"/>
    <x v="15"/>
    <s v="Replenishment"/>
    <n v="18047"/>
    <n v="193"/>
    <x v="1"/>
    <x v="1"/>
    <s v="DIRECT"/>
    <x v="3"/>
    <d v="2025-07-23T00:00:00"/>
    <s v="July"/>
    <d v="2025-08-01T00:00:00"/>
    <x v="9"/>
    <d v="2025-10-03T00:00:00"/>
    <b v="1"/>
    <b v="1"/>
    <b v="1"/>
    <b v="1"/>
    <b v="1"/>
    <b v="0"/>
    <b v="0"/>
    <b v="0"/>
    <b v="0"/>
    <b v="0"/>
    <b v="0"/>
    <n v="0.45454545454545453"/>
    <s v="Order Confirmed"/>
    <d v="2025-10-19T00:00:00"/>
    <s v="October"/>
    <n v="16"/>
  </r>
  <r>
    <x v="4"/>
    <s v="Reddy"/>
    <x v="6"/>
    <x v="5"/>
    <x v="72"/>
    <x v="33"/>
    <s v="Replenishment"/>
    <n v="20665"/>
    <n v="103"/>
    <x v="6"/>
    <x v="1"/>
    <s v="DIRECT"/>
    <x v="3"/>
    <d v="2025-02-19T00:00:00"/>
    <s v="February"/>
    <d v="2025-02-28T00:00:00"/>
    <x v="3"/>
    <d v="2025-05-02T00:00:00"/>
    <b v="1"/>
    <b v="1"/>
    <b v="0"/>
    <b v="0"/>
    <b v="0"/>
    <b v="0"/>
    <b v="0"/>
    <b v="0"/>
    <b v="0"/>
    <b v="0"/>
    <b v="0"/>
    <n v="0.18181818181818182"/>
    <s v="Order Approved"/>
    <d v="2025-05-21T00:00:00"/>
    <s v="May"/>
    <n v="19"/>
  </r>
  <r>
    <x v="4"/>
    <s v="Reddy"/>
    <x v="6"/>
    <x v="5"/>
    <x v="73"/>
    <x v="43"/>
    <s v="Replenishment"/>
    <n v="22870"/>
    <n v="142"/>
    <x v="3"/>
    <x v="1"/>
    <s v="DIRECT"/>
    <x v="2"/>
    <d v="2025-03-13T00:00:00"/>
    <s v="March"/>
    <d v="2025-03-24T00:00:00"/>
    <x v="7"/>
    <d v="2025-05-26T00:00:00"/>
    <b v="1"/>
    <b v="1"/>
    <b v="1"/>
    <b v="1"/>
    <b v="1"/>
    <b v="1"/>
    <b v="1"/>
    <b v="1"/>
    <b v="1"/>
    <b v="0"/>
    <b v="0"/>
    <n v="0.81818181818181823"/>
    <s v="QC Checks"/>
    <d v="2025-06-12T00:00:00"/>
    <s v="June"/>
    <n v="17"/>
  </r>
  <r>
    <x v="4"/>
    <s v="Reddy"/>
    <x v="4"/>
    <x v="1"/>
    <x v="74"/>
    <x v="27"/>
    <s v="Newness"/>
    <n v="24746"/>
    <n v="129"/>
    <x v="4"/>
    <x v="1"/>
    <s v="DIRECT"/>
    <x v="3"/>
    <d v="2025-06-09T00:00:00"/>
    <s v="June"/>
    <d v="2025-06-18T00:00:00"/>
    <x v="8"/>
    <d v="2025-08-20T00:00:00"/>
    <b v="1"/>
    <b v="1"/>
    <b v="1"/>
    <b v="1"/>
    <b v="1"/>
    <b v="1"/>
    <b v="1"/>
    <b v="1"/>
    <b v="1"/>
    <b v="1"/>
    <b v="0"/>
    <n v="0.90909090909090906"/>
    <s v="Delivered to DIAMOND DC"/>
    <d v="2025-10-02T00:00:00"/>
    <s v="October"/>
    <n v="43"/>
  </r>
  <r>
    <x v="4"/>
    <s v="Reddy"/>
    <x v="6"/>
    <x v="5"/>
    <x v="75"/>
    <x v="43"/>
    <s v="Replenishment"/>
    <n v="21326"/>
    <n v="162"/>
    <x v="3"/>
    <x v="2"/>
    <s v="DIRECT"/>
    <x v="3"/>
    <d v="2025-03-03T00:00:00"/>
    <s v="March"/>
    <d v="2025-03-12T00:00:00"/>
    <x v="7"/>
    <d v="2025-05-14T00:00:00"/>
    <b v="1"/>
    <b v="1"/>
    <b v="1"/>
    <b v="0"/>
    <b v="0"/>
    <b v="0"/>
    <b v="0"/>
    <b v="0"/>
    <b v="0"/>
    <b v="0"/>
    <b v="0"/>
    <n v="0.27272727272727271"/>
    <s v="PO Created"/>
    <d v="2025-07-03T00:00:00"/>
    <s v="July"/>
    <n v="50"/>
  </r>
  <r>
    <x v="3"/>
    <s v="Harry"/>
    <x v="14"/>
    <x v="13"/>
    <x v="76"/>
    <x v="13"/>
    <s v="Replenishment"/>
    <n v="16619"/>
    <n v="105"/>
    <x v="6"/>
    <x v="4"/>
    <s v="DIRECT"/>
    <x v="3"/>
    <d v="2025-07-25T00:00:00"/>
    <s v="July"/>
    <d v="2025-08-05T00:00:00"/>
    <x v="9"/>
    <d v="2025-10-07T00:00:00"/>
    <b v="1"/>
    <b v="1"/>
    <b v="1"/>
    <b v="1"/>
    <b v="1"/>
    <b v="1"/>
    <b v="0"/>
    <b v="0"/>
    <b v="0"/>
    <b v="0"/>
    <b v="0"/>
    <n v="0.54545454545454541"/>
    <s v="In Production"/>
    <d v="2025-11-26T00:00:00"/>
    <s v="November"/>
    <n v="50"/>
  </r>
  <r>
    <x v="1"/>
    <s v="Naju"/>
    <x v="13"/>
    <x v="1"/>
    <x v="77"/>
    <x v="2"/>
    <s v="Newness"/>
    <n v="16962"/>
    <n v="99"/>
    <x v="6"/>
    <x v="1"/>
    <s v="DIRECT"/>
    <x v="1"/>
    <d v="2025-03-09T00:00:00"/>
    <s v="March"/>
    <d v="2025-03-18T00:00:00"/>
    <x v="7"/>
    <d v="2025-05-20T00:00:00"/>
    <b v="1"/>
    <b v="1"/>
    <b v="1"/>
    <b v="1"/>
    <b v="1"/>
    <b v="1"/>
    <b v="1"/>
    <b v="1"/>
    <b v="1"/>
    <b v="1"/>
    <b v="1"/>
    <n v="1"/>
    <s v="Shipment Complete"/>
    <d v="2025-05-26T00:00:00"/>
    <s v="May"/>
    <n v="6"/>
  </r>
  <r>
    <x v="3"/>
    <s v="Harry"/>
    <x v="15"/>
    <x v="13"/>
    <x v="78"/>
    <x v="10"/>
    <s v="Newness"/>
    <n v="14318"/>
    <n v="94"/>
    <x v="5"/>
    <x v="4"/>
    <s v="DIRECT"/>
    <x v="2"/>
    <d v="2025-05-04T00:00:00"/>
    <s v="May"/>
    <d v="2025-05-13T00:00:00"/>
    <x v="5"/>
    <d v="2025-07-15T00:00:00"/>
    <b v="1"/>
    <b v="1"/>
    <b v="1"/>
    <b v="1"/>
    <b v="1"/>
    <b v="0"/>
    <b v="0"/>
    <b v="0"/>
    <b v="0"/>
    <b v="0"/>
    <b v="0"/>
    <n v="0.45454545454545453"/>
    <s v="Order Confirmed"/>
    <d v="2025-08-19T00:00:00"/>
    <s v="August"/>
    <n v="35"/>
  </r>
  <r>
    <x v="3"/>
    <s v="Tanvir"/>
    <x v="5"/>
    <x v="4"/>
    <x v="79"/>
    <x v="38"/>
    <s v="Replenishment"/>
    <n v="13434"/>
    <n v="94"/>
    <x v="4"/>
    <x v="4"/>
    <s v="DIRECT"/>
    <x v="2"/>
    <d v="2025-02-17T00:00:00"/>
    <s v="February"/>
    <d v="2025-02-26T00:00:00"/>
    <x v="3"/>
    <d v="2025-04-30T00:00:00"/>
    <b v="1"/>
    <b v="1"/>
    <b v="0"/>
    <b v="0"/>
    <b v="0"/>
    <b v="0"/>
    <b v="0"/>
    <b v="0"/>
    <b v="0"/>
    <b v="0"/>
    <b v="0"/>
    <n v="0.18181818181818182"/>
    <s v="Order Approved"/>
    <d v="2025-05-11T00:00:00"/>
    <s v="May"/>
    <n v="11"/>
  </r>
  <r>
    <x v="4"/>
    <s v="Reddy"/>
    <x v="4"/>
    <x v="1"/>
    <x v="80"/>
    <x v="33"/>
    <s v="Newness"/>
    <n v="12143"/>
    <n v="138"/>
    <x v="4"/>
    <x v="1"/>
    <s v="DIRECT"/>
    <x v="3"/>
    <d v="2025-02-04T00:00:00"/>
    <s v="February"/>
    <d v="2025-02-13T00:00:00"/>
    <x v="3"/>
    <d v="2025-04-17T00:00:00"/>
    <b v="1"/>
    <b v="1"/>
    <b v="1"/>
    <b v="1"/>
    <b v="1"/>
    <b v="1"/>
    <b v="1"/>
    <b v="1"/>
    <b v="1"/>
    <b v="0"/>
    <b v="0"/>
    <n v="0.81818181818181823"/>
    <s v="QC Checks"/>
    <d v="2025-05-27T00:00:00"/>
    <s v="May"/>
    <n v="40"/>
  </r>
  <r>
    <x v="4"/>
    <s v="Reddy"/>
    <x v="6"/>
    <x v="5"/>
    <x v="81"/>
    <x v="16"/>
    <s v="Replenishment"/>
    <n v="12859"/>
    <n v="160"/>
    <x v="2"/>
    <x v="1"/>
    <s v="DIRECT"/>
    <x v="2"/>
    <d v="2025-04-04T00:00:00"/>
    <s v="April"/>
    <d v="2025-04-15T00:00:00"/>
    <x v="1"/>
    <d v="2025-06-17T00:00:00"/>
    <b v="1"/>
    <b v="1"/>
    <b v="1"/>
    <b v="1"/>
    <b v="1"/>
    <b v="1"/>
    <b v="1"/>
    <b v="1"/>
    <b v="1"/>
    <b v="1"/>
    <b v="0"/>
    <n v="0.90909090909090906"/>
    <s v="Delivered to DIAMOND DC"/>
    <d v="2025-07-29T00:00:00"/>
    <s v="July"/>
    <n v="42"/>
  </r>
  <r>
    <x v="4"/>
    <s v="Reddy"/>
    <x v="4"/>
    <x v="1"/>
    <x v="82"/>
    <x v="15"/>
    <s v="Newness"/>
    <n v="21885"/>
    <n v="95"/>
    <x v="3"/>
    <x v="4"/>
    <s v="DIRECT"/>
    <x v="3"/>
    <d v="2025-03-09T00:00:00"/>
    <s v="March"/>
    <d v="2025-03-18T00:00:00"/>
    <x v="7"/>
    <d v="2025-05-20T00:00:00"/>
    <b v="1"/>
    <b v="1"/>
    <b v="1"/>
    <b v="0"/>
    <b v="0"/>
    <b v="0"/>
    <b v="0"/>
    <b v="0"/>
    <b v="0"/>
    <b v="0"/>
    <b v="0"/>
    <n v="0.27272727272727271"/>
    <s v="PO Created"/>
    <d v="2025-06-26T00:00:00"/>
    <s v="June"/>
    <n v="37"/>
  </r>
  <r>
    <x v="4"/>
    <s v="Reddy"/>
    <x v="6"/>
    <x v="5"/>
    <x v="83"/>
    <x v="22"/>
    <s v="Newness"/>
    <n v="16029"/>
    <n v="168"/>
    <x v="2"/>
    <x v="3"/>
    <s v="DIRECT"/>
    <x v="3"/>
    <d v="2025-08-18T00:00:00"/>
    <s v="August"/>
    <d v="2025-08-27T00:00:00"/>
    <x v="9"/>
    <d v="2025-10-29T00:00:00"/>
    <b v="1"/>
    <b v="1"/>
    <b v="0"/>
    <b v="0"/>
    <b v="0"/>
    <b v="0"/>
    <b v="0"/>
    <b v="0"/>
    <b v="0"/>
    <b v="0"/>
    <b v="0"/>
    <n v="0.18181818181818182"/>
    <s v="Order Approved"/>
    <d v="2025-11-21T00:00:00"/>
    <s v="November"/>
    <n v="23"/>
  </r>
  <r>
    <x v="4"/>
    <s v="Reddy"/>
    <x v="6"/>
    <x v="5"/>
    <x v="84"/>
    <x v="24"/>
    <s v="Newness"/>
    <n v="16113"/>
    <n v="160"/>
    <x v="6"/>
    <x v="3"/>
    <s v="DIRECT"/>
    <x v="2"/>
    <d v="2025-08-08T00:00:00"/>
    <s v="August"/>
    <d v="2025-08-19T00:00:00"/>
    <x v="9"/>
    <d v="2025-10-21T00:00:00"/>
    <b v="1"/>
    <b v="1"/>
    <b v="1"/>
    <b v="1"/>
    <b v="1"/>
    <b v="1"/>
    <b v="1"/>
    <b v="1"/>
    <b v="1"/>
    <b v="0"/>
    <b v="0"/>
    <n v="0.81818181818181823"/>
    <s v="QC Checks"/>
    <d v="2025-11-17T00:00:00"/>
    <s v="November"/>
    <n v="27"/>
  </r>
  <r>
    <x v="1"/>
    <s v="Naju"/>
    <x v="10"/>
    <x v="10"/>
    <x v="85"/>
    <x v="2"/>
    <s v="Newness"/>
    <n v="21310"/>
    <n v="159"/>
    <x v="4"/>
    <x v="4"/>
    <s v="DIRECT"/>
    <x v="3"/>
    <d v="2025-05-28T00:00:00"/>
    <s v="May"/>
    <d v="2025-06-06T00:00:00"/>
    <x v="8"/>
    <d v="2025-08-08T00:00:00"/>
    <b v="1"/>
    <b v="1"/>
    <b v="1"/>
    <b v="1"/>
    <b v="1"/>
    <b v="1"/>
    <b v="1"/>
    <b v="1"/>
    <b v="1"/>
    <b v="1"/>
    <b v="0"/>
    <n v="0.90909090909090906"/>
    <s v="Delivered to DIAMOND DC"/>
    <d v="2025-08-19T00:00:00"/>
    <s v="August"/>
    <n v="11"/>
  </r>
  <r>
    <x v="3"/>
    <s v="Harry"/>
    <x v="14"/>
    <x v="13"/>
    <x v="86"/>
    <x v="26"/>
    <s v="Replenishment"/>
    <n v="22800"/>
    <n v="106"/>
    <x v="3"/>
    <x v="1"/>
    <s v="DIRECT"/>
    <x v="1"/>
    <d v="2025-06-30T00:00:00"/>
    <s v="June"/>
    <d v="2025-07-09T00:00:00"/>
    <x v="2"/>
    <d v="2025-09-10T00:00:00"/>
    <b v="1"/>
    <b v="1"/>
    <b v="1"/>
    <b v="1"/>
    <b v="1"/>
    <b v="1"/>
    <b v="0"/>
    <b v="0"/>
    <b v="0"/>
    <b v="0"/>
    <b v="0"/>
    <n v="0.54545454545454541"/>
    <s v="In Production"/>
    <d v="2025-09-27T00:00:00"/>
    <s v="September"/>
    <n v="17"/>
  </r>
  <r>
    <x v="3"/>
    <s v="Harry"/>
    <x v="15"/>
    <x v="13"/>
    <x v="87"/>
    <x v="44"/>
    <s v="Replenishment"/>
    <n v="24002"/>
    <n v="191"/>
    <x v="1"/>
    <x v="4"/>
    <s v="DIRECT"/>
    <x v="3"/>
    <d v="2025-07-24T00:00:00"/>
    <s v="July"/>
    <d v="2025-08-04T00:00:00"/>
    <x v="9"/>
    <d v="2025-10-06T00:00:00"/>
    <b v="1"/>
    <b v="1"/>
    <b v="1"/>
    <b v="1"/>
    <b v="1"/>
    <b v="1"/>
    <b v="1"/>
    <b v="1"/>
    <b v="1"/>
    <b v="1"/>
    <b v="1"/>
    <n v="1"/>
    <s v="Shipment Complete"/>
    <d v="2025-11-12T00:00:00"/>
    <s v="November"/>
    <n v="37"/>
  </r>
  <r>
    <x v="3"/>
    <s v="Harry"/>
    <x v="15"/>
    <x v="13"/>
    <x v="88"/>
    <x v="15"/>
    <s v="Replenishment"/>
    <n v="19444"/>
    <n v="156"/>
    <x v="3"/>
    <x v="1"/>
    <s v="DIRECT"/>
    <x v="3"/>
    <d v="2025-02-13T00:00:00"/>
    <s v="February"/>
    <d v="2025-02-24T00:00:00"/>
    <x v="3"/>
    <d v="2025-04-28T00:00:00"/>
    <b v="1"/>
    <b v="1"/>
    <b v="1"/>
    <b v="1"/>
    <b v="1"/>
    <b v="0"/>
    <b v="0"/>
    <b v="0"/>
    <b v="0"/>
    <b v="0"/>
    <b v="0"/>
    <n v="0.45454545454545453"/>
    <s v="Order Confirmed"/>
    <d v="2025-05-05T00:00:00"/>
    <s v="May"/>
    <n v="7"/>
  </r>
  <r>
    <x v="2"/>
    <s v="Nigora"/>
    <x v="11"/>
    <x v="11"/>
    <x v="89"/>
    <x v="39"/>
    <s v="Replenishment"/>
    <n v="15064"/>
    <n v="206"/>
    <x v="1"/>
    <x v="1"/>
    <s v="DIRECT"/>
    <x v="3"/>
    <d v="2025-02-09T00:00:00"/>
    <s v="February"/>
    <d v="2025-02-18T00:00:00"/>
    <x v="3"/>
    <d v="2025-04-22T00:00:00"/>
    <b v="1"/>
    <b v="1"/>
    <b v="0"/>
    <b v="0"/>
    <b v="0"/>
    <b v="0"/>
    <b v="0"/>
    <b v="0"/>
    <b v="0"/>
    <b v="0"/>
    <b v="0"/>
    <n v="0.18181818181818182"/>
    <s v="Order Approved"/>
    <d v="2025-05-25T00:00:00"/>
    <s v="May"/>
    <n v="33"/>
  </r>
  <r>
    <x v="2"/>
    <s v="Nigora"/>
    <x v="8"/>
    <x v="8"/>
    <x v="90"/>
    <x v="16"/>
    <s v="Replenishment"/>
    <n v="24354"/>
    <n v="106"/>
    <x v="5"/>
    <x v="3"/>
    <s v="DIRECT"/>
    <x v="3"/>
    <d v="2025-06-05T00:00:00"/>
    <s v="June"/>
    <d v="2025-06-16T00:00:00"/>
    <x v="8"/>
    <d v="2025-08-18T00:00:00"/>
    <b v="1"/>
    <b v="1"/>
    <b v="1"/>
    <b v="1"/>
    <b v="1"/>
    <b v="1"/>
    <b v="1"/>
    <b v="1"/>
    <b v="1"/>
    <b v="0"/>
    <b v="0"/>
    <n v="0.81818181818181823"/>
    <s v="QC Checks"/>
    <d v="2025-10-03T00:00:00"/>
    <s v="October"/>
    <n v="46"/>
  </r>
  <r>
    <x v="3"/>
    <s v="Harry"/>
    <x v="14"/>
    <x v="13"/>
    <x v="91"/>
    <x v="21"/>
    <s v="Newness"/>
    <n v="19146"/>
    <n v="173"/>
    <x v="3"/>
    <x v="1"/>
    <s v="DIRECT"/>
    <x v="2"/>
    <d v="2025-02-27T00:00:00"/>
    <s v="February"/>
    <d v="2025-03-10T00:00:00"/>
    <x v="7"/>
    <d v="2025-05-12T00:00:00"/>
    <b v="1"/>
    <b v="1"/>
    <b v="1"/>
    <b v="1"/>
    <b v="1"/>
    <b v="1"/>
    <b v="1"/>
    <b v="1"/>
    <b v="1"/>
    <b v="1"/>
    <b v="0"/>
    <n v="0.90909090909090906"/>
    <s v="Delivered to DIAMOND DC"/>
    <d v="2025-06-24T00:00:00"/>
    <s v="June"/>
    <n v="43"/>
  </r>
  <r>
    <x v="4"/>
    <s v="Reddy"/>
    <x v="6"/>
    <x v="5"/>
    <x v="92"/>
    <x v="30"/>
    <s v="Newness"/>
    <n v="14205"/>
    <n v="103"/>
    <x v="3"/>
    <x v="2"/>
    <s v="DIRECT"/>
    <x v="2"/>
    <d v="2025-07-23T00:00:00"/>
    <s v="July"/>
    <d v="2025-08-01T00:00:00"/>
    <x v="9"/>
    <d v="2025-10-03T00:00:00"/>
    <b v="1"/>
    <b v="1"/>
    <b v="1"/>
    <b v="0"/>
    <b v="0"/>
    <b v="0"/>
    <b v="0"/>
    <b v="0"/>
    <b v="0"/>
    <b v="0"/>
    <b v="0"/>
    <n v="0.27272727272727271"/>
    <s v="PO Created"/>
    <d v="2025-10-10T00:00:00"/>
    <s v="October"/>
    <n v="7"/>
  </r>
  <r>
    <x v="4"/>
    <s v="Reddy"/>
    <x v="4"/>
    <x v="1"/>
    <x v="93"/>
    <x v="28"/>
    <s v="Replenishment"/>
    <n v="15697"/>
    <n v="169"/>
    <x v="4"/>
    <x v="4"/>
    <s v="DIRECT"/>
    <x v="1"/>
    <d v="2025-08-02T00:00:00"/>
    <s v="August"/>
    <d v="2025-08-12T00:00:00"/>
    <x v="9"/>
    <d v="2025-10-14T00:00:00"/>
    <b v="1"/>
    <b v="1"/>
    <b v="1"/>
    <b v="1"/>
    <b v="1"/>
    <b v="1"/>
    <b v="0"/>
    <b v="0"/>
    <b v="0"/>
    <b v="0"/>
    <b v="0"/>
    <n v="0.54545454545454541"/>
    <s v="In Production"/>
    <d v="2025-11-10T00:00:00"/>
    <s v="November"/>
    <n v="27"/>
  </r>
  <r>
    <x v="1"/>
    <s v="Naju"/>
    <x v="1"/>
    <x v="1"/>
    <x v="94"/>
    <x v="15"/>
    <s v="Newness"/>
    <n v="20280"/>
    <n v="208"/>
    <x v="3"/>
    <x v="4"/>
    <s v="DIRECT"/>
    <x v="1"/>
    <d v="2025-06-06T00:00:00"/>
    <s v="June"/>
    <d v="2025-06-17T00:00:00"/>
    <x v="8"/>
    <d v="2025-08-19T00:00:00"/>
    <b v="1"/>
    <b v="1"/>
    <b v="1"/>
    <b v="1"/>
    <b v="1"/>
    <b v="1"/>
    <b v="1"/>
    <b v="1"/>
    <b v="1"/>
    <b v="1"/>
    <b v="1"/>
    <n v="1"/>
    <s v="Shipment Complete"/>
    <d v="2025-09-09T00:00:00"/>
    <s v="September"/>
    <n v="21"/>
  </r>
  <r>
    <x v="2"/>
    <s v="Nigora"/>
    <x v="11"/>
    <x v="11"/>
    <x v="95"/>
    <x v="3"/>
    <s v="Replenishment"/>
    <n v="23323"/>
    <n v="115"/>
    <x v="2"/>
    <x v="4"/>
    <s v="DIRECT"/>
    <x v="3"/>
    <d v="2025-07-22T00:00:00"/>
    <s v="July"/>
    <d v="2025-07-31T00:00:00"/>
    <x v="2"/>
    <d v="2025-10-02T00:00:00"/>
    <b v="1"/>
    <b v="1"/>
    <b v="1"/>
    <b v="1"/>
    <b v="1"/>
    <b v="0"/>
    <b v="0"/>
    <b v="0"/>
    <b v="0"/>
    <b v="0"/>
    <b v="0"/>
    <n v="0.45454545454545453"/>
    <s v="Order Confirmed"/>
    <d v="2025-10-25T00:00:00"/>
    <s v="October"/>
    <n v="23"/>
  </r>
  <r>
    <x v="4"/>
    <s v="Reddy"/>
    <x v="6"/>
    <x v="5"/>
    <x v="96"/>
    <x v="45"/>
    <s v="Replenishment"/>
    <n v="20389"/>
    <n v="160"/>
    <x v="1"/>
    <x v="3"/>
    <s v="DIRECT"/>
    <x v="3"/>
    <d v="2025-07-30T00:00:00"/>
    <s v="July"/>
    <d v="2025-08-08T00:00:00"/>
    <x v="9"/>
    <d v="2025-10-10T00:00:00"/>
    <b v="1"/>
    <b v="1"/>
    <b v="0"/>
    <b v="0"/>
    <b v="0"/>
    <b v="0"/>
    <b v="0"/>
    <b v="0"/>
    <b v="0"/>
    <b v="0"/>
    <b v="0"/>
    <n v="0.18181818181818182"/>
    <s v="Order Approved"/>
    <d v="2025-10-19T00:00:00"/>
    <s v="October"/>
    <n v="9"/>
  </r>
  <r>
    <x v="4"/>
    <s v="Reddy"/>
    <x v="4"/>
    <x v="1"/>
    <x v="97"/>
    <x v="36"/>
    <s v="Newness"/>
    <n v="22096"/>
    <n v="208"/>
    <x v="6"/>
    <x v="2"/>
    <s v="DIRECT"/>
    <x v="3"/>
    <d v="2025-02-24T00:00:00"/>
    <s v="February"/>
    <d v="2025-03-05T00:00:00"/>
    <x v="7"/>
    <d v="2025-05-07T00:00:00"/>
    <b v="1"/>
    <b v="1"/>
    <b v="1"/>
    <b v="1"/>
    <b v="1"/>
    <b v="1"/>
    <b v="1"/>
    <b v="1"/>
    <b v="1"/>
    <b v="0"/>
    <b v="0"/>
    <n v="0.81818181818181823"/>
    <s v="QC Checks"/>
    <d v="2025-05-24T00:00:00"/>
    <s v="May"/>
    <n v="17"/>
  </r>
  <r>
    <x v="1"/>
    <s v="Naju"/>
    <x v="10"/>
    <x v="10"/>
    <x v="98"/>
    <x v="7"/>
    <s v="Replenishment"/>
    <n v="20224"/>
    <n v="205"/>
    <x v="2"/>
    <x v="4"/>
    <s v="DIRECT"/>
    <x v="1"/>
    <d v="2025-04-15T00:00:00"/>
    <s v="April"/>
    <d v="2025-04-24T00:00:00"/>
    <x v="1"/>
    <d v="2025-06-26T00:00:00"/>
    <b v="1"/>
    <b v="1"/>
    <b v="1"/>
    <b v="1"/>
    <b v="1"/>
    <b v="1"/>
    <b v="1"/>
    <b v="1"/>
    <b v="1"/>
    <b v="1"/>
    <b v="0"/>
    <n v="0.90909090909090906"/>
    <s v="Delivered to DIAMOND DC"/>
    <d v="2025-07-21T00:00:00"/>
    <s v="July"/>
    <n v="25"/>
  </r>
  <r>
    <x v="0"/>
    <m/>
    <x v="0"/>
    <x v="0"/>
    <x v="0"/>
    <x v="0"/>
    <m/>
    <m/>
    <m/>
    <x v="0"/>
    <x v="0"/>
    <m/>
    <x v="0"/>
    <m/>
    <m/>
    <m/>
    <x v="0"/>
    <m/>
    <m/>
    <m/>
    <m/>
    <m/>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2985776-CC4E-4401-B5D5-E78DEB04F9CF}" name="PivotTable1" cacheId="27"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32">
  <location ref="A3:B8" firstHeaderRow="1" firstDataRow="1" firstDataCol="1"/>
  <pivotFields count="34">
    <pivotField compact="0" outline="0" showAll="0" defaultSubtotal="0">
      <items count="5">
        <item x="3"/>
        <item x="2"/>
        <item x="1"/>
        <item x="4"/>
        <item x="0"/>
      </items>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howAll="0" defaultSubtotal="0">
      <items count="16">
        <item x="10"/>
        <item x="6"/>
        <item x="7"/>
        <item x="9"/>
        <item x="3"/>
        <item x="15"/>
        <item x="8"/>
        <item x="4"/>
        <item x="11"/>
        <item x="14"/>
        <item x="5"/>
        <item x="13"/>
        <item x="2"/>
        <item x="1"/>
        <item x="12"/>
        <item x="0"/>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dataField="1" compact="0" outline="0" showAll="0" defaultSubtotal="0">
      <items count="10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m="1" x="99"/>
        <item m="1" x="100"/>
        <item m="1" x="101"/>
        <item m="1" x="102"/>
        <item m="1" x="103"/>
        <item m="1" x="104"/>
        <item m="1" x="105"/>
        <item m="1" x="106"/>
        <item m="1" x="107"/>
        <item m="1" x="108"/>
        <item x="0"/>
      </items>
      <extLst>
        <ext xmlns:x14="http://schemas.microsoft.com/office/spreadsheetml/2009/9/main" uri="{2946ED86-A175-432a-8AC1-64E0C546D7DE}">
          <x14:pivotField fillDownLabels="1"/>
        </ext>
      </extLst>
    </pivotField>
    <pivotField compact="0" outline="0" showAll="0" defaultSubtotal="0">
      <items count="48">
        <item x="12"/>
        <item x="14"/>
        <item x="38"/>
        <item x="6"/>
        <item x="24"/>
        <item x="42"/>
        <item x="18"/>
        <item x="26"/>
        <item x="15"/>
        <item x="11"/>
        <item x="40"/>
        <item x="3"/>
        <item x="37"/>
        <item x="33"/>
        <item x="10"/>
        <item x="43"/>
        <item x="30"/>
        <item x="28"/>
        <item x="8"/>
        <item x="22"/>
        <item x="34"/>
        <item x="16"/>
        <item x="41"/>
        <item x="13"/>
        <item x="36"/>
        <item x="35"/>
        <item x="31"/>
        <item x="20"/>
        <item x="27"/>
        <item x="44"/>
        <item x="7"/>
        <item x="19"/>
        <item x="29"/>
        <item m="1" x="46"/>
        <item x="32"/>
        <item x="45"/>
        <item x="4"/>
        <item x="5"/>
        <item x="9"/>
        <item x="21"/>
        <item x="39"/>
        <item x="23"/>
        <item m="1" x="47"/>
        <item x="2"/>
        <item x="1"/>
        <item x="25"/>
        <item x="17"/>
        <item x="0"/>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items count="5">
        <item x="4"/>
        <item x="2"/>
        <item x="1"/>
        <item x="3"/>
        <item x="0"/>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4">
        <item x="2"/>
        <item x="1"/>
        <item x="3"/>
        <item x="0"/>
      </items>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items count="10">
        <item x="6"/>
        <item x="3"/>
        <item x="7"/>
        <item x="1"/>
        <item x="5"/>
        <item x="8"/>
        <item x="2"/>
        <item x="9"/>
        <item x="4"/>
        <item x="0"/>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1">
    <field x="12"/>
  </rowFields>
  <rowItems count="5">
    <i>
      <x/>
    </i>
    <i>
      <x v="1"/>
    </i>
    <i>
      <x v="2"/>
    </i>
    <i>
      <x v="3"/>
    </i>
    <i t="grand">
      <x/>
    </i>
  </rowItems>
  <colItems count="1">
    <i/>
  </colItems>
  <dataFields count="1">
    <dataField name="Count of PO Number" fld="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E1E9DF4-C14D-4009-8219-CFFE1C7AD1C1}" name="PivotTable8" cacheId="27"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4">
  <location ref="L86:M103" firstHeaderRow="1" firstDataRow="1" firstDataCol="1"/>
  <pivotFields count="34">
    <pivotField compact="0" outline="0" showAll="0" defaultSubtotal="0">
      <items count="5">
        <item x="3"/>
        <item x="2"/>
        <item x="1"/>
        <item x="4"/>
        <item x="0"/>
      </items>
    </pivotField>
    <pivotField compact="0" outline="0" subtotalTop="0" showAll="0" defaultSubtotal="0"/>
    <pivotField axis="axisRow" compact="0" outline="0" showAll="0" defaultSubtotal="0">
      <items count="16">
        <item x="3"/>
        <item x="14"/>
        <item x="2"/>
        <item x="0"/>
        <item x="1"/>
        <item x="4"/>
        <item x="5"/>
        <item x="6"/>
        <item x="7"/>
        <item x="8"/>
        <item x="9"/>
        <item x="10"/>
        <item x="11"/>
        <item x="12"/>
        <item x="13"/>
        <item x="15"/>
      </items>
    </pivotField>
    <pivotField compact="0" outline="0" showAll="0" defaultSubtotal="0"/>
    <pivotField compact="0" outline="0" showAll="0" defaultSubtotal="0">
      <items count="10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m="1" x="99"/>
        <item m="1" x="100"/>
        <item m="1" x="101"/>
        <item m="1" x="102"/>
        <item m="1" x="103"/>
        <item m="1" x="104"/>
        <item m="1" x="105"/>
        <item m="1" x="106"/>
        <item m="1" x="107"/>
        <item m="1" x="108"/>
        <item x="0"/>
      </items>
    </pivotField>
    <pivotField compact="0" outline="0" showAll="0" defaultSubtotal="0">
      <items count="48">
        <item x="12"/>
        <item x="14"/>
        <item x="38"/>
        <item x="6"/>
        <item x="24"/>
        <item x="42"/>
        <item x="18"/>
        <item x="26"/>
        <item x="15"/>
        <item x="11"/>
        <item x="40"/>
        <item x="3"/>
        <item x="37"/>
        <item x="33"/>
        <item x="10"/>
        <item x="43"/>
        <item x="30"/>
        <item x="28"/>
        <item x="8"/>
        <item x="22"/>
        <item x="34"/>
        <item x="16"/>
        <item x="41"/>
        <item x="13"/>
        <item x="36"/>
        <item x="35"/>
        <item x="31"/>
        <item x="20"/>
        <item x="27"/>
        <item x="44"/>
        <item x="7"/>
        <item x="19"/>
        <item x="29"/>
        <item m="1" x="46"/>
        <item x="32"/>
        <item x="45"/>
        <item x="4"/>
        <item x="5"/>
        <item x="9"/>
        <item x="21"/>
        <item x="39"/>
        <item x="23"/>
        <item m="1" x="47"/>
        <item x="2"/>
        <item x="1"/>
        <item x="25"/>
        <item x="17"/>
        <item x="0"/>
      </items>
    </pivotField>
    <pivotField compact="0" outline="0" showAll="0" defaultSubtotal="0"/>
    <pivotField dataField="1" compact="0" outline="0" showAll="0" defaultSubtotal="0"/>
    <pivotField compact="0" outline="0" showAll="0" defaultSubtotal="0"/>
    <pivotField compact="0" outline="0" showAll="0" defaultSubtotal="0"/>
    <pivotField compact="0" outline="0" showAll="0" defaultSubtotal="0">
      <items count="5">
        <item x="4"/>
        <item x="2"/>
        <item x="1"/>
        <item x="3"/>
        <item x="0"/>
      </items>
    </pivotField>
    <pivotField compact="0" outline="0" showAll="0" defaultSubtotal="0"/>
    <pivotField compact="0" outline="0" showAll="0" defaultSubtotal="0">
      <items count="4">
        <item x="2"/>
        <item x="1"/>
        <item x="3"/>
        <item x="0"/>
      </items>
    </pivotField>
    <pivotField compact="0" outline="0" subtotalTop="0" showAll="0" defaultSubtotal="0"/>
    <pivotField compact="0" outline="0" subtotalTop="0" showAll="0" defaultSubtotal="0"/>
    <pivotField compact="0" outline="0" subtotalTop="0" showAll="0" defaultSubtotal="0"/>
    <pivotField compact="0" outline="0" subtotalTop="0" showAll="0" defaultSubtotal="0">
      <items count="10">
        <item x="6"/>
        <item x="3"/>
        <item x="7"/>
        <item x="1"/>
        <item x="5"/>
        <item x="8"/>
        <item x="2"/>
        <item x="9"/>
        <item x="4"/>
        <item x="0"/>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s>
  <rowFields count="1">
    <field x="2"/>
  </rowFields>
  <rowItems count="17">
    <i>
      <x/>
    </i>
    <i>
      <x v="1"/>
    </i>
    <i>
      <x v="2"/>
    </i>
    <i>
      <x v="3"/>
    </i>
    <i>
      <x v="4"/>
    </i>
    <i>
      <x v="5"/>
    </i>
    <i>
      <x v="6"/>
    </i>
    <i>
      <x v="7"/>
    </i>
    <i>
      <x v="8"/>
    </i>
    <i>
      <x v="9"/>
    </i>
    <i>
      <x v="10"/>
    </i>
    <i>
      <x v="11"/>
    </i>
    <i>
      <x v="12"/>
    </i>
    <i>
      <x v="13"/>
    </i>
    <i>
      <x v="14"/>
    </i>
    <i>
      <x v="15"/>
    </i>
    <i t="grand">
      <x/>
    </i>
  </rowItems>
  <colItems count="1">
    <i/>
  </colItems>
  <dataFields count="1">
    <dataField name="Sum of OTB Value in AED"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822E593-FE61-4A1A-AAD4-D293C5E9CE5D}" name="PivotTable3" cacheId="27"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4">
  <location ref="A96:B107" firstHeaderRow="1" firstDataRow="1" firstDataCol="1"/>
  <pivotFields count="34">
    <pivotField compact="0" outline="0" showAll="0" defaultSubtotal="0">
      <items count="5">
        <item x="3"/>
        <item x="2"/>
        <item x="1"/>
        <item x="4"/>
        <item x="0"/>
      </items>
    </pivotField>
    <pivotField compact="0" outline="0" subtotalTop="0" showAll="0" defaultSubtotal="0"/>
    <pivotField compact="0" outline="0" showAll="0" defaultSubtotal="0">
      <items count="16">
        <item x="10"/>
        <item x="6"/>
        <item x="7"/>
        <item x="9"/>
        <item x="3"/>
        <item x="15"/>
        <item x="8"/>
        <item x="4"/>
        <item x="11"/>
        <item x="14"/>
        <item x="5"/>
        <item x="13"/>
        <item x="2"/>
        <item x="1"/>
        <item x="12"/>
        <item x="0"/>
      </items>
    </pivotField>
    <pivotField compact="0" outline="0" showAll="0" defaultSubtotal="0"/>
    <pivotField compact="0" outline="0" showAll="0" defaultSubtotal="0">
      <items count="10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m="1" x="99"/>
        <item m="1" x="100"/>
        <item m="1" x="101"/>
        <item m="1" x="102"/>
        <item m="1" x="103"/>
        <item m="1" x="104"/>
        <item m="1" x="105"/>
        <item m="1" x="106"/>
        <item m="1" x="107"/>
        <item m="1" x="108"/>
        <item x="0"/>
      </items>
    </pivotField>
    <pivotField compact="0" outline="0" showAll="0" defaultSubtotal="0">
      <items count="48">
        <item x="12"/>
        <item x="14"/>
        <item x="38"/>
        <item x="6"/>
        <item x="24"/>
        <item x="42"/>
        <item x="18"/>
        <item x="26"/>
        <item x="15"/>
        <item x="11"/>
        <item x="40"/>
        <item x="3"/>
        <item x="37"/>
        <item x="33"/>
        <item x="10"/>
        <item x="43"/>
        <item x="30"/>
        <item x="28"/>
        <item x="8"/>
        <item x="22"/>
        <item x="34"/>
        <item x="16"/>
        <item x="41"/>
        <item x="13"/>
        <item x="36"/>
        <item x="35"/>
        <item x="31"/>
        <item x="20"/>
        <item x="27"/>
        <item x="44"/>
        <item x="7"/>
        <item x="19"/>
        <item x="29"/>
        <item m="1" x="46"/>
        <item x="32"/>
        <item x="45"/>
        <item x="4"/>
        <item x="5"/>
        <item x="9"/>
        <item x="21"/>
        <item x="39"/>
        <item x="23"/>
        <item m="1" x="47"/>
        <item x="2"/>
        <item x="1"/>
        <item x="25"/>
        <item x="17"/>
        <item x="0"/>
      </items>
    </pivotField>
    <pivotField compact="0" outline="0" showAll="0" defaultSubtotal="0"/>
    <pivotField dataField="1" compact="0" outline="0" showAll="0" defaultSubtotal="0"/>
    <pivotField compact="0" outline="0" showAll="0" defaultSubtotal="0"/>
    <pivotField compact="0" outline="0" showAll="0" defaultSubtotal="0"/>
    <pivotField compact="0" outline="0" showAll="0" defaultSubtotal="0">
      <items count="5">
        <item x="4"/>
        <item x="2"/>
        <item x="1"/>
        <item x="3"/>
        <item x="0"/>
      </items>
    </pivotField>
    <pivotField compact="0" outline="0" showAll="0" defaultSubtotal="0"/>
    <pivotField compact="0" outline="0" showAll="0" defaultSubtotal="0">
      <items count="4">
        <item x="2"/>
        <item x="1"/>
        <item x="3"/>
        <item x="0"/>
      </items>
    </pivotField>
    <pivotField compact="0" outline="0" subtotalTop="0" showAll="0" defaultSubtotal="0"/>
    <pivotField compact="0" outline="0" subtotalTop="0" showAll="0" defaultSubtotal="0"/>
    <pivotField compact="0" outline="0" subtotalTop="0" showAll="0" defaultSubtotal="0"/>
    <pivotField axis="axisRow" compact="0" outline="0" subtotalTop="0" showAll="0" defaultSubtotal="0">
      <items count="10">
        <item x="6"/>
        <item x="3"/>
        <item x="1"/>
        <item x="5"/>
        <item x="2"/>
        <item x="4"/>
        <item x="0"/>
        <item x="7"/>
        <item x="8"/>
        <item x="9"/>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s>
  <rowFields count="1">
    <field x="16"/>
  </rowFields>
  <rowItems count="11">
    <i>
      <x/>
    </i>
    <i>
      <x v="1"/>
    </i>
    <i>
      <x v="2"/>
    </i>
    <i>
      <x v="3"/>
    </i>
    <i>
      <x v="4"/>
    </i>
    <i>
      <x v="5"/>
    </i>
    <i>
      <x v="6"/>
    </i>
    <i>
      <x v="7"/>
    </i>
    <i>
      <x v="8"/>
    </i>
    <i>
      <x v="9"/>
    </i>
    <i t="grand">
      <x/>
    </i>
  </rowItems>
  <colItems count="1">
    <i/>
  </colItems>
  <dataFields count="1">
    <dataField name="Sum of OTB Value in AED"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92A87B4-9E1A-4F3E-9634-FC2C833F99BB}" name="PivotTable11" cacheId="27"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2">
  <location ref="AC1:AE101" firstHeaderRow="0" firstDataRow="1" firstDataCol="1"/>
  <pivotFields count="34">
    <pivotField compact="0" outline="0" showAll="0" defaultSubtotal="0">
      <items count="5">
        <item x="3"/>
        <item x="2"/>
        <item x="1"/>
        <item x="4"/>
        <item x="0"/>
      </items>
    </pivotField>
    <pivotField compact="0" outline="0" subtotalTop="0" showAll="0" defaultSubtotal="0"/>
    <pivotField compact="0" outline="0" showAll="0" defaultSubtotal="0">
      <items count="16">
        <item x="10"/>
        <item x="6"/>
        <item x="7"/>
        <item x="9"/>
        <item x="3"/>
        <item x="15"/>
        <item x="8"/>
        <item x="4"/>
        <item x="11"/>
        <item x="14"/>
        <item x="5"/>
        <item x="13"/>
        <item x="2"/>
        <item x="1"/>
        <item x="12"/>
        <item x="0"/>
      </items>
    </pivotField>
    <pivotField compact="0" outline="0" showAll="0" defaultSubtotal="0"/>
    <pivotField axis="axisRow" compact="0" outline="0" showAll="0" defaultSubtotal="0">
      <items count="10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m="1" x="99"/>
        <item m="1" x="100"/>
        <item m="1" x="101"/>
        <item m="1" x="102"/>
        <item m="1" x="103"/>
        <item m="1" x="104"/>
        <item m="1" x="105"/>
        <item m="1" x="106"/>
        <item m="1" x="107"/>
        <item m="1" x="108"/>
      </items>
    </pivotField>
    <pivotField compact="0" outline="0" showAll="0" defaultSubtotal="0">
      <items count="48">
        <item x="12"/>
        <item x="14"/>
        <item x="38"/>
        <item x="6"/>
        <item x="24"/>
        <item x="42"/>
        <item x="18"/>
        <item x="26"/>
        <item x="15"/>
        <item x="11"/>
        <item x="40"/>
        <item x="3"/>
        <item x="37"/>
        <item x="33"/>
        <item x="10"/>
        <item x="43"/>
        <item x="30"/>
        <item x="28"/>
        <item x="8"/>
        <item x="22"/>
        <item x="34"/>
        <item x="16"/>
        <item x="41"/>
        <item x="13"/>
        <item x="36"/>
        <item x="35"/>
        <item x="31"/>
        <item x="20"/>
        <item x="27"/>
        <item x="44"/>
        <item x="7"/>
        <item x="19"/>
        <item x="29"/>
        <item m="1" x="46"/>
        <item x="32"/>
        <item x="45"/>
        <item x="4"/>
        <item x="5"/>
        <item x="9"/>
        <item x="21"/>
        <item x="39"/>
        <item x="23"/>
        <item m="1" x="47"/>
        <item x="2"/>
        <item x="1"/>
        <item x="25"/>
        <item x="17"/>
        <item x="0"/>
      </items>
    </pivotField>
    <pivotField compact="0" outline="0" showAll="0" defaultSubtotal="0"/>
    <pivotField dataField="1" compact="0" outline="0" showAll="0" defaultSubtotal="0"/>
    <pivotField dataField="1" compact="0" outline="0" showAll="0" defaultSubtotal="0"/>
    <pivotField compact="0" outline="0" showAll="0" defaultSubtotal="0"/>
    <pivotField compact="0" outline="0" showAll="0" defaultSubtotal="0">
      <items count="5">
        <item x="4"/>
        <item x="2"/>
        <item x="1"/>
        <item x="3"/>
        <item x="0"/>
      </items>
    </pivotField>
    <pivotField compact="0" outline="0" showAll="0" defaultSubtotal="0"/>
    <pivotField compact="0" outline="0" showAll="0" defaultSubtotal="0">
      <items count="4">
        <item x="2"/>
        <item x="1"/>
        <item x="3"/>
        <item x="0"/>
      </items>
    </pivotField>
    <pivotField compact="0" outline="0" subtotalTop="0" showAll="0" defaultSubtotal="0"/>
    <pivotField compact="0" outline="0" subtotalTop="0" showAll="0" defaultSubtotal="0"/>
    <pivotField compact="0" outline="0" subtotalTop="0" showAll="0" defaultSubtotal="0"/>
    <pivotField compact="0" outline="0" subtotalTop="0" showAll="0" defaultSubtotal="0">
      <items count="10">
        <item x="6"/>
        <item x="3"/>
        <item x="7"/>
        <item x="1"/>
        <item x="5"/>
        <item x="8"/>
        <item x="2"/>
        <item x="9"/>
        <item x="4"/>
        <item x="0"/>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s>
  <rowFields count="1">
    <field x="4"/>
  </rowFields>
  <rowItems count="10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t="grand">
      <x/>
    </i>
  </rowItems>
  <colFields count="1">
    <field x="-2"/>
  </colFields>
  <colItems count="2">
    <i>
      <x/>
    </i>
    <i i="1">
      <x v="1"/>
    </i>
  </colItems>
  <dataFields count="2">
    <dataField name="Sum of Qty" fld="8" baseField="0" baseItem="0"/>
    <dataField name="Sum of OTB Value in AED" fld="7" baseField="0" baseItem="0"/>
  </dataFields>
  <chartFormats count="400">
    <chartFormat chart="6" format="0" series="1">
      <pivotArea type="data" outline="0" fieldPosition="0">
        <references count="1">
          <reference field="4294967294" count="1" selected="0">
            <x v="0"/>
          </reference>
        </references>
      </pivotArea>
    </chartFormat>
    <chartFormat chart="11" format="13" series="1">
      <pivotArea type="data" outline="0" fieldPosition="0">
        <references count="1">
          <reference field="4294967294" count="1" selected="0">
            <x v="0"/>
          </reference>
        </references>
      </pivotArea>
    </chartFormat>
    <chartFormat chart="11" format="25" series="1">
      <pivotArea type="data" outline="0" fieldPosition="0">
        <references count="1">
          <reference field="4294967294" count="1" selected="0">
            <x v="1"/>
          </reference>
        </references>
      </pivotArea>
    </chartFormat>
    <chartFormat chart="6" format="12" series="1">
      <pivotArea type="data" outline="0" fieldPosition="0">
        <references count="1">
          <reference field="4294967294" count="1" selected="0">
            <x v="1"/>
          </reference>
        </references>
      </pivotArea>
    </chartFormat>
    <chartFormat chart="11" format="26">
      <pivotArea type="data" outline="0" fieldPosition="0">
        <references count="2">
          <reference field="4294967294" count="1" selected="0">
            <x v="0"/>
          </reference>
          <reference field="4" count="1" selected="0">
            <x v="0"/>
          </reference>
        </references>
      </pivotArea>
    </chartFormat>
    <chartFormat chart="11" format="27">
      <pivotArea type="data" outline="0" fieldPosition="0">
        <references count="2">
          <reference field="4294967294" count="1" selected="0">
            <x v="0"/>
          </reference>
          <reference field="4" count="1" selected="0">
            <x v="1"/>
          </reference>
        </references>
      </pivotArea>
    </chartFormat>
    <chartFormat chart="11" format="28">
      <pivotArea type="data" outline="0" fieldPosition="0">
        <references count="2">
          <reference field="4294967294" count="1" selected="0">
            <x v="0"/>
          </reference>
          <reference field="4" count="1" selected="0">
            <x v="2"/>
          </reference>
        </references>
      </pivotArea>
    </chartFormat>
    <chartFormat chart="11" format="29">
      <pivotArea type="data" outline="0" fieldPosition="0">
        <references count="2">
          <reference field="4294967294" count="1" selected="0">
            <x v="0"/>
          </reference>
          <reference field="4" count="1" selected="0">
            <x v="3"/>
          </reference>
        </references>
      </pivotArea>
    </chartFormat>
    <chartFormat chart="11" format="30">
      <pivotArea type="data" outline="0" fieldPosition="0">
        <references count="2">
          <reference field="4294967294" count="1" selected="0">
            <x v="0"/>
          </reference>
          <reference field="4" count="1" selected="0">
            <x v="4"/>
          </reference>
        </references>
      </pivotArea>
    </chartFormat>
    <chartFormat chart="11" format="31">
      <pivotArea type="data" outline="0" fieldPosition="0">
        <references count="2">
          <reference field="4294967294" count="1" selected="0">
            <x v="0"/>
          </reference>
          <reference field="4" count="1" selected="0">
            <x v="5"/>
          </reference>
        </references>
      </pivotArea>
    </chartFormat>
    <chartFormat chart="11" format="32">
      <pivotArea type="data" outline="0" fieldPosition="0">
        <references count="2">
          <reference field="4294967294" count="1" selected="0">
            <x v="0"/>
          </reference>
          <reference field="4" count="1" selected="0">
            <x v="6"/>
          </reference>
        </references>
      </pivotArea>
    </chartFormat>
    <chartFormat chart="11" format="33">
      <pivotArea type="data" outline="0" fieldPosition="0">
        <references count="2">
          <reference field="4294967294" count="1" selected="0">
            <x v="0"/>
          </reference>
          <reference field="4" count="1" selected="0">
            <x v="7"/>
          </reference>
        </references>
      </pivotArea>
    </chartFormat>
    <chartFormat chart="11" format="34">
      <pivotArea type="data" outline="0" fieldPosition="0">
        <references count="2">
          <reference field="4294967294" count="1" selected="0">
            <x v="0"/>
          </reference>
          <reference field="4" count="1" selected="0">
            <x v="8"/>
          </reference>
        </references>
      </pivotArea>
    </chartFormat>
    <chartFormat chart="11" format="35">
      <pivotArea type="data" outline="0" fieldPosition="0">
        <references count="2">
          <reference field="4294967294" count="1" selected="0">
            <x v="0"/>
          </reference>
          <reference field="4" count="1" selected="0">
            <x v="9"/>
          </reference>
        </references>
      </pivotArea>
    </chartFormat>
    <chartFormat chart="11" format="36">
      <pivotArea type="data" outline="0" fieldPosition="0">
        <references count="2">
          <reference field="4294967294" count="1" selected="0">
            <x v="0"/>
          </reference>
          <reference field="4" count="1" selected="0">
            <x v="10"/>
          </reference>
        </references>
      </pivotArea>
    </chartFormat>
    <chartFormat chart="11" format="37">
      <pivotArea type="data" outline="0" fieldPosition="0">
        <references count="2">
          <reference field="4294967294" count="1" selected="0">
            <x v="0"/>
          </reference>
          <reference field="4" count="1" selected="0">
            <x v="11"/>
          </reference>
        </references>
      </pivotArea>
    </chartFormat>
    <chartFormat chart="11" format="38">
      <pivotArea type="data" outline="0" fieldPosition="0">
        <references count="2">
          <reference field="4294967294" count="1" selected="0">
            <x v="0"/>
          </reference>
          <reference field="4" count="1" selected="0">
            <x v="12"/>
          </reference>
        </references>
      </pivotArea>
    </chartFormat>
    <chartFormat chart="11" format="39">
      <pivotArea type="data" outline="0" fieldPosition="0">
        <references count="2">
          <reference field="4294967294" count="1" selected="0">
            <x v="0"/>
          </reference>
          <reference field="4" count="1" selected="0">
            <x v="13"/>
          </reference>
        </references>
      </pivotArea>
    </chartFormat>
    <chartFormat chart="11" format="40">
      <pivotArea type="data" outline="0" fieldPosition="0">
        <references count="2">
          <reference field="4294967294" count="1" selected="0">
            <x v="0"/>
          </reference>
          <reference field="4" count="1" selected="0">
            <x v="14"/>
          </reference>
        </references>
      </pivotArea>
    </chartFormat>
    <chartFormat chart="11" format="41">
      <pivotArea type="data" outline="0" fieldPosition="0">
        <references count="2">
          <reference field="4294967294" count="1" selected="0">
            <x v="0"/>
          </reference>
          <reference field="4" count="1" selected="0">
            <x v="15"/>
          </reference>
        </references>
      </pivotArea>
    </chartFormat>
    <chartFormat chart="11" format="42">
      <pivotArea type="data" outline="0" fieldPosition="0">
        <references count="2">
          <reference field="4294967294" count="1" selected="0">
            <x v="0"/>
          </reference>
          <reference field="4" count="1" selected="0">
            <x v="16"/>
          </reference>
        </references>
      </pivotArea>
    </chartFormat>
    <chartFormat chart="11" format="43">
      <pivotArea type="data" outline="0" fieldPosition="0">
        <references count="2">
          <reference field="4294967294" count="1" selected="0">
            <x v="0"/>
          </reference>
          <reference field="4" count="1" selected="0">
            <x v="17"/>
          </reference>
        </references>
      </pivotArea>
    </chartFormat>
    <chartFormat chart="11" format="44">
      <pivotArea type="data" outline="0" fieldPosition="0">
        <references count="2">
          <reference field="4294967294" count="1" selected="0">
            <x v="0"/>
          </reference>
          <reference field="4" count="1" selected="0">
            <x v="18"/>
          </reference>
        </references>
      </pivotArea>
    </chartFormat>
    <chartFormat chart="11" format="45">
      <pivotArea type="data" outline="0" fieldPosition="0">
        <references count="2">
          <reference field="4294967294" count="1" selected="0">
            <x v="0"/>
          </reference>
          <reference field="4" count="1" selected="0">
            <x v="19"/>
          </reference>
        </references>
      </pivotArea>
    </chartFormat>
    <chartFormat chart="11" format="46">
      <pivotArea type="data" outline="0" fieldPosition="0">
        <references count="2">
          <reference field="4294967294" count="1" selected="0">
            <x v="0"/>
          </reference>
          <reference field="4" count="1" selected="0">
            <x v="20"/>
          </reference>
        </references>
      </pivotArea>
    </chartFormat>
    <chartFormat chart="11" format="47">
      <pivotArea type="data" outline="0" fieldPosition="0">
        <references count="2">
          <reference field="4294967294" count="1" selected="0">
            <x v="0"/>
          </reference>
          <reference field="4" count="1" selected="0">
            <x v="21"/>
          </reference>
        </references>
      </pivotArea>
    </chartFormat>
    <chartFormat chart="11" format="48">
      <pivotArea type="data" outline="0" fieldPosition="0">
        <references count="2">
          <reference field="4294967294" count="1" selected="0">
            <x v="0"/>
          </reference>
          <reference field="4" count="1" selected="0">
            <x v="22"/>
          </reference>
        </references>
      </pivotArea>
    </chartFormat>
    <chartFormat chart="11" format="49">
      <pivotArea type="data" outline="0" fieldPosition="0">
        <references count="2">
          <reference field="4294967294" count="1" selected="0">
            <x v="0"/>
          </reference>
          <reference field="4" count="1" selected="0">
            <x v="23"/>
          </reference>
        </references>
      </pivotArea>
    </chartFormat>
    <chartFormat chart="11" format="50">
      <pivotArea type="data" outline="0" fieldPosition="0">
        <references count="2">
          <reference field="4294967294" count="1" selected="0">
            <x v="0"/>
          </reference>
          <reference field="4" count="1" selected="0">
            <x v="24"/>
          </reference>
        </references>
      </pivotArea>
    </chartFormat>
    <chartFormat chart="11" format="51">
      <pivotArea type="data" outline="0" fieldPosition="0">
        <references count="2">
          <reference field="4294967294" count="1" selected="0">
            <x v="0"/>
          </reference>
          <reference field="4" count="1" selected="0">
            <x v="25"/>
          </reference>
        </references>
      </pivotArea>
    </chartFormat>
    <chartFormat chart="11" format="52">
      <pivotArea type="data" outline="0" fieldPosition="0">
        <references count="2">
          <reference field="4294967294" count="1" selected="0">
            <x v="0"/>
          </reference>
          <reference field="4" count="1" selected="0">
            <x v="26"/>
          </reference>
        </references>
      </pivotArea>
    </chartFormat>
    <chartFormat chart="11" format="53">
      <pivotArea type="data" outline="0" fieldPosition="0">
        <references count="2">
          <reference field="4294967294" count="1" selected="0">
            <x v="0"/>
          </reference>
          <reference field="4" count="1" selected="0">
            <x v="27"/>
          </reference>
        </references>
      </pivotArea>
    </chartFormat>
    <chartFormat chart="11" format="54">
      <pivotArea type="data" outline="0" fieldPosition="0">
        <references count="2">
          <reference field="4294967294" count="1" selected="0">
            <x v="0"/>
          </reference>
          <reference field="4" count="1" selected="0">
            <x v="28"/>
          </reference>
        </references>
      </pivotArea>
    </chartFormat>
    <chartFormat chart="11" format="55">
      <pivotArea type="data" outline="0" fieldPosition="0">
        <references count="2">
          <reference field="4294967294" count="1" selected="0">
            <x v="0"/>
          </reference>
          <reference field="4" count="1" selected="0">
            <x v="29"/>
          </reference>
        </references>
      </pivotArea>
    </chartFormat>
    <chartFormat chart="11" format="56">
      <pivotArea type="data" outline="0" fieldPosition="0">
        <references count="2">
          <reference field="4294967294" count="1" selected="0">
            <x v="0"/>
          </reference>
          <reference field="4" count="1" selected="0">
            <x v="30"/>
          </reference>
        </references>
      </pivotArea>
    </chartFormat>
    <chartFormat chart="11" format="57">
      <pivotArea type="data" outline="0" fieldPosition="0">
        <references count="2">
          <reference field="4294967294" count="1" selected="0">
            <x v="0"/>
          </reference>
          <reference field="4" count="1" selected="0">
            <x v="31"/>
          </reference>
        </references>
      </pivotArea>
    </chartFormat>
    <chartFormat chart="11" format="58">
      <pivotArea type="data" outline="0" fieldPosition="0">
        <references count="2">
          <reference field="4294967294" count="1" selected="0">
            <x v="0"/>
          </reference>
          <reference field="4" count="1" selected="0">
            <x v="32"/>
          </reference>
        </references>
      </pivotArea>
    </chartFormat>
    <chartFormat chart="11" format="59">
      <pivotArea type="data" outline="0" fieldPosition="0">
        <references count="2">
          <reference field="4294967294" count="1" selected="0">
            <x v="0"/>
          </reference>
          <reference field="4" count="1" selected="0">
            <x v="33"/>
          </reference>
        </references>
      </pivotArea>
    </chartFormat>
    <chartFormat chart="11" format="60">
      <pivotArea type="data" outline="0" fieldPosition="0">
        <references count="2">
          <reference field="4294967294" count="1" selected="0">
            <x v="0"/>
          </reference>
          <reference field="4" count="1" selected="0">
            <x v="34"/>
          </reference>
        </references>
      </pivotArea>
    </chartFormat>
    <chartFormat chart="11" format="61">
      <pivotArea type="data" outline="0" fieldPosition="0">
        <references count="2">
          <reference field="4294967294" count="1" selected="0">
            <x v="0"/>
          </reference>
          <reference field="4" count="1" selected="0">
            <x v="35"/>
          </reference>
        </references>
      </pivotArea>
    </chartFormat>
    <chartFormat chart="11" format="62">
      <pivotArea type="data" outline="0" fieldPosition="0">
        <references count="2">
          <reference field="4294967294" count="1" selected="0">
            <x v="0"/>
          </reference>
          <reference field="4" count="1" selected="0">
            <x v="36"/>
          </reference>
        </references>
      </pivotArea>
    </chartFormat>
    <chartFormat chart="11" format="63">
      <pivotArea type="data" outline="0" fieldPosition="0">
        <references count="2">
          <reference field="4294967294" count="1" selected="0">
            <x v="0"/>
          </reference>
          <reference field="4" count="1" selected="0">
            <x v="37"/>
          </reference>
        </references>
      </pivotArea>
    </chartFormat>
    <chartFormat chart="11" format="64">
      <pivotArea type="data" outline="0" fieldPosition="0">
        <references count="2">
          <reference field="4294967294" count="1" selected="0">
            <x v="0"/>
          </reference>
          <reference field="4" count="1" selected="0">
            <x v="38"/>
          </reference>
        </references>
      </pivotArea>
    </chartFormat>
    <chartFormat chart="11" format="65">
      <pivotArea type="data" outline="0" fieldPosition="0">
        <references count="2">
          <reference field="4294967294" count="1" selected="0">
            <x v="0"/>
          </reference>
          <reference field="4" count="1" selected="0">
            <x v="39"/>
          </reference>
        </references>
      </pivotArea>
    </chartFormat>
    <chartFormat chart="11" format="66">
      <pivotArea type="data" outline="0" fieldPosition="0">
        <references count="2">
          <reference field="4294967294" count="1" selected="0">
            <x v="0"/>
          </reference>
          <reference field="4" count="1" selected="0">
            <x v="40"/>
          </reference>
        </references>
      </pivotArea>
    </chartFormat>
    <chartFormat chart="11" format="67">
      <pivotArea type="data" outline="0" fieldPosition="0">
        <references count="2">
          <reference field="4294967294" count="1" selected="0">
            <x v="0"/>
          </reference>
          <reference field="4" count="1" selected="0">
            <x v="41"/>
          </reference>
        </references>
      </pivotArea>
    </chartFormat>
    <chartFormat chart="11" format="68">
      <pivotArea type="data" outline="0" fieldPosition="0">
        <references count="2">
          <reference field="4294967294" count="1" selected="0">
            <x v="0"/>
          </reference>
          <reference field="4" count="1" selected="0">
            <x v="42"/>
          </reference>
        </references>
      </pivotArea>
    </chartFormat>
    <chartFormat chart="11" format="69">
      <pivotArea type="data" outline="0" fieldPosition="0">
        <references count="2">
          <reference field="4294967294" count="1" selected="0">
            <x v="0"/>
          </reference>
          <reference field="4" count="1" selected="0">
            <x v="43"/>
          </reference>
        </references>
      </pivotArea>
    </chartFormat>
    <chartFormat chart="11" format="70">
      <pivotArea type="data" outline="0" fieldPosition="0">
        <references count="2">
          <reference field="4294967294" count="1" selected="0">
            <x v="0"/>
          </reference>
          <reference field="4" count="1" selected="0">
            <x v="44"/>
          </reference>
        </references>
      </pivotArea>
    </chartFormat>
    <chartFormat chart="11" format="71">
      <pivotArea type="data" outline="0" fieldPosition="0">
        <references count="2">
          <reference field="4294967294" count="1" selected="0">
            <x v="0"/>
          </reference>
          <reference field="4" count="1" selected="0">
            <x v="45"/>
          </reference>
        </references>
      </pivotArea>
    </chartFormat>
    <chartFormat chart="11" format="72">
      <pivotArea type="data" outline="0" fieldPosition="0">
        <references count="2">
          <reference field="4294967294" count="1" selected="0">
            <x v="0"/>
          </reference>
          <reference field="4" count="1" selected="0">
            <x v="46"/>
          </reference>
        </references>
      </pivotArea>
    </chartFormat>
    <chartFormat chart="11" format="73">
      <pivotArea type="data" outline="0" fieldPosition="0">
        <references count="2">
          <reference field="4294967294" count="1" selected="0">
            <x v="0"/>
          </reference>
          <reference field="4" count="1" selected="0">
            <x v="47"/>
          </reference>
        </references>
      </pivotArea>
    </chartFormat>
    <chartFormat chart="11" format="74">
      <pivotArea type="data" outline="0" fieldPosition="0">
        <references count="2">
          <reference field="4294967294" count="1" selected="0">
            <x v="0"/>
          </reference>
          <reference field="4" count="1" selected="0">
            <x v="48"/>
          </reference>
        </references>
      </pivotArea>
    </chartFormat>
    <chartFormat chart="11" format="75">
      <pivotArea type="data" outline="0" fieldPosition="0">
        <references count="2">
          <reference field="4294967294" count="1" selected="0">
            <x v="0"/>
          </reference>
          <reference field="4" count="1" selected="0">
            <x v="49"/>
          </reference>
        </references>
      </pivotArea>
    </chartFormat>
    <chartFormat chart="11" format="76">
      <pivotArea type="data" outline="0" fieldPosition="0">
        <references count="2">
          <reference field="4294967294" count="1" selected="0">
            <x v="0"/>
          </reference>
          <reference field="4" count="1" selected="0">
            <x v="50"/>
          </reference>
        </references>
      </pivotArea>
    </chartFormat>
    <chartFormat chart="11" format="77">
      <pivotArea type="data" outline="0" fieldPosition="0">
        <references count="2">
          <reference field="4294967294" count="1" selected="0">
            <x v="0"/>
          </reference>
          <reference field="4" count="1" selected="0">
            <x v="51"/>
          </reference>
        </references>
      </pivotArea>
    </chartFormat>
    <chartFormat chart="11" format="78">
      <pivotArea type="data" outline="0" fieldPosition="0">
        <references count="2">
          <reference field="4294967294" count="1" selected="0">
            <x v="0"/>
          </reference>
          <reference field="4" count="1" selected="0">
            <x v="52"/>
          </reference>
        </references>
      </pivotArea>
    </chartFormat>
    <chartFormat chart="11" format="79">
      <pivotArea type="data" outline="0" fieldPosition="0">
        <references count="2">
          <reference field="4294967294" count="1" selected="0">
            <x v="0"/>
          </reference>
          <reference field="4" count="1" selected="0">
            <x v="53"/>
          </reference>
        </references>
      </pivotArea>
    </chartFormat>
    <chartFormat chart="11" format="80">
      <pivotArea type="data" outline="0" fieldPosition="0">
        <references count="2">
          <reference field="4294967294" count="1" selected="0">
            <x v="0"/>
          </reference>
          <reference field="4" count="1" selected="0">
            <x v="54"/>
          </reference>
        </references>
      </pivotArea>
    </chartFormat>
    <chartFormat chart="11" format="81">
      <pivotArea type="data" outline="0" fieldPosition="0">
        <references count="2">
          <reference field="4294967294" count="1" selected="0">
            <x v="0"/>
          </reference>
          <reference field="4" count="1" selected="0">
            <x v="55"/>
          </reference>
        </references>
      </pivotArea>
    </chartFormat>
    <chartFormat chart="11" format="82">
      <pivotArea type="data" outline="0" fieldPosition="0">
        <references count="2">
          <reference field="4294967294" count="1" selected="0">
            <x v="0"/>
          </reference>
          <reference field="4" count="1" selected="0">
            <x v="56"/>
          </reference>
        </references>
      </pivotArea>
    </chartFormat>
    <chartFormat chart="11" format="83">
      <pivotArea type="data" outline="0" fieldPosition="0">
        <references count="2">
          <reference field="4294967294" count="1" selected="0">
            <x v="0"/>
          </reference>
          <reference field="4" count="1" selected="0">
            <x v="57"/>
          </reference>
        </references>
      </pivotArea>
    </chartFormat>
    <chartFormat chart="11" format="84">
      <pivotArea type="data" outline="0" fieldPosition="0">
        <references count="2">
          <reference field="4294967294" count="1" selected="0">
            <x v="0"/>
          </reference>
          <reference field="4" count="1" selected="0">
            <x v="58"/>
          </reference>
        </references>
      </pivotArea>
    </chartFormat>
    <chartFormat chart="11" format="85">
      <pivotArea type="data" outline="0" fieldPosition="0">
        <references count="2">
          <reference field="4294967294" count="1" selected="0">
            <x v="0"/>
          </reference>
          <reference field="4" count="1" selected="0">
            <x v="59"/>
          </reference>
        </references>
      </pivotArea>
    </chartFormat>
    <chartFormat chart="11" format="86">
      <pivotArea type="data" outline="0" fieldPosition="0">
        <references count="2">
          <reference field="4294967294" count="1" selected="0">
            <x v="0"/>
          </reference>
          <reference field="4" count="1" selected="0">
            <x v="60"/>
          </reference>
        </references>
      </pivotArea>
    </chartFormat>
    <chartFormat chart="11" format="87">
      <pivotArea type="data" outline="0" fieldPosition="0">
        <references count="2">
          <reference field="4294967294" count="1" selected="0">
            <x v="0"/>
          </reference>
          <reference field="4" count="1" selected="0">
            <x v="61"/>
          </reference>
        </references>
      </pivotArea>
    </chartFormat>
    <chartFormat chart="11" format="88">
      <pivotArea type="data" outline="0" fieldPosition="0">
        <references count="2">
          <reference field="4294967294" count="1" selected="0">
            <x v="0"/>
          </reference>
          <reference field="4" count="1" selected="0">
            <x v="62"/>
          </reference>
        </references>
      </pivotArea>
    </chartFormat>
    <chartFormat chart="11" format="89">
      <pivotArea type="data" outline="0" fieldPosition="0">
        <references count="2">
          <reference field="4294967294" count="1" selected="0">
            <x v="0"/>
          </reference>
          <reference field="4" count="1" selected="0">
            <x v="63"/>
          </reference>
        </references>
      </pivotArea>
    </chartFormat>
    <chartFormat chart="11" format="90">
      <pivotArea type="data" outline="0" fieldPosition="0">
        <references count="2">
          <reference field="4294967294" count="1" selected="0">
            <x v="0"/>
          </reference>
          <reference field="4" count="1" selected="0">
            <x v="64"/>
          </reference>
        </references>
      </pivotArea>
    </chartFormat>
    <chartFormat chart="11" format="91">
      <pivotArea type="data" outline="0" fieldPosition="0">
        <references count="2">
          <reference field="4294967294" count="1" selected="0">
            <x v="0"/>
          </reference>
          <reference field="4" count="1" selected="0">
            <x v="65"/>
          </reference>
        </references>
      </pivotArea>
    </chartFormat>
    <chartFormat chart="11" format="92">
      <pivotArea type="data" outline="0" fieldPosition="0">
        <references count="2">
          <reference field="4294967294" count="1" selected="0">
            <x v="0"/>
          </reference>
          <reference field="4" count="1" selected="0">
            <x v="66"/>
          </reference>
        </references>
      </pivotArea>
    </chartFormat>
    <chartFormat chart="11" format="93">
      <pivotArea type="data" outline="0" fieldPosition="0">
        <references count="2">
          <reference field="4294967294" count="1" selected="0">
            <x v="0"/>
          </reference>
          <reference field="4" count="1" selected="0">
            <x v="67"/>
          </reference>
        </references>
      </pivotArea>
    </chartFormat>
    <chartFormat chart="11" format="94">
      <pivotArea type="data" outline="0" fieldPosition="0">
        <references count="2">
          <reference field="4294967294" count="1" selected="0">
            <x v="0"/>
          </reference>
          <reference field="4" count="1" selected="0">
            <x v="68"/>
          </reference>
        </references>
      </pivotArea>
    </chartFormat>
    <chartFormat chart="11" format="95">
      <pivotArea type="data" outline="0" fieldPosition="0">
        <references count="2">
          <reference field="4294967294" count="1" selected="0">
            <x v="0"/>
          </reference>
          <reference field="4" count="1" selected="0">
            <x v="69"/>
          </reference>
        </references>
      </pivotArea>
    </chartFormat>
    <chartFormat chart="11" format="96">
      <pivotArea type="data" outline="0" fieldPosition="0">
        <references count="2">
          <reference field="4294967294" count="1" selected="0">
            <x v="0"/>
          </reference>
          <reference field="4" count="1" selected="0">
            <x v="70"/>
          </reference>
        </references>
      </pivotArea>
    </chartFormat>
    <chartFormat chart="11" format="97">
      <pivotArea type="data" outline="0" fieldPosition="0">
        <references count="2">
          <reference field="4294967294" count="1" selected="0">
            <x v="0"/>
          </reference>
          <reference field="4" count="1" selected="0">
            <x v="71"/>
          </reference>
        </references>
      </pivotArea>
    </chartFormat>
    <chartFormat chart="11" format="98">
      <pivotArea type="data" outline="0" fieldPosition="0">
        <references count="2">
          <reference field="4294967294" count="1" selected="0">
            <x v="0"/>
          </reference>
          <reference field="4" count="1" selected="0">
            <x v="72"/>
          </reference>
        </references>
      </pivotArea>
    </chartFormat>
    <chartFormat chart="11" format="99">
      <pivotArea type="data" outline="0" fieldPosition="0">
        <references count="2">
          <reference field="4294967294" count="1" selected="0">
            <x v="0"/>
          </reference>
          <reference field="4" count="1" selected="0">
            <x v="73"/>
          </reference>
        </references>
      </pivotArea>
    </chartFormat>
    <chartFormat chart="11" format="100">
      <pivotArea type="data" outline="0" fieldPosition="0">
        <references count="2">
          <reference field="4294967294" count="1" selected="0">
            <x v="0"/>
          </reference>
          <reference field="4" count="1" selected="0">
            <x v="74"/>
          </reference>
        </references>
      </pivotArea>
    </chartFormat>
    <chartFormat chart="11" format="101">
      <pivotArea type="data" outline="0" fieldPosition="0">
        <references count="2">
          <reference field="4294967294" count="1" selected="0">
            <x v="0"/>
          </reference>
          <reference field="4" count="1" selected="0">
            <x v="75"/>
          </reference>
        </references>
      </pivotArea>
    </chartFormat>
    <chartFormat chart="11" format="102">
      <pivotArea type="data" outline="0" fieldPosition="0">
        <references count="2">
          <reference field="4294967294" count="1" selected="0">
            <x v="0"/>
          </reference>
          <reference field="4" count="1" selected="0">
            <x v="76"/>
          </reference>
        </references>
      </pivotArea>
    </chartFormat>
    <chartFormat chart="11" format="103">
      <pivotArea type="data" outline="0" fieldPosition="0">
        <references count="2">
          <reference field="4294967294" count="1" selected="0">
            <x v="0"/>
          </reference>
          <reference field="4" count="1" selected="0">
            <x v="77"/>
          </reference>
        </references>
      </pivotArea>
    </chartFormat>
    <chartFormat chart="11" format="104">
      <pivotArea type="data" outline="0" fieldPosition="0">
        <references count="2">
          <reference field="4294967294" count="1" selected="0">
            <x v="0"/>
          </reference>
          <reference field="4" count="1" selected="0">
            <x v="78"/>
          </reference>
        </references>
      </pivotArea>
    </chartFormat>
    <chartFormat chart="11" format="105">
      <pivotArea type="data" outline="0" fieldPosition="0">
        <references count="2">
          <reference field="4294967294" count="1" selected="0">
            <x v="0"/>
          </reference>
          <reference field="4" count="1" selected="0">
            <x v="79"/>
          </reference>
        </references>
      </pivotArea>
    </chartFormat>
    <chartFormat chart="11" format="106">
      <pivotArea type="data" outline="0" fieldPosition="0">
        <references count="2">
          <reference field="4294967294" count="1" selected="0">
            <x v="0"/>
          </reference>
          <reference field="4" count="1" selected="0">
            <x v="80"/>
          </reference>
        </references>
      </pivotArea>
    </chartFormat>
    <chartFormat chart="11" format="107">
      <pivotArea type="data" outline="0" fieldPosition="0">
        <references count="2">
          <reference field="4294967294" count="1" selected="0">
            <x v="0"/>
          </reference>
          <reference field="4" count="1" selected="0">
            <x v="81"/>
          </reference>
        </references>
      </pivotArea>
    </chartFormat>
    <chartFormat chart="11" format="108">
      <pivotArea type="data" outline="0" fieldPosition="0">
        <references count="2">
          <reference field="4294967294" count="1" selected="0">
            <x v="0"/>
          </reference>
          <reference field="4" count="1" selected="0">
            <x v="82"/>
          </reference>
        </references>
      </pivotArea>
    </chartFormat>
    <chartFormat chart="11" format="109">
      <pivotArea type="data" outline="0" fieldPosition="0">
        <references count="2">
          <reference field="4294967294" count="1" selected="0">
            <x v="0"/>
          </reference>
          <reference field="4" count="1" selected="0">
            <x v="83"/>
          </reference>
        </references>
      </pivotArea>
    </chartFormat>
    <chartFormat chart="11" format="110">
      <pivotArea type="data" outline="0" fieldPosition="0">
        <references count="2">
          <reference field="4294967294" count="1" selected="0">
            <x v="0"/>
          </reference>
          <reference field="4" count="1" selected="0">
            <x v="84"/>
          </reference>
        </references>
      </pivotArea>
    </chartFormat>
    <chartFormat chart="11" format="111">
      <pivotArea type="data" outline="0" fieldPosition="0">
        <references count="2">
          <reference field="4294967294" count="1" selected="0">
            <x v="0"/>
          </reference>
          <reference field="4" count="1" selected="0">
            <x v="85"/>
          </reference>
        </references>
      </pivotArea>
    </chartFormat>
    <chartFormat chart="11" format="112">
      <pivotArea type="data" outline="0" fieldPosition="0">
        <references count="2">
          <reference field="4294967294" count="1" selected="0">
            <x v="0"/>
          </reference>
          <reference field="4" count="1" selected="0">
            <x v="86"/>
          </reference>
        </references>
      </pivotArea>
    </chartFormat>
    <chartFormat chart="11" format="113">
      <pivotArea type="data" outline="0" fieldPosition="0">
        <references count="2">
          <reference field="4294967294" count="1" selected="0">
            <x v="0"/>
          </reference>
          <reference field="4" count="1" selected="0">
            <x v="87"/>
          </reference>
        </references>
      </pivotArea>
    </chartFormat>
    <chartFormat chart="11" format="114">
      <pivotArea type="data" outline="0" fieldPosition="0">
        <references count="2">
          <reference field="4294967294" count="1" selected="0">
            <x v="0"/>
          </reference>
          <reference field="4" count="1" selected="0">
            <x v="88"/>
          </reference>
        </references>
      </pivotArea>
    </chartFormat>
    <chartFormat chart="11" format="115">
      <pivotArea type="data" outline="0" fieldPosition="0">
        <references count="2">
          <reference field="4294967294" count="1" selected="0">
            <x v="0"/>
          </reference>
          <reference field="4" count="1" selected="0">
            <x v="89"/>
          </reference>
        </references>
      </pivotArea>
    </chartFormat>
    <chartFormat chart="11" format="116">
      <pivotArea type="data" outline="0" fieldPosition="0">
        <references count="2">
          <reference field="4294967294" count="1" selected="0">
            <x v="0"/>
          </reference>
          <reference field="4" count="1" selected="0">
            <x v="90"/>
          </reference>
        </references>
      </pivotArea>
    </chartFormat>
    <chartFormat chart="11" format="117">
      <pivotArea type="data" outline="0" fieldPosition="0">
        <references count="2">
          <reference field="4294967294" count="1" selected="0">
            <x v="0"/>
          </reference>
          <reference field="4" count="1" selected="0">
            <x v="91"/>
          </reference>
        </references>
      </pivotArea>
    </chartFormat>
    <chartFormat chart="11" format="118">
      <pivotArea type="data" outline="0" fieldPosition="0">
        <references count="2">
          <reference field="4294967294" count="1" selected="0">
            <x v="0"/>
          </reference>
          <reference field="4" count="1" selected="0">
            <x v="92"/>
          </reference>
        </references>
      </pivotArea>
    </chartFormat>
    <chartFormat chart="11" format="119">
      <pivotArea type="data" outline="0" fieldPosition="0">
        <references count="2">
          <reference field="4294967294" count="1" selected="0">
            <x v="0"/>
          </reference>
          <reference field="4" count="1" selected="0">
            <x v="93"/>
          </reference>
        </references>
      </pivotArea>
    </chartFormat>
    <chartFormat chart="11" format="120">
      <pivotArea type="data" outline="0" fieldPosition="0">
        <references count="2">
          <reference field="4294967294" count="1" selected="0">
            <x v="0"/>
          </reference>
          <reference field="4" count="1" selected="0">
            <x v="94"/>
          </reference>
        </references>
      </pivotArea>
    </chartFormat>
    <chartFormat chart="11" format="121">
      <pivotArea type="data" outline="0" fieldPosition="0">
        <references count="2">
          <reference field="4294967294" count="1" selected="0">
            <x v="0"/>
          </reference>
          <reference field="4" count="1" selected="0">
            <x v="95"/>
          </reference>
        </references>
      </pivotArea>
    </chartFormat>
    <chartFormat chart="11" format="122">
      <pivotArea type="data" outline="0" fieldPosition="0">
        <references count="2">
          <reference field="4294967294" count="1" selected="0">
            <x v="0"/>
          </reference>
          <reference field="4" count="1" selected="0">
            <x v="96"/>
          </reference>
        </references>
      </pivotArea>
    </chartFormat>
    <chartFormat chart="11" format="123">
      <pivotArea type="data" outline="0" fieldPosition="0">
        <references count="2">
          <reference field="4294967294" count="1" selected="0">
            <x v="0"/>
          </reference>
          <reference field="4" count="1" selected="0">
            <x v="97"/>
          </reference>
        </references>
      </pivotArea>
    </chartFormat>
    <chartFormat chart="11" format="124">
      <pivotArea type="data" outline="0" fieldPosition="0">
        <references count="2">
          <reference field="4294967294" count="1" selected="0">
            <x v="0"/>
          </reference>
          <reference field="4" count="1" selected="0">
            <x v="98"/>
          </reference>
        </references>
      </pivotArea>
    </chartFormat>
    <chartFormat chart="11" format="125">
      <pivotArea type="data" outline="0" fieldPosition="0">
        <references count="2">
          <reference field="4294967294" count="1" selected="0">
            <x v="1"/>
          </reference>
          <reference field="4" count="1" selected="0">
            <x v="0"/>
          </reference>
        </references>
      </pivotArea>
    </chartFormat>
    <chartFormat chart="11" format="126">
      <pivotArea type="data" outline="0" fieldPosition="0">
        <references count="2">
          <reference field="4294967294" count="1" selected="0">
            <x v="1"/>
          </reference>
          <reference field="4" count="1" selected="0">
            <x v="1"/>
          </reference>
        </references>
      </pivotArea>
    </chartFormat>
    <chartFormat chart="11" format="127">
      <pivotArea type="data" outline="0" fieldPosition="0">
        <references count="2">
          <reference field="4294967294" count="1" selected="0">
            <x v="1"/>
          </reference>
          <reference field="4" count="1" selected="0">
            <x v="2"/>
          </reference>
        </references>
      </pivotArea>
    </chartFormat>
    <chartFormat chart="11" format="128">
      <pivotArea type="data" outline="0" fieldPosition="0">
        <references count="2">
          <reference field="4294967294" count="1" selected="0">
            <x v="1"/>
          </reference>
          <reference field="4" count="1" selected="0">
            <x v="3"/>
          </reference>
        </references>
      </pivotArea>
    </chartFormat>
    <chartFormat chart="11" format="129">
      <pivotArea type="data" outline="0" fieldPosition="0">
        <references count="2">
          <reference field="4294967294" count="1" selected="0">
            <x v="1"/>
          </reference>
          <reference field="4" count="1" selected="0">
            <x v="4"/>
          </reference>
        </references>
      </pivotArea>
    </chartFormat>
    <chartFormat chart="11" format="130">
      <pivotArea type="data" outline="0" fieldPosition="0">
        <references count="2">
          <reference field="4294967294" count="1" selected="0">
            <x v="1"/>
          </reference>
          <reference field="4" count="1" selected="0">
            <x v="5"/>
          </reference>
        </references>
      </pivotArea>
    </chartFormat>
    <chartFormat chart="11" format="131">
      <pivotArea type="data" outline="0" fieldPosition="0">
        <references count="2">
          <reference field="4294967294" count="1" selected="0">
            <x v="1"/>
          </reference>
          <reference field="4" count="1" selected="0">
            <x v="6"/>
          </reference>
        </references>
      </pivotArea>
    </chartFormat>
    <chartFormat chart="11" format="132">
      <pivotArea type="data" outline="0" fieldPosition="0">
        <references count="2">
          <reference field="4294967294" count="1" selected="0">
            <x v="1"/>
          </reference>
          <reference field="4" count="1" selected="0">
            <x v="7"/>
          </reference>
        </references>
      </pivotArea>
    </chartFormat>
    <chartFormat chart="11" format="133">
      <pivotArea type="data" outline="0" fieldPosition="0">
        <references count="2">
          <reference field="4294967294" count="1" selected="0">
            <x v="1"/>
          </reference>
          <reference field="4" count="1" selected="0">
            <x v="8"/>
          </reference>
        </references>
      </pivotArea>
    </chartFormat>
    <chartFormat chart="11" format="134">
      <pivotArea type="data" outline="0" fieldPosition="0">
        <references count="2">
          <reference field="4294967294" count="1" selected="0">
            <x v="1"/>
          </reference>
          <reference field="4" count="1" selected="0">
            <x v="9"/>
          </reference>
        </references>
      </pivotArea>
    </chartFormat>
    <chartFormat chart="11" format="135">
      <pivotArea type="data" outline="0" fieldPosition="0">
        <references count="2">
          <reference field="4294967294" count="1" selected="0">
            <x v="1"/>
          </reference>
          <reference field="4" count="1" selected="0">
            <x v="10"/>
          </reference>
        </references>
      </pivotArea>
    </chartFormat>
    <chartFormat chart="11" format="136">
      <pivotArea type="data" outline="0" fieldPosition="0">
        <references count="2">
          <reference field="4294967294" count="1" selected="0">
            <x v="1"/>
          </reference>
          <reference field="4" count="1" selected="0">
            <x v="11"/>
          </reference>
        </references>
      </pivotArea>
    </chartFormat>
    <chartFormat chart="11" format="137">
      <pivotArea type="data" outline="0" fieldPosition="0">
        <references count="2">
          <reference field="4294967294" count="1" selected="0">
            <x v="1"/>
          </reference>
          <reference field="4" count="1" selected="0">
            <x v="12"/>
          </reference>
        </references>
      </pivotArea>
    </chartFormat>
    <chartFormat chart="11" format="138">
      <pivotArea type="data" outline="0" fieldPosition="0">
        <references count="2">
          <reference field="4294967294" count="1" selected="0">
            <x v="1"/>
          </reference>
          <reference field="4" count="1" selected="0">
            <x v="13"/>
          </reference>
        </references>
      </pivotArea>
    </chartFormat>
    <chartFormat chart="11" format="139">
      <pivotArea type="data" outline="0" fieldPosition="0">
        <references count="2">
          <reference field="4294967294" count="1" selected="0">
            <x v="1"/>
          </reference>
          <reference field="4" count="1" selected="0">
            <x v="14"/>
          </reference>
        </references>
      </pivotArea>
    </chartFormat>
    <chartFormat chart="11" format="140">
      <pivotArea type="data" outline="0" fieldPosition="0">
        <references count="2">
          <reference field="4294967294" count="1" selected="0">
            <x v="1"/>
          </reference>
          <reference field="4" count="1" selected="0">
            <x v="15"/>
          </reference>
        </references>
      </pivotArea>
    </chartFormat>
    <chartFormat chart="11" format="141">
      <pivotArea type="data" outline="0" fieldPosition="0">
        <references count="2">
          <reference field="4294967294" count="1" selected="0">
            <x v="1"/>
          </reference>
          <reference field="4" count="1" selected="0">
            <x v="16"/>
          </reference>
        </references>
      </pivotArea>
    </chartFormat>
    <chartFormat chart="11" format="142">
      <pivotArea type="data" outline="0" fieldPosition="0">
        <references count="2">
          <reference field="4294967294" count="1" selected="0">
            <x v="1"/>
          </reference>
          <reference field="4" count="1" selected="0">
            <x v="17"/>
          </reference>
        </references>
      </pivotArea>
    </chartFormat>
    <chartFormat chart="11" format="143">
      <pivotArea type="data" outline="0" fieldPosition="0">
        <references count="2">
          <reference field="4294967294" count="1" selected="0">
            <x v="1"/>
          </reference>
          <reference field="4" count="1" selected="0">
            <x v="18"/>
          </reference>
        </references>
      </pivotArea>
    </chartFormat>
    <chartFormat chart="11" format="144">
      <pivotArea type="data" outline="0" fieldPosition="0">
        <references count="2">
          <reference field="4294967294" count="1" selected="0">
            <x v="1"/>
          </reference>
          <reference field="4" count="1" selected="0">
            <x v="19"/>
          </reference>
        </references>
      </pivotArea>
    </chartFormat>
    <chartFormat chart="11" format="145">
      <pivotArea type="data" outline="0" fieldPosition="0">
        <references count="2">
          <reference field="4294967294" count="1" selected="0">
            <x v="1"/>
          </reference>
          <reference field="4" count="1" selected="0">
            <x v="20"/>
          </reference>
        </references>
      </pivotArea>
    </chartFormat>
    <chartFormat chart="11" format="146">
      <pivotArea type="data" outline="0" fieldPosition="0">
        <references count="2">
          <reference field="4294967294" count="1" selected="0">
            <x v="1"/>
          </reference>
          <reference field="4" count="1" selected="0">
            <x v="21"/>
          </reference>
        </references>
      </pivotArea>
    </chartFormat>
    <chartFormat chart="11" format="147">
      <pivotArea type="data" outline="0" fieldPosition="0">
        <references count="2">
          <reference field="4294967294" count="1" selected="0">
            <x v="1"/>
          </reference>
          <reference field="4" count="1" selected="0">
            <x v="22"/>
          </reference>
        </references>
      </pivotArea>
    </chartFormat>
    <chartFormat chart="11" format="148">
      <pivotArea type="data" outline="0" fieldPosition="0">
        <references count="2">
          <reference field="4294967294" count="1" selected="0">
            <x v="1"/>
          </reference>
          <reference field="4" count="1" selected="0">
            <x v="23"/>
          </reference>
        </references>
      </pivotArea>
    </chartFormat>
    <chartFormat chart="11" format="149">
      <pivotArea type="data" outline="0" fieldPosition="0">
        <references count="2">
          <reference field="4294967294" count="1" selected="0">
            <x v="1"/>
          </reference>
          <reference field="4" count="1" selected="0">
            <x v="24"/>
          </reference>
        </references>
      </pivotArea>
    </chartFormat>
    <chartFormat chart="11" format="150">
      <pivotArea type="data" outline="0" fieldPosition="0">
        <references count="2">
          <reference field="4294967294" count="1" selected="0">
            <x v="1"/>
          </reference>
          <reference field="4" count="1" selected="0">
            <x v="25"/>
          </reference>
        </references>
      </pivotArea>
    </chartFormat>
    <chartFormat chart="11" format="151">
      <pivotArea type="data" outline="0" fieldPosition="0">
        <references count="2">
          <reference field="4294967294" count="1" selected="0">
            <x v="1"/>
          </reference>
          <reference field="4" count="1" selected="0">
            <x v="26"/>
          </reference>
        </references>
      </pivotArea>
    </chartFormat>
    <chartFormat chart="11" format="152">
      <pivotArea type="data" outline="0" fieldPosition="0">
        <references count="2">
          <reference field="4294967294" count="1" selected="0">
            <x v="1"/>
          </reference>
          <reference field="4" count="1" selected="0">
            <x v="27"/>
          </reference>
        </references>
      </pivotArea>
    </chartFormat>
    <chartFormat chart="11" format="153">
      <pivotArea type="data" outline="0" fieldPosition="0">
        <references count="2">
          <reference field="4294967294" count="1" selected="0">
            <x v="1"/>
          </reference>
          <reference field="4" count="1" selected="0">
            <x v="28"/>
          </reference>
        </references>
      </pivotArea>
    </chartFormat>
    <chartFormat chart="11" format="154">
      <pivotArea type="data" outline="0" fieldPosition="0">
        <references count="2">
          <reference field="4294967294" count="1" selected="0">
            <x v="1"/>
          </reference>
          <reference field="4" count="1" selected="0">
            <x v="29"/>
          </reference>
        </references>
      </pivotArea>
    </chartFormat>
    <chartFormat chart="11" format="155">
      <pivotArea type="data" outline="0" fieldPosition="0">
        <references count="2">
          <reference field="4294967294" count="1" selected="0">
            <x v="1"/>
          </reference>
          <reference field="4" count="1" selected="0">
            <x v="30"/>
          </reference>
        </references>
      </pivotArea>
    </chartFormat>
    <chartFormat chart="11" format="156">
      <pivotArea type="data" outline="0" fieldPosition="0">
        <references count="2">
          <reference field="4294967294" count="1" selected="0">
            <x v="1"/>
          </reference>
          <reference field="4" count="1" selected="0">
            <x v="31"/>
          </reference>
        </references>
      </pivotArea>
    </chartFormat>
    <chartFormat chart="11" format="157">
      <pivotArea type="data" outline="0" fieldPosition="0">
        <references count="2">
          <reference field="4294967294" count="1" selected="0">
            <x v="1"/>
          </reference>
          <reference field="4" count="1" selected="0">
            <x v="32"/>
          </reference>
        </references>
      </pivotArea>
    </chartFormat>
    <chartFormat chart="11" format="158">
      <pivotArea type="data" outline="0" fieldPosition="0">
        <references count="2">
          <reference field="4294967294" count="1" selected="0">
            <x v="1"/>
          </reference>
          <reference field="4" count="1" selected="0">
            <x v="33"/>
          </reference>
        </references>
      </pivotArea>
    </chartFormat>
    <chartFormat chart="11" format="159">
      <pivotArea type="data" outline="0" fieldPosition="0">
        <references count="2">
          <reference field="4294967294" count="1" selected="0">
            <x v="1"/>
          </reference>
          <reference field="4" count="1" selected="0">
            <x v="34"/>
          </reference>
        </references>
      </pivotArea>
    </chartFormat>
    <chartFormat chart="11" format="160">
      <pivotArea type="data" outline="0" fieldPosition="0">
        <references count="2">
          <reference field="4294967294" count="1" selected="0">
            <x v="1"/>
          </reference>
          <reference field="4" count="1" selected="0">
            <x v="35"/>
          </reference>
        </references>
      </pivotArea>
    </chartFormat>
    <chartFormat chart="11" format="161">
      <pivotArea type="data" outline="0" fieldPosition="0">
        <references count="2">
          <reference field="4294967294" count="1" selected="0">
            <x v="1"/>
          </reference>
          <reference field="4" count="1" selected="0">
            <x v="36"/>
          </reference>
        </references>
      </pivotArea>
    </chartFormat>
    <chartFormat chart="11" format="162">
      <pivotArea type="data" outline="0" fieldPosition="0">
        <references count="2">
          <reference field="4294967294" count="1" selected="0">
            <x v="1"/>
          </reference>
          <reference field="4" count="1" selected="0">
            <x v="37"/>
          </reference>
        </references>
      </pivotArea>
    </chartFormat>
    <chartFormat chart="11" format="163">
      <pivotArea type="data" outline="0" fieldPosition="0">
        <references count="2">
          <reference field="4294967294" count="1" selected="0">
            <x v="1"/>
          </reference>
          <reference field="4" count="1" selected="0">
            <x v="38"/>
          </reference>
        </references>
      </pivotArea>
    </chartFormat>
    <chartFormat chart="11" format="164">
      <pivotArea type="data" outline="0" fieldPosition="0">
        <references count="2">
          <reference field="4294967294" count="1" selected="0">
            <x v="1"/>
          </reference>
          <reference field="4" count="1" selected="0">
            <x v="39"/>
          </reference>
        </references>
      </pivotArea>
    </chartFormat>
    <chartFormat chart="11" format="165">
      <pivotArea type="data" outline="0" fieldPosition="0">
        <references count="2">
          <reference field="4294967294" count="1" selected="0">
            <x v="1"/>
          </reference>
          <reference field="4" count="1" selected="0">
            <x v="40"/>
          </reference>
        </references>
      </pivotArea>
    </chartFormat>
    <chartFormat chart="11" format="166">
      <pivotArea type="data" outline="0" fieldPosition="0">
        <references count="2">
          <reference field="4294967294" count="1" selected="0">
            <x v="1"/>
          </reference>
          <reference field="4" count="1" selected="0">
            <x v="41"/>
          </reference>
        </references>
      </pivotArea>
    </chartFormat>
    <chartFormat chart="11" format="167">
      <pivotArea type="data" outline="0" fieldPosition="0">
        <references count="2">
          <reference field="4294967294" count="1" selected="0">
            <x v="1"/>
          </reference>
          <reference field="4" count="1" selected="0">
            <x v="42"/>
          </reference>
        </references>
      </pivotArea>
    </chartFormat>
    <chartFormat chart="11" format="168">
      <pivotArea type="data" outline="0" fieldPosition="0">
        <references count="2">
          <reference field="4294967294" count="1" selected="0">
            <x v="1"/>
          </reference>
          <reference field="4" count="1" selected="0">
            <x v="43"/>
          </reference>
        </references>
      </pivotArea>
    </chartFormat>
    <chartFormat chart="11" format="169">
      <pivotArea type="data" outline="0" fieldPosition="0">
        <references count="2">
          <reference field="4294967294" count="1" selected="0">
            <x v="1"/>
          </reference>
          <reference field="4" count="1" selected="0">
            <x v="44"/>
          </reference>
        </references>
      </pivotArea>
    </chartFormat>
    <chartFormat chart="11" format="170">
      <pivotArea type="data" outline="0" fieldPosition="0">
        <references count="2">
          <reference field="4294967294" count="1" selected="0">
            <x v="1"/>
          </reference>
          <reference field="4" count="1" selected="0">
            <x v="45"/>
          </reference>
        </references>
      </pivotArea>
    </chartFormat>
    <chartFormat chart="11" format="171">
      <pivotArea type="data" outline="0" fieldPosition="0">
        <references count="2">
          <reference field="4294967294" count="1" selected="0">
            <x v="1"/>
          </reference>
          <reference field="4" count="1" selected="0">
            <x v="46"/>
          </reference>
        </references>
      </pivotArea>
    </chartFormat>
    <chartFormat chart="11" format="172">
      <pivotArea type="data" outline="0" fieldPosition="0">
        <references count="2">
          <reference field="4294967294" count="1" selected="0">
            <x v="1"/>
          </reference>
          <reference field="4" count="1" selected="0">
            <x v="47"/>
          </reference>
        </references>
      </pivotArea>
    </chartFormat>
    <chartFormat chart="11" format="173">
      <pivotArea type="data" outline="0" fieldPosition="0">
        <references count="2">
          <reference field="4294967294" count="1" selected="0">
            <x v="1"/>
          </reference>
          <reference field="4" count="1" selected="0">
            <x v="48"/>
          </reference>
        </references>
      </pivotArea>
    </chartFormat>
    <chartFormat chart="11" format="174">
      <pivotArea type="data" outline="0" fieldPosition="0">
        <references count="2">
          <reference field="4294967294" count="1" selected="0">
            <x v="1"/>
          </reference>
          <reference field="4" count="1" selected="0">
            <x v="49"/>
          </reference>
        </references>
      </pivotArea>
    </chartFormat>
    <chartFormat chart="11" format="175">
      <pivotArea type="data" outline="0" fieldPosition="0">
        <references count="2">
          <reference field="4294967294" count="1" selected="0">
            <x v="1"/>
          </reference>
          <reference field="4" count="1" selected="0">
            <x v="50"/>
          </reference>
        </references>
      </pivotArea>
    </chartFormat>
    <chartFormat chart="11" format="176">
      <pivotArea type="data" outline="0" fieldPosition="0">
        <references count="2">
          <reference field="4294967294" count="1" selected="0">
            <x v="1"/>
          </reference>
          <reference field="4" count="1" selected="0">
            <x v="51"/>
          </reference>
        </references>
      </pivotArea>
    </chartFormat>
    <chartFormat chart="11" format="177">
      <pivotArea type="data" outline="0" fieldPosition="0">
        <references count="2">
          <reference field="4294967294" count="1" selected="0">
            <x v="1"/>
          </reference>
          <reference field="4" count="1" selected="0">
            <x v="52"/>
          </reference>
        </references>
      </pivotArea>
    </chartFormat>
    <chartFormat chart="11" format="178">
      <pivotArea type="data" outline="0" fieldPosition="0">
        <references count="2">
          <reference field="4294967294" count="1" selected="0">
            <x v="1"/>
          </reference>
          <reference field="4" count="1" selected="0">
            <x v="53"/>
          </reference>
        </references>
      </pivotArea>
    </chartFormat>
    <chartFormat chart="11" format="179">
      <pivotArea type="data" outline="0" fieldPosition="0">
        <references count="2">
          <reference field="4294967294" count="1" selected="0">
            <x v="1"/>
          </reference>
          <reference field="4" count="1" selected="0">
            <x v="54"/>
          </reference>
        </references>
      </pivotArea>
    </chartFormat>
    <chartFormat chart="11" format="180">
      <pivotArea type="data" outline="0" fieldPosition="0">
        <references count="2">
          <reference field="4294967294" count="1" selected="0">
            <x v="1"/>
          </reference>
          <reference field="4" count="1" selected="0">
            <x v="55"/>
          </reference>
        </references>
      </pivotArea>
    </chartFormat>
    <chartFormat chart="11" format="181">
      <pivotArea type="data" outline="0" fieldPosition="0">
        <references count="2">
          <reference field="4294967294" count="1" selected="0">
            <x v="1"/>
          </reference>
          <reference field="4" count="1" selected="0">
            <x v="56"/>
          </reference>
        </references>
      </pivotArea>
    </chartFormat>
    <chartFormat chart="11" format="182">
      <pivotArea type="data" outline="0" fieldPosition="0">
        <references count="2">
          <reference field="4294967294" count="1" selected="0">
            <x v="1"/>
          </reference>
          <reference field="4" count="1" selected="0">
            <x v="57"/>
          </reference>
        </references>
      </pivotArea>
    </chartFormat>
    <chartFormat chart="11" format="183">
      <pivotArea type="data" outline="0" fieldPosition="0">
        <references count="2">
          <reference field="4294967294" count="1" selected="0">
            <x v="1"/>
          </reference>
          <reference field="4" count="1" selected="0">
            <x v="58"/>
          </reference>
        </references>
      </pivotArea>
    </chartFormat>
    <chartFormat chart="11" format="184">
      <pivotArea type="data" outline="0" fieldPosition="0">
        <references count="2">
          <reference field="4294967294" count="1" selected="0">
            <x v="1"/>
          </reference>
          <reference field="4" count="1" selected="0">
            <x v="59"/>
          </reference>
        </references>
      </pivotArea>
    </chartFormat>
    <chartFormat chart="11" format="185">
      <pivotArea type="data" outline="0" fieldPosition="0">
        <references count="2">
          <reference field="4294967294" count="1" selected="0">
            <x v="1"/>
          </reference>
          <reference field="4" count="1" selected="0">
            <x v="60"/>
          </reference>
        </references>
      </pivotArea>
    </chartFormat>
    <chartFormat chart="11" format="186">
      <pivotArea type="data" outline="0" fieldPosition="0">
        <references count="2">
          <reference field="4294967294" count="1" selected="0">
            <x v="1"/>
          </reference>
          <reference field="4" count="1" selected="0">
            <x v="61"/>
          </reference>
        </references>
      </pivotArea>
    </chartFormat>
    <chartFormat chart="11" format="187">
      <pivotArea type="data" outline="0" fieldPosition="0">
        <references count="2">
          <reference field="4294967294" count="1" selected="0">
            <x v="1"/>
          </reference>
          <reference field="4" count="1" selected="0">
            <x v="62"/>
          </reference>
        </references>
      </pivotArea>
    </chartFormat>
    <chartFormat chart="11" format="188">
      <pivotArea type="data" outline="0" fieldPosition="0">
        <references count="2">
          <reference field="4294967294" count="1" selected="0">
            <x v="1"/>
          </reference>
          <reference field="4" count="1" selected="0">
            <x v="63"/>
          </reference>
        </references>
      </pivotArea>
    </chartFormat>
    <chartFormat chart="11" format="189">
      <pivotArea type="data" outline="0" fieldPosition="0">
        <references count="2">
          <reference field="4294967294" count="1" selected="0">
            <x v="1"/>
          </reference>
          <reference field="4" count="1" selected="0">
            <x v="64"/>
          </reference>
        </references>
      </pivotArea>
    </chartFormat>
    <chartFormat chart="11" format="190">
      <pivotArea type="data" outline="0" fieldPosition="0">
        <references count="2">
          <reference field="4294967294" count="1" selected="0">
            <x v="1"/>
          </reference>
          <reference field="4" count="1" selected="0">
            <x v="65"/>
          </reference>
        </references>
      </pivotArea>
    </chartFormat>
    <chartFormat chart="11" format="191">
      <pivotArea type="data" outline="0" fieldPosition="0">
        <references count="2">
          <reference field="4294967294" count="1" selected="0">
            <x v="1"/>
          </reference>
          <reference field="4" count="1" selected="0">
            <x v="66"/>
          </reference>
        </references>
      </pivotArea>
    </chartFormat>
    <chartFormat chart="11" format="192">
      <pivotArea type="data" outline="0" fieldPosition="0">
        <references count="2">
          <reference field="4294967294" count="1" selected="0">
            <x v="1"/>
          </reference>
          <reference field="4" count="1" selected="0">
            <x v="67"/>
          </reference>
        </references>
      </pivotArea>
    </chartFormat>
    <chartFormat chart="11" format="193">
      <pivotArea type="data" outline="0" fieldPosition="0">
        <references count="2">
          <reference field="4294967294" count="1" selected="0">
            <x v="1"/>
          </reference>
          <reference field="4" count="1" selected="0">
            <x v="68"/>
          </reference>
        </references>
      </pivotArea>
    </chartFormat>
    <chartFormat chart="11" format="194">
      <pivotArea type="data" outline="0" fieldPosition="0">
        <references count="2">
          <reference field="4294967294" count="1" selected="0">
            <x v="1"/>
          </reference>
          <reference field="4" count="1" selected="0">
            <x v="69"/>
          </reference>
        </references>
      </pivotArea>
    </chartFormat>
    <chartFormat chart="11" format="195">
      <pivotArea type="data" outline="0" fieldPosition="0">
        <references count="2">
          <reference field="4294967294" count="1" selected="0">
            <x v="1"/>
          </reference>
          <reference field="4" count="1" selected="0">
            <x v="70"/>
          </reference>
        </references>
      </pivotArea>
    </chartFormat>
    <chartFormat chart="11" format="196">
      <pivotArea type="data" outline="0" fieldPosition="0">
        <references count="2">
          <reference field="4294967294" count="1" selected="0">
            <x v="1"/>
          </reference>
          <reference field="4" count="1" selected="0">
            <x v="71"/>
          </reference>
        </references>
      </pivotArea>
    </chartFormat>
    <chartFormat chart="11" format="197">
      <pivotArea type="data" outline="0" fieldPosition="0">
        <references count="2">
          <reference field="4294967294" count="1" selected="0">
            <x v="1"/>
          </reference>
          <reference field="4" count="1" selected="0">
            <x v="72"/>
          </reference>
        </references>
      </pivotArea>
    </chartFormat>
    <chartFormat chart="11" format="198">
      <pivotArea type="data" outline="0" fieldPosition="0">
        <references count="2">
          <reference field="4294967294" count="1" selected="0">
            <x v="1"/>
          </reference>
          <reference field="4" count="1" selected="0">
            <x v="73"/>
          </reference>
        </references>
      </pivotArea>
    </chartFormat>
    <chartFormat chart="11" format="199">
      <pivotArea type="data" outline="0" fieldPosition="0">
        <references count="2">
          <reference field="4294967294" count="1" selected="0">
            <x v="1"/>
          </reference>
          <reference field="4" count="1" selected="0">
            <x v="74"/>
          </reference>
        </references>
      </pivotArea>
    </chartFormat>
    <chartFormat chart="11" format="200">
      <pivotArea type="data" outline="0" fieldPosition="0">
        <references count="2">
          <reference field="4294967294" count="1" selected="0">
            <x v="1"/>
          </reference>
          <reference field="4" count="1" selected="0">
            <x v="75"/>
          </reference>
        </references>
      </pivotArea>
    </chartFormat>
    <chartFormat chart="11" format="201">
      <pivotArea type="data" outline="0" fieldPosition="0">
        <references count="2">
          <reference field="4294967294" count="1" selected="0">
            <x v="1"/>
          </reference>
          <reference field="4" count="1" selected="0">
            <x v="76"/>
          </reference>
        </references>
      </pivotArea>
    </chartFormat>
    <chartFormat chart="11" format="202">
      <pivotArea type="data" outline="0" fieldPosition="0">
        <references count="2">
          <reference field="4294967294" count="1" selected="0">
            <x v="1"/>
          </reference>
          <reference field="4" count="1" selected="0">
            <x v="77"/>
          </reference>
        </references>
      </pivotArea>
    </chartFormat>
    <chartFormat chart="11" format="203">
      <pivotArea type="data" outline="0" fieldPosition="0">
        <references count="2">
          <reference field="4294967294" count="1" selected="0">
            <x v="1"/>
          </reference>
          <reference field="4" count="1" selected="0">
            <x v="78"/>
          </reference>
        </references>
      </pivotArea>
    </chartFormat>
    <chartFormat chart="11" format="204">
      <pivotArea type="data" outline="0" fieldPosition="0">
        <references count="2">
          <reference field="4294967294" count="1" selected="0">
            <x v="1"/>
          </reference>
          <reference field="4" count="1" selected="0">
            <x v="79"/>
          </reference>
        </references>
      </pivotArea>
    </chartFormat>
    <chartFormat chart="11" format="205">
      <pivotArea type="data" outline="0" fieldPosition="0">
        <references count="2">
          <reference field="4294967294" count="1" selected="0">
            <x v="1"/>
          </reference>
          <reference field="4" count="1" selected="0">
            <x v="80"/>
          </reference>
        </references>
      </pivotArea>
    </chartFormat>
    <chartFormat chart="11" format="206">
      <pivotArea type="data" outline="0" fieldPosition="0">
        <references count="2">
          <reference field="4294967294" count="1" selected="0">
            <x v="1"/>
          </reference>
          <reference field="4" count="1" selected="0">
            <x v="81"/>
          </reference>
        </references>
      </pivotArea>
    </chartFormat>
    <chartFormat chart="11" format="207">
      <pivotArea type="data" outline="0" fieldPosition="0">
        <references count="2">
          <reference field="4294967294" count="1" selected="0">
            <x v="1"/>
          </reference>
          <reference field="4" count="1" selected="0">
            <x v="82"/>
          </reference>
        </references>
      </pivotArea>
    </chartFormat>
    <chartFormat chart="11" format="208">
      <pivotArea type="data" outline="0" fieldPosition="0">
        <references count="2">
          <reference field="4294967294" count="1" selected="0">
            <x v="1"/>
          </reference>
          <reference field="4" count="1" selected="0">
            <x v="83"/>
          </reference>
        </references>
      </pivotArea>
    </chartFormat>
    <chartFormat chart="11" format="209">
      <pivotArea type="data" outline="0" fieldPosition="0">
        <references count="2">
          <reference field="4294967294" count="1" selected="0">
            <x v="1"/>
          </reference>
          <reference field="4" count="1" selected="0">
            <x v="84"/>
          </reference>
        </references>
      </pivotArea>
    </chartFormat>
    <chartFormat chart="11" format="210">
      <pivotArea type="data" outline="0" fieldPosition="0">
        <references count="2">
          <reference field="4294967294" count="1" selected="0">
            <x v="1"/>
          </reference>
          <reference field="4" count="1" selected="0">
            <x v="85"/>
          </reference>
        </references>
      </pivotArea>
    </chartFormat>
    <chartFormat chart="11" format="211">
      <pivotArea type="data" outline="0" fieldPosition="0">
        <references count="2">
          <reference field="4294967294" count="1" selected="0">
            <x v="1"/>
          </reference>
          <reference field="4" count="1" selected="0">
            <x v="86"/>
          </reference>
        </references>
      </pivotArea>
    </chartFormat>
    <chartFormat chart="11" format="212">
      <pivotArea type="data" outline="0" fieldPosition="0">
        <references count="2">
          <reference field="4294967294" count="1" selected="0">
            <x v="1"/>
          </reference>
          <reference field="4" count="1" selected="0">
            <x v="87"/>
          </reference>
        </references>
      </pivotArea>
    </chartFormat>
    <chartFormat chart="11" format="213">
      <pivotArea type="data" outline="0" fieldPosition="0">
        <references count="2">
          <reference field="4294967294" count="1" selected="0">
            <x v="1"/>
          </reference>
          <reference field="4" count="1" selected="0">
            <x v="88"/>
          </reference>
        </references>
      </pivotArea>
    </chartFormat>
    <chartFormat chart="11" format="214">
      <pivotArea type="data" outline="0" fieldPosition="0">
        <references count="2">
          <reference field="4294967294" count="1" selected="0">
            <x v="1"/>
          </reference>
          <reference field="4" count="1" selected="0">
            <x v="89"/>
          </reference>
        </references>
      </pivotArea>
    </chartFormat>
    <chartFormat chart="11" format="215">
      <pivotArea type="data" outline="0" fieldPosition="0">
        <references count="2">
          <reference field="4294967294" count="1" selected="0">
            <x v="1"/>
          </reference>
          <reference field="4" count="1" selected="0">
            <x v="90"/>
          </reference>
        </references>
      </pivotArea>
    </chartFormat>
    <chartFormat chart="11" format="216">
      <pivotArea type="data" outline="0" fieldPosition="0">
        <references count="2">
          <reference field="4294967294" count="1" selected="0">
            <x v="1"/>
          </reference>
          <reference field="4" count="1" selected="0">
            <x v="91"/>
          </reference>
        </references>
      </pivotArea>
    </chartFormat>
    <chartFormat chart="11" format="217">
      <pivotArea type="data" outline="0" fieldPosition="0">
        <references count="2">
          <reference field="4294967294" count="1" selected="0">
            <x v="1"/>
          </reference>
          <reference field="4" count="1" selected="0">
            <x v="92"/>
          </reference>
        </references>
      </pivotArea>
    </chartFormat>
    <chartFormat chart="11" format="218">
      <pivotArea type="data" outline="0" fieldPosition="0">
        <references count="2">
          <reference field="4294967294" count="1" selected="0">
            <x v="1"/>
          </reference>
          <reference field="4" count="1" selected="0">
            <x v="93"/>
          </reference>
        </references>
      </pivotArea>
    </chartFormat>
    <chartFormat chart="11" format="219">
      <pivotArea type="data" outline="0" fieldPosition="0">
        <references count="2">
          <reference field="4294967294" count="1" selected="0">
            <x v="1"/>
          </reference>
          <reference field="4" count="1" selected="0">
            <x v="94"/>
          </reference>
        </references>
      </pivotArea>
    </chartFormat>
    <chartFormat chart="11" format="220">
      <pivotArea type="data" outline="0" fieldPosition="0">
        <references count="2">
          <reference field="4294967294" count="1" selected="0">
            <x v="1"/>
          </reference>
          <reference field="4" count="1" selected="0">
            <x v="95"/>
          </reference>
        </references>
      </pivotArea>
    </chartFormat>
    <chartFormat chart="11" format="221">
      <pivotArea type="data" outline="0" fieldPosition="0">
        <references count="2">
          <reference field="4294967294" count="1" selected="0">
            <x v="1"/>
          </reference>
          <reference field="4" count="1" selected="0">
            <x v="96"/>
          </reference>
        </references>
      </pivotArea>
    </chartFormat>
    <chartFormat chart="11" format="222">
      <pivotArea type="data" outline="0" fieldPosition="0">
        <references count="2">
          <reference field="4294967294" count="1" selected="0">
            <x v="1"/>
          </reference>
          <reference field="4" count="1" selected="0">
            <x v="97"/>
          </reference>
        </references>
      </pivotArea>
    </chartFormat>
    <chartFormat chart="11" format="223">
      <pivotArea type="data" outline="0" fieldPosition="0">
        <references count="2">
          <reference field="4294967294" count="1" selected="0">
            <x v="1"/>
          </reference>
          <reference field="4" count="1" selected="0">
            <x v="98"/>
          </reference>
        </references>
      </pivotArea>
    </chartFormat>
    <chartFormat chart="6" format="13">
      <pivotArea type="data" outline="0" fieldPosition="0">
        <references count="2">
          <reference field="4294967294" count="1" selected="0">
            <x v="0"/>
          </reference>
          <reference field="4" count="1" selected="0">
            <x v="0"/>
          </reference>
        </references>
      </pivotArea>
    </chartFormat>
    <chartFormat chart="6" format="14">
      <pivotArea type="data" outline="0" fieldPosition="0">
        <references count="2">
          <reference field="4294967294" count="1" selected="0">
            <x v="0"/>
          </reference>
          <reference field="4" count="1" selected="0">
            <x v="1"/>
          </reference>
        </references>
      </pivotArea>
    </chartFormat>
    <chartFormat chart="6" format="15">
      <pivotArea type="data" outline="0" fieldPosition="0">
        <references count="2">
          <reference field="4294967294" count="1" selected="0">
            <x v="0"/>
          </reference>
          <reference field="4" count="1" selected="0">
            <x v="2"/>
          </reference>
        </references>
      </pivotArea>
    </chartFormat>
    <chartFormat chart="6" format="16">
      <pivotArea type="data" outline="0" fieldPosition="0">
        <references count="2">
          <reference field="4294967294" count="1" selected="0">
            <x v="0"/>
          </reference>
          <reference field="4" count="1" selected="0">
            <x v="3"/>
          </reference>
        </references>
      </pivotArea>
    </chartFormat>
    <chartFormat chart="6" format="17">
      <pivotArea type="data" outline="0" fieldPosition="0">
        <references count="2">
          <reference field="4294967294" count="1" selected="0">
            <x v="0"/>
          </reference>
          <reference field="4" count="1" selected="0">
            <x v="4"/>
          </reference>
        </references>
      </pivotArea>
    </chartFormat>
    <chartFormat chart="6" format="18">
      <pivotArea type="data" outline="0" fieldPosition="0">
        <references count="2">
          <reference field="4294967294" count="1" selected="0">
            <x v="0"/>
          </reference>
          <reference field="4" count="1" selected="0">
            <x v="5"/>
          </reference>
        </references>
      </pivotArea>
    </chartFormat>
    <chartFormat chart="6" format="19">
      <pivotArea type="data" outline="0" fieldPosition="0">
        <references count="2">
          <reference field="4294967294" count="1" selected="0">
            <x v="0"/>
          </reference>
          <reference field="4" count="1" selected="0">
            <x v="6"/>
          </reference>
        </references>
      </pivotArea>
    </chartFormat>
    <chartFormat chart="6" format="20">
      <pivotArea type="data" outline="0" fieldPosition="0">
        <references count="2">
          <reference field="4294967294" count="1" selected="0">
            <x v="0"/>
          </reference>
          <reference field="4" count="1" selected="0">
            <x v="7"/>
          </reference>
        </references>
      </pivotArea>
    </chartFormat>
    <chartFormat chart="6" format="21">
      <pivotArea type="data" outline="0" fieldPosition="0">
        <references count="2">
          <reference field="4294967294" count="1" selected="0">
            <x v="0"/>
          </reference>
          <reference field="4" count="1" selected="0">
            <x v="8"/>
          </reference>
        </references>
      </pivotArea>
    </chartFormat>
    <chartFormat chart="6" format="22">
      <pivotArea type="data" outline="0" fieldPosition="0">
        <references count="2">
          <reference field="4294967294" count="1" selected="0">
            <x v="0"/>
          </reference>
          <reference field="4" count="1" selected="0">
            <x v="9"/>
          </reference>
        </references>
      </pivotArea>
    </chartFormat>
    <chartFormat chart="6" format="23">
      <pivotArea type="data" outline="0" fieldPosition="0">
        <references count="2">
          <reference field="4294967294" count="1" selected="0">
            <x v="0"/>
          </reference>
          <reference field="4" count="1" selected="0">
            <x v="10"/>
          </reference>
        </references>
      </pivotArea>
    </chartFormat>
    <chartFormat chart="6" format="24">
      <pivotArea type="data" outline="0" fieldPosition="0">
        <references count="2">
          <reference field="4294967294" count="1" selected="0">
            <x v="0"/>
          </reference>
          <reference field="4" count="1" selected="0">
            <x v="11"/>
          </reference>
        </references>
      </pivotArea>
    </chartFormat>
    <chartFormat chart="6" format="25">
      <pivotArea type="data" outline="0" fieldPosition="0">
        <references count="2">
          <reference field="4294967294" count="1" selected="0">
            <x v="0"/>
          </reference>
          <reference field="4" count="1" selected="0">
            <x v="12"/>
          </reference>
        </references>
      </pivotArea>
    </chartFormat>
    <chartFormat chart="6" format="26">
      <pivotArea type="data" outline="0" fieldPosition="0">
        <references count="2">
          <reference field="4294967294" count="1" selected="0">
            <x v="0"/>
          </reference>
          <reference field="4" count="1" selected="0">
            <x v="13"/>
          </reference>
        </references>
      </pivotArea>
    </chartFormat>
    <chartFormat chart="6" format="27">
      <pivotArea type="data" outline="0" fieldPosition="0">
        <references count="2">
          <reference field="4294967294" count="1" selected="0">
            <x v="0"/>
          </reference>
          <reference field="4" count="1" selected="0">
            <x v="14"/>
          </reference>
        </references>
      </pivotArea>
    </chartFormat>
    <chartFormat chart="6" format="28">
      <pivotArea type="data" outline="0" fieldPosition="0">
        <references count="2">
          <reference field="4294967294" count="1" selected="0">
            <x v="0"/>
          </reference>
          <reference field="4" count="1" selected="0">
            <x v="15"/>
          </reference>
        </references>
      </pivotArea>
    </chartFormat>
    <chartFormat chart="6" format="29">
      <pivotArea type="data" outline="0" fieldPosition="0">
        <references count="2">
          <reference field="4294967294" count="1" selected="0">
            <x v="0"/>
          </reference>
          <reference field="4" count="1" selected="0">
            <x v="16"/>
          </reference>
        </references>
      </pivotArea>
    </chartFormat>
    <chartFormat chart="6" format="30">
      <pivotArea type="data" outline="0" fieldPosition="0">
        <references count="2">
          <reference field="4294967294" count="1" selected="0">
            <x v="0"/>
          </reference>
          <reference field="4" count="1" selected="0">
            <x v="17"/>
          </reference>
        </references>
      </pivotArea>
    </chartFormat>
    <chartFormat chart="6" format="31">
      <pivotArea type="data" outline="0" fieldPosition="0">
        <references count="2">
          <reference field="4294967294" count="1" selected="0">
            <x v="0"/>
          </reference>
          <reference field="4" count="1" selected="0">
            <x v="18"/>
          </reference>
        </references>
      </pivotArea>
    </chartFormat>
    <chartFormat chart="6" format="32">
      <pivotArea type="data" outline="0" fieldPosition="0">
        <references count="2">
          <reference field="4294967294" count="1" selected="0">
            <x v="0"/>
          </reference>
          <reference field="4" count="1" selected="0">
            <x v="19"/>
          </reference>
        </references>
      </pivotArea>
    </chartFormat>
    <chartFormat chart="6" format="33">
      <pivotArea type="data" outline="0" fieldPosition="0">
        <references count="2">
          <reference field="4294967294" count="1" selected="0">
            <x v="0"/>
          </reference>
          <reference field="4" count="1" selected="0">
            <x v="20"/>
          </reference>
        </references>
      </pivotArea>
    </chartFormat>
    <chartFormat chart="6" format="34">
      <pivotArea type="data" outline="0" fieldPosition="0">
        <references count="2">
          <reference field="4294967294" count="1" selected="0">
            <x v="0"/>
          </reference>
          <reference field="4" count="1" selected="0">
            <x v="21"/>
          </reference>
        </references>
      </pivotArea>
    </chartFormat>
    <chartFormat chart="6" format="35">
      <pivotArea type="data" outline="0" fieldPosition="0">
        <references count="2">
          <reference field="4294967294" count="1" selected="0">
            <x v="0"/>
          </reference>
          <reference field="4" count="1" selected="0">
            <x v="22"/>
          </reference>
        </references>
      </pivotArea>
    </chartFormat>
    <chartFormat chart="6" format="36">
      <pivotArea type="data" outline="0" fieldPosition="0">
        <references count="2">
          <reference field="4294967294" count="1" selected="0">
            <x v="0"/>
          </reference>
          <reference field="4" count="1" selected="0">
            <x v="23"/>
          </reference>
        </references>
      </pivotArea>
    </chartFormat>
    <chartFormat chart="6" format="37">
      <pivotArea type="data" outline="0" fieldPosition="0">
        <references count="2">
          <reference field="4294967294" count="1" selected="0">
            <x v="0"/>
          </reference>
          <reference field="4" count="1" selected="0">
            <x v="24"/>
          </reference>
        </references>
      </pivotArea>
    </chartFormat>
    <chartFormat chart="6" format="38">
      <pivotArea type="data" outline="0" fieldPosition="0">
        <references count="2">
          <reference field="4294967294" count="1" selected="0">
            <x v="0"/>
          </reference>
          <reference field="4" count="1" selected="0">
            <x v="25"/>
          </reference>
        </references>
      </pivotArea>
    </chartFormat>
    <chartFormat chart="6" format="39">
      <pivotArea type="data" outline="0" fieldPosition="0">
        <references count="2">
          <reference field="4294967294" count="1" selected="0">
            <x v="0"/>
          </reference>
          <reference field="4" count="1" selected="0">
            <x v="26"/>
          </reference>
        </references>
      </pivotArea>
    </chartFormat>
    <chartFormat chart="6" format="40">
      <pivotArea type="data" outline="0" fieldPosition="0">
        <references count="2">
          <reference field="4294967294" count="1" selected="0">
            <x v="0"/>
          </reference>
          <reference field="4" count="1" selected="0">
            <x v="27"/>
          </reference>
        </references>
      </pivotArea>
    </chartFormat>
    <chartFormat chart="6" format="41">
      <pivotArea type="data" outline="0" fieldPosition="0">
        <references count="2">
          <reference field="4294967294" count="1" selected="0">
            <x v="0"/>
          </reference>
          <reference field="4" count="1" selected="0">
            <x v="28"/>
          </reference>
        </references>
      </pivotArea>
    </chartFormat>
    <chartFormat chart="6" format="42">
      <pivotArea type="data" outline="0" fieldPosition="0">
        <references count="2">
          <reference field="4294967294" count="1" selected="0">
            <x v="0"/>
          </reference>
          <reference field="4" count="1" selected="0">
            <x v="29"/>
          </reference>
        </references>
      </pivotArea>
    </chartFormat>
    <chartFormat chart="6" format="43">
      <pivotArea type="data" outline="0" fieldPosition="0">
        <references count="2">
          <reference field="4294967294" count="1" selected="0">
            <x v="0"/>
          </reference>
          <reference field="4" count="1" selected="0">
            <x v="30"/>
          </reference>
        </references>
      </pivotArea>
    </chartFormat>
    <chartFormat chart="6" format="44">
      <pivotArea type="data" outline="0" fieldPosition="0">
        <references count="2">
          <reference field="4294967294" count="1" selected="0">
            <x v="0"/>
          </reference>
          <reference field="4" count="1" selected="0">
            <x v="31"/>
          </reference>
        </references>
      </pivotArea>
    </chartFormat>
    <chartFormat chart="6" format="45">
      <pivotArea type="data" outline="0" fieldPosition="0">
        <references count="2">
          <reference field="4294967294" count="1" selected="0">
            <x v="0"/>
          </reference>
          <reference field="4" count="1" selected="0">
            <x v="32"/>
          </reference>
        </references>
      </pivotArea>
    </chartFormat>
    <chartFormat chart="6" format="46">
      <pivotArea type="data" outline="0" fieldPosition="0">
        <references count="2">
          <reference field="4294967294" count="1" selected="0">
            <x v="0"/>
          </reference>
          <reference field="4" count="1" selected="0">
            <x v="33"/>
          </reference>
        </references>
      </pivotArea>
    </chartFormat>
    <chartFormat chart="6" format="47">
      <pivotArea type="data" outline="0" fieldPosition="0">
        <references count="2">
          <reference field="4294967294" count="1" selected="0">
            <x v="0"/>
          </reference>
          <reference field="4" count="1" selected="0">
            <x v="34"/>
          </reference>
        </references>
      </pivotArea>
    </chartFormat>
    <chartFormat chart="6" format="48">
      <pivotArea type="data" outline="0" fieldPosition="0">
        <references count="2">
          <reference field="4294967294" count="1" selected="0">
            <x v="0"/>
          </reference>
          <reference field="4" count="1" selected="0">
            <x v="35"/>
          </reference>
        </references>
      </pivotArea>
    </chartFormat>
    <chartFormat chart="6" format="49">
      <pivotArea type="data" outline="0" fieldPosition="0">
        <references count="2">
          <reference field="4294967294" count="1" selected="0">
            <x v="0"/>
          </reference>
          <reference field="4" count="1" selected="0">
            <x v="36"/>
          </reference>
        </references>
      </pivotArea>
    </chartFormat>
    <chartFormat chart="6" format="50">
      <pivotArea type="data" outline="0" fieldPosition="0">
        <references count="2">
          <reference field="4294967294" count="1" selected="0">
            <x v="0"/>
          </reference>
          <reference field="4" count="1" selected="0">
            <x v="37"/>
          </reference>
        </references>
      </pivotArea>
    </chartFormat>
    <chartFormat chart="6" format="51">
      <pivotArea type="data" outline="0" fieldPosition="0">
        <references count="2">
          <reference field="4294967294" count="1" selected="0">
            <x v="0"/>
          </reference>
          <reference field="4" count="1" selected="0">
            <x v="38"/>
          </reference>
        </references>
      </pivotArea>
    </chartFormat>
    <chartFormat chart="6" format="52">
      <pivotArea type="data" outline="0" fieldPosition="0">
        <references count="2">
          <reference field="4294967294" count="1" selected="0">
            <x v="0"/>
          </reference>
          <reference field="4" count="1" selected="0">
            <x v="39"/>
          </reference>
        </references>
      </pivotArea>
    </chartFormat>
    <chartFormat chart="6" format="53">
      <pivotArea type="data" outline="0" fieldPosition="0">
        <references count="2">
          <reference field="4294967294" count="1" selected="0">
            <x v="0"/>
          </reference>
          <reference field="4" count="1" selected="0">
            <x v="40"/>
          </reference>
        </references>
      </pivotArea>
    </chartFormat>
    <chartFormat chart="6" format="54">
      <pivotArea type="data" outline="0" fieldPosition="0">
        <references count="2">
          <reference field="4294967294" count="1" selected="0">
            <x v="0"/>
          </reference>
          <reference field="4" count="1" selected="0">
            <x v="41"/>
          </reference>
        </references>
      </pivotArea>
    </chartFormat>
    <chartFormat chart="6" format="55">
      <pivotArea type="data" outline="0" fieldPosition="0">
        <references count="2">
          <reference field="4294967294" count="1" selected="0">
            <x v="0"/>
          </reference>
          <reference field="4" count="1" selected="0">
            <x v="42"/>
          </reference>
        </references>
      </pivotArea>
    </chartFormat>
    <chartFormat chart="6" format="56">
      <pivotArea type="data" outline="0" fieldPosition="0">
        <references count="2">
          <reference field="4294967294" count="1" selected="0">
            <x v="0"/>
          </reference>
          <reference field="4" count="1" selected="0">
            <x v="43"/>
          </reference>
        </references>
      </pivotArea>
    </chartFormat>
    <chartFormat chart="6" format="57">
      <pivotArea type="data" outline="0" fieldPosition="0">
        <references count="2">
          <reference field="4294967294" count="1" selected="0">
            <x v="0"/>
          </reference>
          <reference field="4" count="1" selected="0">
            <x v="44"/>
          </reference>
        </references>
      </pivotArea>
    </chartFormat>
    <chartFormat chart="6" format="58">
      <pivotArea type="data" outline="0" fieldPosition="0">
        <references count="2">
          <reference field="4294967294" count="1" selected="0">
            <x v="0"/>
          </reference>
          <reference field="4" count="1" selected="0">
            <x v="45"/>
          </reference>
        </references>
      </pivotArea>
    </chartFormat>
    <chartFormat chart="6" format="59">
      <pivotArea type="data" outline="0" fieldPosition="0">
        <references count="2">
          <reference field="4294967294" count="1" selected="0">
            <x v="0"/>
          </reference>
          <reference field="4" count="1" selected="0">
            <x v="46"/>
          </reference>
        </references>
      </pivotArea>
    </chartFormat>
    <chartFormat chart="6" format="60">
      <pivotArea type="data" outline="0" fieldPosition="0">
        <references count="2">
          <reference field="4294967294" count="1" selected="0">
            <x v="0"/>
          </reference>
          <reference field="4" count="1" selected="0">
            <x v="47"/>
          </reference>
        </references>
      </pivotArea>
    </chartFormat>
    <chartFormat chart="6" format="61">
      <pivotArea type="data" outline="0" fieldPosition="0">
        <references count="2">
          <reference field="4294967294" count="1" selected="0">
            <x v="0"/>
          </reference>
          <reference field="4" count="1" selected="0">
            <x v="48"/>
          </reference>
        </references>
      </pivotArea>
    </chartFormat>
    <chartFormat chart="6" format="62">
      <pivotArea type="data" outline="0" fieldPosition="0">
        <references count="2">
          <reference field="4294967294" count="1" selected="0">
            <x v="0"/>
          </reference>
          <reference field="4" count="1" selected="0">
            <x v="49"/>
          </reference>
        </references>
      </pivotArea>
    </chartFormat>
    <chartFormat chart="6" format="63">
      <pivotArea type="data" outline="0" fieldPosition="0">
        <references count="2">
          <reference field="4294967294" count="1" selected="0">
            <x v="0"/>
          </reference>
          <reference field="4" count="1" selected="0">
            <x v="50"/>
          </reference>
        </references>
      </pivotArea>
    </chartFormat>
    <chartFormat chart="6" format="64">
      <pivotArea type="data" outline="0" fieldPosition="0">
        <references count="2">
          <reference field="4294967294" count="1" selected="0">
            <x v="0"/>
          </reference>
          <reference field="4" count="1" selected="0">
            <x v="51"/>
          </reference>
        </references>
      </pivotArea>
    </chartFormat>
    <chartFormat chart="6" format="65">
      <pivotArea type="data" outline="0" fieldPosition="0">
        <references count="2">
          <reference field="4294967294" count="1" selected="0">
            <x v="0"/>
          </reference>
          <reference field="4" count="1" selected="0">
            <x v="52"/>
          </reference>
        </references>
      </pivotArea>
    </chartFormat>
    <chartFormat chart="6" format="66">
      <pivotArea type="data" outline="0" fieldPosition="0">
        <references count="2">
          <reference field="4294967294" count="1" selected="0">
            <x v="0"/>
          </reference>
          <reference field="4" count="1" selected="0">
            <x v="53"/>
          </reference>
        </references>
      </pivotArea>
    </chartFormat>
    <chartFormat chart="6" format="67">
      <pivotArea type="data" outline="0" fieldPosition="0">
        <references count="2">
          <reference field="4294967294" count="1" selected="0">
            <x v="0"/>
          </reference>
          <reference field="4" count="1" selected="0">
            <x v="54"/>
          </reference>
        </references>
      </pivotArea>
    </chartFormat>
    <chartFormat chart="6" format="68">
      <pivotArea type="data" outline="0" fieldPosition="0">
        <references count="2">
          <reference field="4294967294" count="1" selected="0">
            <x v="0"/>
          </reference>
          <reference field="4" count="1" selected="0">
            <x v="55"/>
          </reference>
        </references>
      </pivotArea>
    </chartFormat>
    <chartFormat chart="6" format="69">
      <pivotArea type="data" outline="0" fieldPosition="0">
        <references count="2">
          <reference field="4294967294" count="1" selected="0">
            <x v="0"/>
          </reference>
          <reference field="4" count="1" selected="0">
            <x v="56"/>
          </reference>
        </references>
      </pivotArea>
    </chartFormat>
    <chartFormat chart="6" format="70">
      <pivotArea type="data" outline="0" fieldPosition="0">
        <references count="2">
          <reference field="4294967294" count="1" selected="0">
            <x v="0"/>
          </reference>
          <reference field="4" count="1" selected="0">
            <x v="57"/>
          </reference>
        </references>
      </pivotArea>
    </chartFormat>
    <chartFormat chart="6" format="71">
      <pivotArea type="data" outline="0" fieldPosition="0">
        <references count="2">
          <reference field="4294967294" count="1" selected="0">
            <x v="0"/>
          </reference>
          <reference field="4" count="1" selected="0">
            <x v="58"/>
          </reference>
        </references>
      </pivotArea>
    </chartFormat>
    <chartFormat chart="6" format="72">
      <pivotArea type="data" outline="0" fieldPosition="0">
        <references count="2">
          <reference field="4294967294" count="1" selected="0">
            <x v="0"/>
          </reference>
          <reference field="4" count="1" selected="0">
            <x v="59"/>
          </reference>
        </references>
      </pivotArea>
    </chartFormat>
    <chartFormat chart="6" format="73">
      <pivotArea type="data" outline="0" fieldPosition="0">
        <references count="2">
          <reference field="4294967294" count="1" selected="0">
            <x v="0"/>
          </reference>
          <reference field="4" count="1" selected="0">
            <x v="60"/>
          </reference>
        </references>
      </pivotArea>
    </chartFormat>
    <chartFormat chart="6" format="74">
      <pivotArea type="data" outline="0" fieldPosition="0">
        <references count="2">
          <reference field="4294967294" count="1" selected="0">
            <x v="0"/>
          </reference>
          <reference field="4" count="1" selected="0">
            <x v="61"/>
          </reference>
        </references>
      </pivotArea>
    </chartFormat>
    <chartFormat chart="6" format="75">
      <pivotArea type="data" outline="0" fieldPosition="0">
        <references count="2">
          <reference field="4294967294" count="1" selected="0">
            <x v="0"/>
          </reference>
          <reference field="4" count="1" selected="0">
            <x v="62"/>
          </reference>
        </references>
      </pivotArea>
    </chartFormat>
    <chartFormat chart="6" format="76">
      <pivotArea type="data" outline="0" fieldPosition="0">
        <references count="2">
          <reference field="4294967294" count="1" selected="0">
            <x v="0"/>
          </reference>
          <reference field="4" count="1" selected="0">
            <x v="63"/>
          </reference>
        </references>
      </pivotArea>
    </chartFormat>
    <chartFormat chart="6" format="77">
      <pivotArea type="data" outline="0" fieldPosition="0">
        <references count="2">
          <reference field="4294967294" count="1" selected="0">
            <x v="0"/>
          </reference>
          <reference field="4" count="1" selected="0">
            <x v="64"/>
          </reference>
        </references>
      </pivotArea>
    </chartFormat>
    <chartFormat chart="6" format="78">
      <pivotArea type="data" outline="0" fieldPosition="0">
        <references count="2">
          <reference field="4294967294" count="1" selected="0">
            <x v="0"/>
          </reference>
          <reference field="4" count="1" selected="0">
            <x v="65"/>
          </reference>
        </references>
      </pivotArea>
    </chartFormat>
    <chartFormat chart="6" format="79">
      <pivotArea type="data" outline="0" fieldPosition="0">
        <references count="2">
          <reference field="4294967294" count="1" selected="0">
            <x v="0"/>
          </reference>
          <reference field="4" count="1" selected="0">
            <x v="66"/>
          </reference>
        </references>
      </pivotArea>
    </chartFormat>
    <chartFormat chart="6" format="80">
      <pivotArea type="data" outline="0" fieldPosition="0">
        <references count="2">
          <reference field="4294967294" count="1" selected="0">
            <x v="0"/>
          </reference>
          <reference field="4" count="1" selected="0">
            <x v="67"/>
          </reference>
        </references>
      </pivotArea>
    </chartFormat>
    <chartFormat chart="6" format="81">
      <pivotArea type="data" outline="0" fieldPosition="0">
        <references count="2">
          <reference field="4294967294" count="1" selected="0">
            <x v="0"/>
          </reference>
          <reference field="4" count="1" selected="0">
            <x v="68"/>
          </reference>
        </references>
      </pivotArea>
    </chartFormat>
    <chartFormat chart="6" format="82">
      <pivotArea type="data" outline="0" fieldPosition="0">
        <references count="2">
          <reference field="4294967294" count="1" selected="0">
            <x v="0"/>
          </reference>
          <reference field="4" count="1" selected="0">
            <x v="69"/>
          </reference>
        </references>
      </pivotArea>
    </chartFormat>
    <chartFormat chart="6" format="83">
      <pivotArea type="data" outline="0" fieldPosition="0">
        <references count="2">
          <reference field="4294967294" count="1" selected="0">
            <x v="0"/>
          </reference>
          <reference field="4" count="1" selected="0">
            <x v="70"/>
          </reference>
        </references>
      </pivotArea>
    </chartFormat>
    <chartFormat chart="6" format="84">
      <pivotArea type="data" outline="0" fieldPosition="0">
        <references count="2">
          <reference field="4294967294" count="1" selected="0">
            <x v="0"/>
          </reference>
          <reference field="4" count="1" selected="0">
            <x v="71"/>
          </reference>
        </references>
      </pivotArea>
    </chartFormat>
    <chartFormat chart="6" format="85">
      <pivotArea type="data" outline="0" fieldPosition="0">
        <references count="2">
          <reference field="4294967294" count="1" selected="0">
            <x v="0"/>
          </reference>
          <reference field="4" count="1" selected="0">
            <x v="72"/>
          </reference>
        </references>
      </pivotArea>
    </chartFormat>
    <chartFormat chart="6" format="86">
      <pivotArea type="data" outline="0" fieldPosition="0">
        <references count="2">
          <reference field="4294967294" count="1" selected="0">
            <x v="0"/>
          </reference>
          <reference field="4" count="1" selected="0">
            <x v="73"/>
          </reference>
        </references>
      </pivotArea>
    </chartFormat>
    <chartFormat chart="6" format="87">
      <pivotArea type="data" outline="0" fieldPosition="0">
        <references count="2">
          <reference field="4294967294" count="1" selected="0">
            <x v="0"/>
          </reference>
          <reference field="4" count="1" selected="0">
            <x v="74"/>
          </reference>
        </references>
      </pivotArea>
    </chartFormat>
    <chartFormat chart="6" format="88">
      <pivotArea type="data" outline="0" fieldPosition="0">
        <references count="2">
          <reference field="4294967294" count="1" selected="0">
            <x v="0"/>
          </reference>
          <reference field="4" count="1" selected="0">
            <x v="75"/>
          </reference>
        </references>
      </pivotArea>
    </chartFormat>
    <chartFormat chart="6" format="89">
      <pivotArea type="data" outline="0" fieldPosition="0">
        <references count="2">
          <reference field="4294967294" count="1" selected="0">
            <x v="0"/>
          </reference>
          <reference field="4" count="1" selected="0">
            <x v="76"/>
          </reference>
        </references>
      </pivotArea>
    </chartFormat>
    <chartFormat chart="6" format="90">
      <pivotArea type="data" outline="0" fieldPosition="0">
        <references count="2">
          <reference field="4294967294" count="1" selected="0">
            <x v="0"/>
          </reference>
          <reference field="4" count="1" selected="0">
            <x v="77"/>
          </reference>
        </references>
      </pivotArea>
    </chartFormat>
    <chartFormat chart="6" format="91">
      <pivotArea type="data" outline="0" fieldPosition="0">
        <references count="2">
          <reference field="4294967294" count="1" selected="0">
            <x v="0"/>
          </reference>
          <reference field="4" count="1" selected="0">
            <x v="78"/>
          </reference>
        </references>
      </pivotArea>
    </chartFormat>
    <chartFormat chart="6" format="92">
      <pivotArea type="data" outline="0" fieldPosition="0">
        <references count="2">
          <reference field="4294967294" count="1" selected="0">
            <x v="0"/>
          </reference>
          <reference field="4" count="1" selected="0">
            <x v="79"/>
          </reference>
        </references>
      </pivotArea>
    </chartFormat>
    <chartFormat chart="6" format="93">
      <pivotArea type="data" outline="0" fieldPosition="0">
        <references count="2">
          <reference field="4294967294" count="1" selected="0">
            <x v="0"/>
          </reference>
          <reference field="4" count="1" selected="0">
            <x v="80"/>
          </reference>
        </references>
      </pivotArea>
    </chartFormat>
    <chartFormat chart="6" format="94">
      <pivotArea type="data" outline="0" fieldPosition="0">
        <references count="2">
          <reference field="4294967294" count="1" selected="0">
            <x v="0"/>
          </reference>
          <reference field="4" count="1" selected="0">
            <x v="81"/>
          </reference>
        </references>
      </pivotArea>
    </chartFormat>
    <chartFormat chart="6" format="95">
      <pivotArea type="data" outline="0" fieldPosition="0">
        <references count="2">
          <reference field="4294967294" count="1" selected="0">
            <x v="0"/>
          </reference>
          <reference field="4" count="1" selected="0">
            <x v="82"/>
          </reference>
        </references>
      </pivotArea>
    </chartFormat>
    <chartFormat chart="6" format="96">
      <pivotArea type="data" outline="0" fieldPosition="0">
        <references count="2">
          <reference field="4294967294" count="1" selected="0">
            <x v="0"/>
          </reference>
          <reference field="4" count="1" selected="0">
            <x v="83"/>
          </reference>
        </references>
      </pivotArea>
    </chartFormat>
    <chartFormat chart="6" format="97">
      <pivotArea type="data" outline="0" fieldPosition="0">
        <references count="2">
          <reference field="4294967294" count="1" selected="0">
            <x v="0"/>
          </reference>
          <reference field="4" count="1" selected="0">
            <x v="84"/>
          </reference>
        </references>
      </pivotArea>
    </chartFormat>
    <chartFormat chart="6" format="98">
      <pivotArea type="data" outline="0" fieldPosition="0">
        <references count="2">
          <reference field="4294967294" count="1" selected="0">
            <x v="0"/>
          </reference>
          <reference field="4" count="1" selected="0">
            <x v="85"/>
          </reference>
        </references>
      </pivotArea>
    </chartFormat>
    <chartFormat chart="6" format="99">
      <pivotArea type="data" outline="0" fieldPosition="0">
        <references count="2">
          <reference field="4294967294" count="1" selected="0">
            <x v="0"/>
          </reference>
          <reference field="4" count="1" selected="0">
            <x v="86"/>
          </reference>
        </references>
      </pivotArea>
    </chartFormat>
    <chartFormat chart="6" format="100">
      <pivotArea type="data" outline="0" fieldPosition="0">
        <references count="2">
          <reference field="4294967294" count="1" selected="0">
            <x v="0"/>
          </reference>
          <reference field="4" count="1" selected="0">
            <x v="87"/>
          </reference>
        </references>
      </pivotArea>
    </chartFormat>
    <chartFormat chart="6" format="101">
      <pivotArea type="data" outline="0" fieldPosition="0">
        <references count="2">
          <reference field="4294967294" count="1" selected="0">
            <x v="0"/>
          </reference>
          <reference field="4" count="1" selected="0">
            <x v="88"/>
          </reference>
        </references>
      </pivotArea>
    </chartFormat>
    <chartFormat chart="6" format="102">
      <pivotArea type="data" outline="0" fieldPosition="0">
        <references count="2">
          <reference field="4294967294" count="1" selected="0">
            <x v="0"/>
          </reference>
          <reference field="4" count="1" selected="0">
            <x v="89"/>
          </reference>
        </references>
      </pivotArea>
    </chartFormat>
    <chartFormat chart="6" format="103">
      <pivotArea type="data" outline="0" fieldPosition="0">
        <references count="2">
          <reference field="4294967294" count="1" selected="0">
            <x v="0"/>
          </reference>
          <reference field="4" count="1" selected="0">
            <x v="90"/>
          </reference>
        </references>
      </pivotArea>
    </chartFormat>
    <chartFormat chart="6" format="104">
      <pivotArea type="data" outline="0" fieldPosition="0">
        <references count="2">
          <reference field="4294967294" count="1" selected="0">
            <x v="0"/>
          </reference>
          <reference field="4" count="1" selected="0">
            <x v="91"/>
          </reference>
        </references>
      </pivotArea>
    </chartFormat>
    <chartFormat chart="6" format="105">
      <pivotArea type="data" outline="0" fieldPosition="0">
        <references count="2">
          <reference field="4294967294" count="1" selected="0">
            <x v="0"/>
          </reference>
          <reference field="4" count="1" selected="0">
            <x v="92"/>
          </reference>
        </references>
      </pivotArea>
    </chartFormat>
    <chartFormat chart="6" format="106">
      <pivotArea type="data" outline="0" fieldPosition="0">
        <references count="2">
          <reference field="4294967294" count="1" selected="0">
            <x v="0"/>
          </reference>
          <reference field="4" count="1" selected="0">
            <x v="93"/>
          </reference>
        </references>
      </pivotArea>
    </chartFormat>
    <chartFormat chart="6" format="107">
      <pivotArea type="data" outline="0" fieldPosition="0">
        <references count="2">
          <reference field="4294967294" count="1" selected="0">
            <x v="0"/>
          </reference>
          <reference field="4" count="1" selected="0">
            <x v="94"/>
          </reference>
        </references>
      </pivotArea>
    </chartFormat>
    <chartFormat chart="6" format="108">
      <pivotArea type="data" outline="0" fieldPosition="0">
        <references count="2">
          <reference field="4294967294" count="1" selected="0">
            <x v="0"/>
          </reference>
          <reference field="4" count="1" selected="0">
            <x v="95"/>
          </reference>
        </references>
      </pivotArea>
    </chartFormat>
    <chartFormat chart="6" format="109">
      <pivotArea type="data" outline="0" fieldPosition="0">
        <references count="2">
          <reference field="4294967294" count="1" selected="0">
            <x v="0"/>
          </reference>
          <reference field="4" count="1" selected="0">
            <x v="96"/>
          </reference>
        </references>
      </pivotArea>
    </chartFormat>
    <chartFormat chart="6" format="110">
      <pivotArea type="data" outline="0" fieldPosition="0">
        <references count="2">
          <reference field="4294967294" count="1" selected="0">
            <x v="0"/>
          </reference>
          <reference field="4" count="1" selected="0">
            <x v="97"/>
          </reference>
        </references>
      </pivotArea>
    </chartFormat>
    <chartFormat chart="6" format="111">
      <pivotArea type="data" outline="0" fieldPosition="0">
        <references count="2">
          <reference field="4294967294" count="1" selected="0">
            <x v="0"/>
          </reference>
          <reference field="4" count="1" selected="0">
            <x v="98"/>
          </reference>
        </references>
      </pivotArea>
    </chartFormat>
    <chartFormat chart="6" format="112">
      <pivotArea type="data" outline="0" fieldPosition="0">
        <references count="2">
          <reference field="4294967294" count="1" selected="0">
            <x v="1"/>
          </reference>
          <reference field="4" count="1" selected="0">
            <x v="0"/>
          </reference>
        </references>
      </pivotArea>
    </chartFormat>
    <chartFormat chart="6" format="113">
      <pivotArea type="data" outline="0" fieldPosition="0">
        <references count="2">
          <reference field="4294967294" count="1" selected="0">
            <x v="1"/>
          </reference>
          <reference field="4" count="1" selected="0">
            <x v="1"/>
          </reference>
        </references>
      </pivotArea>
    </chartFormat>
    <chartFormat chart="6" format="114">
      <pivotArea type="data" outline="0" fieldPosition="0">
        <references count="2">
          <reference field="4294967294" count="1" selected="0">
            <x v="1"/>
          </reference>
          <reference field="4" count="1" selected="0">
            <x v="2"/>
          </reference>
        </references>
      </pivotArea>
    </chartFormat>
    <chartFormat chart="6" format="115">
      <pivotArea type="data" outline="0" fieldPosition="0">
        <references count="2">
          <reference field="4294967294" count="1" selected="0">
            <x v="1"/>
          </reference>
          <reference field="4" count="1" selected="0">
            <x v="3"/>
          </reference>
        </references>
      </pivotArea>
    </chartFormat>
    <chartFormat chart="6" format="116">
      <pivotArea type="data" outline="0" fieldPosition="0">
        <references count="2">
          <reference field="4294967294" count="1" selected="0">
            <x v="1"/>
          </reference>
          <reference field="4" count="1" selected="0">
            <x v="4"/>
          </reference>
        </references>
      </pivotArea>
    </chartFormat>
    <chartFormat chart="6" format="117">
      <pivotArea type="data" outline="0" fieldPosition="0">
        <references count="2">
          <reference field="4294967294" count="1" selected="0">
            <x v="1"/>
          </reference>
          <reference field="4" count="1" selected="0">
            <x v="5"/>
          </reference>
        </references>
      </pivotArea>
    </chartFormat>
    <chartFormat chart="6" format="118">
      <pivotArea type="data" outline="0" fieldPosition="0">
        <references count="2">
          <reference field="4294967294" count="1" selected="0">
            <x v="1"/>
          </reference>
          <reference field="4" count="1" selected="0">
            <x v="6"/>
          </reference>
        </references>
      </pivotArea>
    </chartFormat>
    <chartFormat chart="6" format="119">
      <pivotArea type="data" outline="0" fieldPosition="0">
        <references count="2">
          <reference field="4294967294" count="1" selected="0">
            <x v="1"/>
          </reference>
          <reference field="4" count="1" selected="0">
            <x v="7"/>
          </reference>
        </references>
      </pivotArea>
    </chartFormat>
    <chartFormat chart="6" format="120">
      <pivotArea type="data" outline="0" fieldPosition="0">
        <references count="2">
          <reference field="4294967294" count="1" selected="0">
            <x v="1"/>
          </reference>
          <reference field="4" count="1" selected="0">
            <x v="8"/>
          </reference>
        </references>
      </pivotArea>
    </chartFormat>
    <chartFormat chart="6" format="121">
      <pivotArea type="data" outline="0" fieldPosition="0">
        <references count="2">
          <reference field="4294967294" count="1" selected="0">
            <x v="1"/>
          </reference>
          <reference field="4" count="1" selected="0">
            <x v="9"/>
          </reference>
        </references>
      </pivotArea>
    </chartFormat>
    <chartFormat chart="6" format="122">
      <pivotArea type="data" outline="0" fieldPosition="0">
        <references count="2">
          <reference field="4294967294" count="1" selected="0">
            <x v="1"/>
          </reference>
          <reference field="4" count="1" selected="0">
            <x v="10"/>
          </reference>
        </references>
      </pivotArea>
    </chartFormat>
    <chartFormat chart="6" format="123">
      <pivotArea type="data" outline="0" fieldPosition="0">
        <references count="2">
          <reference field="4294967294" count="1" selected="0">
            <x v="1"/>
          </reference>
          <reference field="4" count="1" selected="0">
            <x v="11"/>
          </reference>
        </references>
      </pivotArea>
    </chartFormat>
    <chartFormat chart="6" format="124">
      <pivotArea type="data" outline="0" fieldPosition="0">
        <references count="2">
          <reference field="4294967294" count="1" selected="0">
            <x v="1"/>
          </reference>
          <reference field="4" count="1" selected="0">
            <x v="12"/>
          </reference>
        </references>
      </pivotArea>
    </chartFormat>
    <chartFormat chart="6" format="125">
      <pivotArea type="data" outline="0" fieldPosition="0">
        <references count="2">
          <reference field="4294967294" count="1" selected="0">
            <x v="1"/>
          </reference>
          <reference field="4" count="1" selected="0">
            <x v="13"/>
          </reference>
        </references>
      </pivotArea>
    </chartFormat>
    <chartFormat chart="6" format="126">
      <pivotArea type="data" outline="0" fieldPosition="0">
        <references count="2">
          <reference field="4294967294" count="1" selected="0">
            <x v="1"/>
          </reference>
          <reference field="4" count="1" selected="0">
            <x v="14"/>
          </reference>
        </references>
      </pivotArea>
    </chartFormat>
    <chartFormat chart="6" format="127">
      <pivotArea type="data" outline="0" fieldPosition="0">
        <references count="2">
          <reference field="4294967294" count="1" selected="0">
            <x v="1"/>
          </reference>
          <reference field="4" count="1" selected="0">
            <x v="15"/>
          </reference>
        </references>
      </pivotArea>
    </chartFormat>
    <chartFormat chart="6" format="128">
      <pivotArea type="data" outline="0" fieldPosition="0">
        <references count="2">
          <reference field="4294967294" count="1" selected="0">
            <x v="1"/>
          </reference>
          <reference field="4" count="1" selected="0">
            <x v="16"/>
          </reference>
        </references>
      </pivotArea>
    </chartFormat>
    <chartFormat chart="6" format="129">
      <pivotArea type="data" outline="0" fieldPosition="0">
        <references count="2">
          <reference field="4294967294" count="1" selected="0">
            <x v="1"/>
          </reference>
          <reference field="4" count="1" selected="0">
            <x v="17"/>
          </reference>
        </references>
      </pivotArea>
    </chartFormat>
    <chartFormat chart="6" format="130">
      <pivotArea type="data" outline="0" fieldPosition="0">
        <references count="2">
          <reference field="4294967294" count="1" selected="0">
            <x v="1"/>
          </reference>
          <reference field="4" count="1" selected="0">
            <x v="18"/>
          </reference>
        </references>
      </pivotArea>
    </chartFormat>
    <chartFormat chart="6" format="131">
      <pivotArea type="data" outline="0" fieldPosition="0">
        <references count="2">
          <reference field="4294967294" count="1" selected="0">
            <x v="1"/>
          </reference>
          <reference field="4" count="1" selected="0">
            <x v="19"/>
          </reference>
        </references>
      </pivotArea>
    </chartFormat>
    <chartFormat chart="6" format="132">
      <pivotArea type="data" outline="0" fieldPosition="0">
        <references count="2">
          <reference field="4294967294" count="1" selected="0">
            <x v="1"/>
          </reference>
          <reference field="4" count="1" selected="0">
            <x v="20"/>
          </reference>
        </references>
      </pivotArea>
    </chartFormat>
    <chartFormat chart="6" format="133">
      <pivotArea type="data" outline="0" fieldPosition="0">
        <references count="2">
          <reference field="4294967294" count="1" selected="0">
            <x v="1"/>
          </reference>
          <reference field="4" count="1" selected="0">
            <x v="21"/>
          </reference>
        </references>
      </pivotArea>
    </chartFormat>
    <chartFormat chart="6" format="134">
      <pivotArea type="data" outline="0" fieldPosition="0">
        <references count="2">
          <reference field="4294967294" count="1" selected="0">
            <x v="1"/>
          </reference>
          <reference field="4" count="1" selected="0">
            <x v="22"/>
          </reference>
        </references>
      </pivotArea>
    </chartFormat>
    <chartFormat chart="6" format="135">
      <pivotArea type="data" outline="0" fieldPosition="0">
        <references count="2">
          <reference field="4294967294" count="1" selected="0">
            <x v="1"/>
          </reference>
          <reference field="4" count="1" selected="0">
            <x v="23"/>
          </reference>
        </references>
      </pivotArea>
    </chartFormat>
    <chartFormat chart="6" format="136">
      <pivotArea type="data" outline="0" fieldPosition="0">
        <references count="2">
          <reference field="4294967294" count="1" selected="0">
            <x v="1"/>
          </reference>
          <reference field="4" count="1" selected="0">
            <x v="24"/>
          </reference>
        </references>
      </pivotArea>
    </chartFormat>
    <chartFormat chart="6" format="137">
      <pivotArea type="data" outline="0" fieldPosition="0">
        <references count="2">
          <reference field="4294967294" count="1" selected="0">
            <x v="1"/>
          </reference>
          <reference field="4" count="1" selected="0">
            <x v="25"/>
          </reference>
        </references>
      </pivotArea>
    </chartFormat>
    <chartFormat chart="6" format="138">
      <pivotArea type="data" outline="0" fieldPosition="0">
        <references count="2">
          <reference field="4294967294" count="1" selected="0">
            <x v="1"/>
          </reference>
          <reference field="4" count="1" selected="0">
            <x v="26"/>
          </reference>
        </references>
      </pivotArea>
    </chartFormat>
    <chartFormat chart="6" format="139">
      <pivotArea type="data" outline="0" fieldPosition="0">
        <references count="2">
          <reference field="4294967294" count="1" selected="0">
            <x v="1"/>
          </reference>
          <reference field="4" count="1" selected="0">
            <x v="27"/>
          </reference>
        </references>
      </pivotArea>
    </chartFormat>
    <chartFormat chart="6" format="140">
      <pivotArea type="data" outline="0" fieldPosition="0">
        <references count="2">
          <reference field="4294967294" count="1" selected="0">
            <x v="1"/>
          </reference>
          <reference field="4" count="1" selected="0">
            <x v="28"/>
          </reference>
        </references>
      </pivotArea>
    </chartFormat>
    <chartFormat chart="6" format="141">
      <pivotArea type="data" outline="0" fieldPosition="0">
        <references count="2">
          <reference field="4294967294" count="1" selected="0">
            <x v="1"/>
          </reference>
          <reference field="4" count="1" selected="0">
            <x v="29"/>
          </reference>
        </references>
      </pivotArea>
    </chartFormat>
    <chartFormat chart="6" format="142">
      <pivotArea type="data" outline="0" fieldPosition="0">
        <references count="2">
          <reference field="4294967294" count="1" selected="0">
            <x v="1"/>
          </reference>
          <reference field="4" count="1" selected="0">
            <x v="30"/>
          </reference>
        </references>
      </pivotArea>
    </chartFormat>
    <chartFormat chart="6" format="143">
      <pivotArea type="data" outline="0" fieldPosition="0">
        <references count="2">
          <reference field="4294967294" count="1" selected="0">
            <x v="1"/>
          </reference>
          <reference field="4" count="1" selected="0">
            <x v="31"/>
          </reference>
        </references>
      </pivotArea>
    </chartFormat>
    <chartFormat chart="6" format="144">
      <pivotArea type="data" outline="0" fieldPosition="0">
        <references count="2">
          <reference field="4294967294" count="1" selected="0">
            <x v="1"/>
          </reference>
          <reference field="4" count="1" selected="0">
            <x v="32"/>
          </reference>
        </references>
      </pivotArea>
    </chartFormat>
    <chartFormat chart="6" format="145">
      <pivotArea type="data" outline="0" fieldPosition="0">
        <references count="2">
          <reference field="4294967294" count="1" selected="0">
            <x v="1"/>
          </reference>
          <reference field="4" count="1" selected="0">
            <x v="33"/>
          </reference>
        </references>
      </pivotArea>
    </chartFormat>
    <chartFormat chart="6" format="146">
      <pivotArea type="data" outline="0" fieldPosition="0">
        <references count="2">
          <reference field="4294967294" count="1" selected="0">
            <x v="1"/>
          </reference>
          <reference field="4" count="1" selected="0">
            <x v="34"/>
          </reference>
        </references>
      </pivotArea>
    </chartFormat>
    <chartFormat chart="6" format="147">
      <pivotArea type="data" outline="0" fieldPosition="0">
        <references count="2">
          <reference field="4294967294" count="1" selected="0">
            <x v="1"/>
          </reference>
          <reference field="4" count="1" selected="0">
            <x v="35"/>
          </reference>
        </references>
      </pivotArea>
    </chartFormat>
    <chartFormat chart="6" format="148">
      <pivotArea type="data" outline="0" fieldPosition="0">
        <references count="2">
          <reference field="4294967294" count="1" selected="0">
            <x v="1"/>
          </reference>
          <reference field="4" count="1" selected="0">
            <x v="36"/>
          </reference>
        </references>
      </pivotArea>
    </chartFormat>
    <chartFormat chart="6" format="149">
      <pivotArea type="data" outline="0" fieldPosition="0">
        <references count="2">
          <reference field="4294967294" count="1" selected="0">
            <x v="1"/>
          </reference>
          <reference field="4" count="1" selected="0">
            <x v="37"/>
          </reference>
        </references>
      </pivotArea>
    </chartFormat>
    <chartFormat chart="6" format="150">
      <pivotArea type="data" outline="0" fieldPosition="0">
        <references count="2">
          <reference field="4294967294" count="1" selected="0">
            <x v="1"/>
          </reference>
          <reference field="4" count="1" selected="0">
            <x v="38"/>
          </reference>
        </references>
      </pivotArea>
    </chartFormat>
    <chartFormat chart="6" format="151">
      <pivotArea type="data" outline="0" fieldPosition="0">
        <references count="2">
          <reference field="4294967294" count="1" selected="0">
            <x v="1"/>
          </reference>
          <reference field="4" count="1" selected="0">
            <x v="39"/>
          </reference>
        </references>
      </pivotArea>
    </chartFormat>
    <chartFormat chart="6" format="152">
      <pivotArea type="data" outline="0" fieldPosition="0">
        <references count="2">
          <reference field="4294967294" count="1" selected="0">
            <x v="1"/>
          </reference>
          <reference field="4" count="1" selected="0">
            <x v="40"/>
          </reference>
        </references>
      </pivotArea>
    </chartFormat>
    <chartFormat chart="6" format="153">
      <pivotArea type="data" outline="0" fieldPosition="0">
        <references count="2">
          <reference field="4294967294" count="1" selected="0">
            <x v="1"/>
          </reference>
          <reference field="4" count="1" selected="0">
            <x v="41"/>
          </reference>
        </references>
      </pivotArea>
    </chartFormat>
    <chartFormat chart="6" format="154">
      <pivotArea type="data" outline="0" fieldPosition="0">
        <references count="2">
          <reference field="4294967294" count="1" selected="0">
            <x v="1"/>
          </reference>
          <reference field="4" count="1" selected="0">
            <x v="42"/>
          </reference>
        </references>
      </pivotArea>
    </chartFormat>
    <chartFormat chart="6" format="155">
      <pivotArea type="data" outline="0" fieldPosition="0">
        <references count="2">
          <reference field="4294967294" count="1" selected="0">
            <x v="1"/>
          </reference>
          <reference field="4" count="1" selected="0">
            <x v="43"/>
          </reference>
        </references>
      </pivotArea>
    </chartFormat>
    <chartFormat chart="6" format="156">
      <pivotArea type="data" outline="0" fieldPosition="0">
        <references count="2">
          <reference field="4294967294" count="1" selected="0">
            <x v="1"/>
          </reference>
          <reference field="4" count="1" selected="0">
            <x v="44"/>
          </reference>
        </references>
      </pivotArea>
    </chartFormat>
    <chartFormat chart="6" format="157">
      <pivotArea type="data" outline="0" fieldPosition="0">
        <references count="2">
          <reference field="4294967294" count="1" selected="0">
            <x v="1"/>
          </reference>
          <reference field="4" count="1" selected="0">
            <x v="45"/>
          </reference>
        </references>
      </pivotArea>
    </chartFormat>
    <chartFormat chart="6" format="158">
      <pivotArea type="data" outline="0" fieldPosition="0">
        <references count="2">
          <reference field="4294967294" count="1" selected="0">
            <x v="1"/>
          </reference>
          <reference field="4" count="1" selected="0">
            <x v="46"/>
          </reference>
        </references>
      </pivotArea>
    </chartFormat>
    <chartFormat chart="6" format="159">
      <pivotArea type="data" outline="0" fieldPosition="0">
        <references count="2">
          <reference field="4294967294" count="1" selected="0">
            <x v="1"/>
          </reference>
          <reference field="4" count="1" selected="0">
            <x v="47"/>
          </reference>
        </references>
      </pivotArea>
    </chartFormat>
    <chartFormat chart="6" format="160">
      <pivotArea type="data" outline="0" fieldPosition="0">
        <references count="2">
          <reference field="4294967294" count="1" selected="0">
            <x v="1"/>
          </reference>
          <reference field="4" count="1" selected="0">
            <x v="48"/>
          </reference>
        </references>
      </pivotArea>
    </chartFormat>
    <chartFormat chart="6" format="161">
      <pivotArea type="data" outline="0" fieldPosition="0">
        <references count="2">
          <reference field="4294967294" count="1" selected="0">
            <x v="1"/>
          </reference>
          <reference field="4" count="1" selected="0">
            <x v="49"/>
          </reference>
        </references>
      </pivotArea>
    </chartFormat>
    <chartFormat chart="6" format="162">
      <pivotArea type="data" outline="0" fieldPosition="0">
        <references count="2">
          <reference field="4294967294" count="1" selected="0">
            <x v="1"/>
          </reference>
          <reference field="4" count="1" selected="0">
            <x v="50"/>
          </reference>
        </references>
      </pivotArea>
    </chartFormat>
    <chartFormat chart="6" format="163">
      <pivotArea type="data" outline="0" fieldPosition="0">
        <references count="2">
          <reference field="4294967294" count="1" selected="0">
            <x v="1"/>
          </reference>
          <reference field="4" count="1" selected="0">
            <x v="51"/>
          </reference>
        </references>
      </pivotArea>
    </chartFormat>
    <chartFormat chart="6" format="164">
      <pivotArea type="data" outline="0" fieldPosition="0">
        <references count="2">
          <reference field="4294967294" count="1" selected="0">
            <x v="1"/>
          </reference>
          <reference field="4" count="1" selected="0">
            <x v="52"/>
          </reference>
        </references>
      </pivotArea>
    </chartFormat>
    <chartFormat chart="6" format="165">
      <pivotArea type="data" outline="0" fieldPosition="0">
        <references count="2">
          <reference field="4294967294" count="1" selected="0">
            <x v="1"/>
          </reference>
          <reference field="4" count="1" selected="0">
            <x v="53"/>
          </reference>
        </references>
      </pivotArea>
    </chartFormat>
    <chartFormat chart="6" format="166">
      <pivotArea type="data" outline="0" fieldPosition="0">
        <references count="2">
          <reference field="4294967294" count="1" selected="0">
            <x v="1"/>
          </reference>
          <reference field="4" count="1" selected="0">
            <x v="54"/>
          </reference>
        </references>
      </pivotArea>
    </chartFormat>
    <chartFormat chart="6" format="167">
      <pivotArea type="data" outline="0" fieldPosition="0">
        <references count="2">
          <reference field="4294967294" count="1" selected="0">
            <x v="1"/>
          </reference>
          <reference field="4" count="1" selected="0">
            <x v="55"/>
          </reference>
        </references>
      </pivotArea>
    </chartFormat>
    <chartFormat chart="6" format="168">
      <pivotArea type="data" outline="0" fieldPosition="0">
        <references count="2">
          <reference field="4294967294" count="1" selected="0">
            <x v="1"/>
          </reference>
          <reference field="4" count="1" selected="0">
            <x v="56"/>
          </reference>
        </references>
      </pivotArea>
    </chartFormat>
    <chartFormat chart="6" format="169">
      <pivotArea type="data" outline="0" fieldPosition="0">
        <references count="2">
          <reference field="4294967294" count="1" selected="0">
            <x v="1"/>
          </reference>
          <reference field="4" count="1" selected="0">
            <x v="57"/>
          </reference>
        </references>
      </pivotArea>
    </chartFormat>
    <chartFormat chart="6" format="170">
      <pivotArea type="data" outline="0" fieldPosition="0">
        <references count="2">
          <reference field="4294967294" count="1" selected="0">
            <x v="1"/>
          </reference>
          <reference field="4" count="1" selected="0">
            <x v="58"/>
          </reference>
        </references>
      </pivotArea>
    </chartFormat>
    <chartFormat chart="6" format="171">
      <pivotArea type="data" outline="0" fieldPosition="0">
        <references count="2">
          <reference field="4294967294" count="1" selected="0">
            <x v="1"/>
          </reference>
          <reference field="4" count="1" selected="0">
            <x v="59"/>
          </reference>
        </references>
      </pivotArea>
    </chartFormat>
    <chartFormat chart="6" format="172">
      <pivotArea type="data" outline="0" fieldPosition="0">
        <references count="2">
          <reference field="4294967294" count="1" selected="0">
            <x v="1"/>
          </reference>
          <reference field="4" count="1" selected="0">
            <x v="60"/>
          </reference>
        </references>
      </pivotArea>
    </chartFormat>
    <chartFormat chart="6" format="173">
      <pivotArea type="data" outline="0" fieldPosition="0">
        <references count="2">
          <reference field="4294967294" count="1" selected="0">
            <x v="1"/>
          </reference>
          <reference field="4" count="1" selected="0">
            <x v="61"/>
          </reference>
        </references>
      </pivotArea>
    </chartFormat>
    <chartFormat chart="6" format="174">
      <pivotArea type="data" outline="0" fieldPosition="0">
        <references count="2">
          <reference field="4294967294" count="1" selected="0">
            <x v="1"/>
          </reference>
          <reference field="4" count="1" selected="0">
            <x v="62"/>
          </reference>
        </references>
      </pivotArea>
    </chartFormat>
    <chartFormat chart="6" format="175">
      <pivotArea type="data" outline="0" fieldPosition="0">
        <references count="2">
          <reference field="4294967294" count="1" selected="0">
            <x v="1"/>
          </reference>
          <reference field="4" count="1" selected="0">
            <x v="63"/>
          </reference>
        </references>
      </pivotArea>
    </chartFormat>
    <chartFormat chart="6" format="176">
      <pivotArea type="data" outline="0" fieldPosition="0">
        <references count="2">
          <reference field="4294967294" count="1" selected="0">
            <x v="1"/>
          </reference>
          <reference field="4" count="1" selected="0">
            <x v="64"/>
          </reference>
        </references>
      </pivotArea>
    </chartFormat>
    <chartFormat chart="6" format="177">
      <pivotArea type="data" outline="0" fieldPosition="0">
        <references count="2">
          <reference field="4294967294" count="1" selected="0">
            <x v="1"/>
          </reference>
          <reference field="4" count="1" selected="0">
            <x v="65"/>
          </reference>
        </references>
      </pivotArea>
    </chartFormat>
    <chartFormat chart="6" format="178">
      <pivotArea type="data" outline="0" fieldPosition="0">
        <references count="2">
          <reference field="4294967294" count="1" selected="0">
            <x v="1"/>
          </reference>
          <reference field="4" count="1" selected="0">
            <x v="66"/>
          </reference>
        </references>
      </pivotArea>
    </chartFormat>
    <chartFormat chart="6" format="179">
      <pivotArea type="data" outline="0" fieldPosition="0">
        <references count="2">
          <reference field="4294967294" count="1" selected="0">
            <x v="1"/>
          </reference>
          <reference field="4" count="1" selected="0">
            <x v="67"/>
          </reference>
        </references>
      </pivotArea>
    </chartFormat>
    <chartFormat chart="6" format="180">
      <pivotArea type="data" outline="0" fieldPosition="0">
        <references count="2">
          <reference field="4294967294" count="1" selected="0">
            <x v="1"/>
          </reference>
          <reference field="4" count="1" selected="0">
            <x v="68"/>
          </reference>
        </references>
      </pivotArea>
    </chartFormat>
    <chartFormat chart="6" format="181">
      <pivotArea type="data" outline="0" fieldPosition="0">
        <references count="2">
          <reference field="4294967294" count="1" selected="0">
            <x v="1"/>
          </reference>
          <reference field="4" count="1" selected="0">
            <x v="69"/>
          </reference>
        </references>
      </pivotArea>
    </chartFormat>
    <chartFormat chart="6" format="182">
      <pivotArea type="data" outline="0" fieldPosition="0">
        <references count="2">
          <reference field="4294967294" count="1" selected="0">
            <x v="1"/>
          </reference>
          <reference field="4" count="1" selected="0">
            <x v="70"/>
          </reference>
        </references>
      </pivotArea>
    </chartFormat>
    <chartFormat chart="6" format="183">
      <pivotArea type="data" outline="0" fieldPosition="0">
        <references count="2">
          <reference field="4294967294" count="1" selected="0">
            <x v="1"/>
          </reference>
          <reference field="4" count="1" selected="0">
            <x v="71"/>
          </reference>
        </references>
      </pivotArea>
    </chartFormat>
    <chartFormat chart="6" format="184">
      <pivotArea type="data" outline="0" fieldPosition="0">
        <references count="2">
          <reference field="4294967294" count="1" selected="0">
            <x v="1"/>
          </reference>
          <reference field="4" count="1" selected="0">
            <x v="72"/>
          </reference>
        </references>
      </pivotArea>
    </chartFormat>
    <chartFormat chart="6" format="185">
      <pivotArea type="data" outline="0" fieldPosition="0">
        <references count="2">
          <reference field="4294967294" count="1" selected="0">
            <x v="1"/>
          </reference>
          <reference field="4" count="1" selected="0">
            <x v="73"/>
          </reference>
        </references>
      </pivotArea>
    </chartFormat>
    <chartFormat chart="6" format="186">
      <pivotArea type="data" outline="0" fieldPosition="0">
        <references count="2">
          <reference field="4294967294" count="1" selected="0">
            <x v="1"/>
          </reference>
          <reference field="4" count="1" selected="0">
            <x v="74"/>
          </reference>
        </references>
      </pivotArea>
    </chartFormat>
    <chartFormat chart="6" format="187">
      <pivotArea type="data" outline="0" fieldPosition="0">
        <references count="2">
          <reference field="4294967294" count="1" selected="0">
            <x v="1"/>
          </reference>
          <reference field="4" count="1" selected="0">
            <x v="75"/>
          </reference>
        </references>
      </pivotArea>
    </chartFormat>
    <chartFormat chart="6" format="188">
      <pivotArea type="data" outline="0" fieldPosition="0">
        <references count="2">
          <reference field="4294967294" count="1" selected="0">
            <x v="1"/>
          </reference>
          <reference field="4" count="1" selected="0">
            <x v="76"/>
          </reference>
        </references>
      </pivotArea>
    </chartFormat>
    <chartFormat chart="6" format="189">
      <pivotArea type="data" outline="0" fieldPosition="0">
        <references count="2">
          <reference field="4294967294" count="1" selected="0">
            <x v="1"/>
          </reference>
          <reference field="4" count="1" selected="0">
            <x v="77"/>
          </reference>
        </references>
      </pivotArea>
    </chartFormat>
    <chartFormat chart="6" format="190">
      <pivotArea type="data" outline="0" fieldPosition="0">
        <references count="2">
          <reference field="4294967294" count="1" selected="0">
            <x v="1"/>
          </reference>
          <reference field="4" count="1" selected="0">
            <x v="78"/>
          </reference>
        </references>
      </pivotArea>
    </chartFormat>
    <chartFormat chart="6" format="191">
      <pivotArea type="data" outline="0" fieldPosition="0">
        <references count="2">
          <reference field="4294967294" count="1" selected="0">
            <x v="1"/>
          </reference>
          <reference field="4" count="1" selected="0">
            <x v="79"/>
          </reference>
        </references>
      </pivotArea>
    </chartFormat>
    <chartFormat chart="6" format="192">
      <pivotArea type="data" outline="0" fieldPosition="0">
        <references count="2">
          <reference field="4294967294" count="1" selected="0">
            <x v="1"/>
          </reference>
          <reference field="4" count="1" selected="0">
            <x v="80"/>
          </reference>
        </references>
      </pivotArea>
    </chartFormat>
    <chartFormat chart="6" format="193">
      <pivotArea type="data" outline="0" fieldPosition="0">
        <references count="2">
          <reference field="4294967294" count="1" selected="0">
            <x v="1"/>
          </reference>
          <reference field="4" count="1" selected="0">
            <x v="81"/>
          </reference>
        </references>
      </pivotArea>
    </chartFormat>
    <chartFormat chart="6" format="194">
      <pivotArea type="data" outline="0" fieldPosition="0">
        <references count="2">
          <reference field="4294967294" count="1" selected="0">
            <x v="1"/>
          </reference>
          <reference field="4" count="1" selected="0">
            <x v="82"/>
          </reference>
        </references>
      </pivotArea>
    </chartFormat>
    <chartFormat chart="6" format="195">
      <pivotArea type="data" outline="0" fieldPosition="0">
        <references count="2">
          <reference field="4294967294" count="1" selected="0">
            <x v="1"/>
          </reference>
          <reference field="4" count="1" selected="0">
            <x v="83"/>
          </reference>
        </references>
      </pivotArea>
    </chartFormat>
    <chartFormat chart="6" format="196">
      <pivotArea type="data" outline="0" fieldPosition="0">
        <references count="2">
          <reference field="4294967294" count="1" selected="0">
            <x v="1"/>
          </reference>
          <reference field="4" count="1" selected="0">
            <x v="84"/>
          </reference>
        </references>
      </pivotArea>
    </chartFormat>
    <chartFormat chart="6" format="197">
      <pivotArea type="data" outline="0" fieldPosition="0">
        <references count="2">
          <reference field="4294967294" count="1" selected="0">
            <x v="1"/>
          </reference>
          <reference field="4" count="1" selected="0">
            <x v="85"/>
          </reference>
        </references>
      </pivotArea>
    </chartFormat>
    <chartFormat chart="6" format="198">
      <pivotArea type="data" outline="0" fieldPosition="0">
        <references count="2">
          <reference field="4294967294" count="1" selected="0">
            <x v="1"/>
          </reference>
          <reference field="4" count="1" selected="0">
            <x v="86"/>
          </reference>
        </references>
      </pivotArea>
    </chartFormat>
    <chartFormat chart="6" format="199">
      <pivotArea type="data" outline="0" fieldPosition="0">
        <references count="2">
          <reference field="4294967294" count="1" selected="0">
            <x v="1"/>
          </reference>
          <reference field="4" count="1" selected="0">
            <x v="87"/>
          </reference>
        </references>
      </pivotArea>
    </chartFormat>
    <chartFormat chart="6" format="200">
      <pivotArea type="data" outline="0" fieldPosition="0">
        <references count="2">
          <reference field="4294967294" count="1" selected="0">
            <x v="1"/>
          </reference>
          <reference field="4" count="1" selected="0">
            <x v="88"/>
          </reference>
        </references>
      </pivotArea>
    </chartFormat>
    <chartFormat chart="6" format="201">
      <pivotArea type="data" outline="0" fieldPosition="0">
        <references count="2">
          <reference field="4294967294" count="1" selected="0">
            <x v="1"/>
          </reference>
          <reference field="4" count="1" selected="0">
            <x v="89"/>
          </reference>
        </references>
      </pivotArea>
    </chartFormat>
    <chartFormat chart="6" format="202">
      <pivotArea type="data" outline="0" fieldPosition="0">
        <references count="2">
          <reference field="4294967294" count="1" selected="0">
            <x v="1"/>
          </reference>
          <reference field="4" count="1" selected="0">
            <x v="90"/>
          </reference>
        </references>
      </pivotArea>
    </chartFormat>
    <chartFormat chart="6" format="203">
      <pivotArea type="data" outline="0" fieldPosition="0">
        <references count="2">
          <reference field="4294967294" count="1" selected="0">
            <x v="1"/>
          </reference>
          <reference field="4" count="1" selected="0">
            <x v="91"/>
          </reference>
        </references>
      </pivotArea>
    </chartFormat>
    <chartFormat chart="6" format="204">
      <pivotArea type="data" outline="0" fieldPosition="0">
        <references count="2">
          <reference field="4294967294" count="1" selected="0">
            <x v="1"/>
          </reference>
          <reference field="4" count="1" selected="0">
            <x v="92"/>
          </reference>
        </references>
      </pivotArea>
    </chartFormat>
    <chartFormat chart="6" format="205">
      <pivotArea type="data" outline="0" fieldPosition="0">
        <references count="2">
          <reference field="4294967294" count="1" selected="0">
            <x v="1"/>
          </reference>
          <reference field="4" count="1" selected="0">
            <x v="93"/>
          </reference>
        </references>
      </pivotArea>
    </chartFormat>
    <chartFormat chart="6" format="206">
      <pivotArea type="data" outline="0" fieldPosition="0">
        <references count="2">
          <reference field="4294967294" count="1" selected="0">
            <x v="1"/>
          </reference>
          <reference field="4" count="1" selected="0">
            <x v="94"/>
          </reference>
        </references>
      </pivotArea>
    </chartFormat>
    <chartFormat chart="6" format="207">
      <pivotArea type="data" outline="0" fieldPosition="0">
        <references count="2">
          <reference field="4294967294" count="1" selected="0">
            <x v="1"/>
          </reference>
          <reference field="4" count="1" selected="0">
            <x v="95"/>
          </reference>
        </references>
      </pivotArea>
    </chartFormat>
    <chartFormat chart="6" format="208">
      <pivotArea type="data" outline="0" fieldPosition="0">
        <references count="2">
          <reference field="4294967294" count="1" selected="0">
            <x v="1"/>
          </reference>
          <reference field="4" count="1" selected="0">
            <x v="96"/>
          </reference>
        </references>
      </pivotArea>
    </chartFormat>
    <chartFormat chart="6" format="209">
      <pivotArea type="data" outline="0" fieldPosition="0">
        <references count="2">
          <reference field="4294967294" count="1" selected="0">
            <x v="1"/>
          </reference>
          <reference field="4" count="1" selected="0">
            <x v="97"/>
          </reference>
        </references>
      </pivotArea>
    </chartFormat>
    <chartFormat chart="6" format="210">
      <pivotArea type="data" outline="0" fieldPosition="0">
        <references count="2">
          <reference field="4294967294" count="1" selected="0">
            <x v="1"/>
          </reference>
          <reference field="4" count="1" selected="0">
            <x v="9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BFCEAA0-E797-43C8-8392-F5F90C45366A}" name="PivotTable9" cacheId="27"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55">
  <location ref="A33:D72" firstHeaderRow="1" firstDataRow="1" firstDataCol="3"/>
  <pivotFields count="34">
    <pivotField compact="0" outline="0" showAll="0" defaultSubtotal="0">
      <items count="5">
        <item x="3"/>
        <item x="2"/>
        <item x="1"/>
        <item x="4"/>
        <item x="0"/>
      </items>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axis="axisRow" compact="0" outline="0" showAll="0" defaultSubtotal="0">
      <items count="16">
        <item x="3"/>
        <item x="14"/>
        <item x="2"/>
        <item x="0"/>
        <item x="1"/>
        <item x="4"/>
        <item x="5"/>
        <item x="6"/>
        <item x="7"/>
        <item x="8"/>
        <item x="9"/>
        <item x="10"/>
        <item x="11"/>
        <item x="12"/>
        <item x="13"/>
        <item x="15"/>
      </items>
      <extLst>
        <ext xmlns:x14="http://schemas.microsoft.com/office/spreadsheetml/2009/9/main" uri="{2946ED86-A175-432a-8AC1-64E0C546D7DE}">
          <x14:pivotField fillDownLabels="1"/>
        </ext>
      </extLst>
    </pivotField>
    <pivotField axis="axisRow" compact="0" outline="0" showAll="0" defaultSubtotal="0">
      <items count="14">
        <item x="1"/>
        <item x="0"/>
        <item x="2"/>
        <item x="3"/>
        <item x="4"/>
        <item x="5"/>
        <item x="6"/>
        <item x="7"/>
        <item x="8"/>
        <item x="9"/>
        <item x="10"/>
        <item x="11"/>
        <item x="12"/>
        <item x="13"/>
      </items>
      <extLst>
        <ext xmlns:x14="http://schemas.microsoft.com/office/spreadsheetml/2009/9/main" uri="{2946ED86-A175-432a-8AC1-64E0C546D7DE}">
          <x14:pivotField fillDownLabels="1"/>
        </ext>
      </extLst>
    </pivotField>
    <pivotField compact="0" outline="0" showAll="0" defaultSubtotal="0">
      <items count="10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m="1" x="99"/>
        <item m="1" x="100"/>
        <item m="1" x="101"/>
        <item m="1" x="102"/>
        <item m="1" x="103"/>
        <item m="1" x="104"/>
        <item m="1" x="105"/>
        <item m="1" x="106"/>
        <item m="1" x="107"/>
        <item m="1" x="108"/>
        <item x="0"/>
      </items>
      <extLst>
        <ext xmlns:x14="http://schemas.microsoft.com/office/spreadsheetml/2009/9/main" uri="{2946ED86-A175-432a-8AC1-64E0C546D7DE}">
          <x14:pivotField fillDownLabels="1"/>
        </ext>
      </extLst>
    </pivotField>
    <pivotField compact="0" outline="0" showAll="0" defaultSubtotal="0">
      <items count="48">
        <item x="12"/>
        <item x="14"/>
        <item x="38"/>
        <item x="6"/>
        <item x="24"/>
        <item x="42"/>
        <item x="18"/>
        <item x="26"/>
        <item x="15"/>
        <item x="11"/>
        <item x="40"/>
        <item x="3"/>
        <item x="37"/>
        <item x="33"/>
        <item x="10"/>
        <item x="43"/>
        <item x="30"/>
        <item x="28"/>
        <item x="8"/>
        <item x="22"/>
        <item x="34"/>
        <item x="16"/>
        <item x="41"/>
        <item x="13"/>
        <item x="36"/>
        <item x="35"/>
        <item x="31"/>
        <item x="20"/>
        <item x="27"/>
        <item x="44"/>
        <item x="7"/>
        <item x="19"/>
        <item x="29"/>
        <item m="1" x="46"/>
        <item x="32"/>
        <item x="45"/>
        <item x="4"/>
        <item x="5"/>
        <item x="9"/>
        <item x="21"/>
        <item x="39"/>
        <item x="23"/>
        <item m="1" x="47"/>
        <item x="2"/>
        <item x="1"/>
        <item x="25"/>
        <item x="17"/>
        <item x="0"/>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items count="5">
        <item x="4"/>
        <item x="2"/>
        <item x="1"/>
        <item x="3"/>
        <item x="0"/>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4">
        <item x="2"/>
        <item x="1"/>
        <item x="3"/>
        <item x="0"/>
      </items>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items count="10">
        <item x="6"/>
        <item x="3"/>
        <item x="7"/>
        <item x="1"/>
        <item x="5"/>
        <item x="8"/>
        <item x="2"/>
        <item x="9"/>
        <item x="4"/>
        <item x="0"/>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3">
    <field x="12"/>
    <field x="2"/>
    <field x="3"/>
  </rowFields>
  <rowItems count="39">
    <i>
      <x/>
      <x/>
      <x v="3"/>
    </i>
    <i r="1">
      <x v="1"/>
      <x v="13"/>
    </i>
    <i r="1">
      <x v="2"/>
      <x v="2"/>
    </i>
    <i r="2">
      <x v="6"/>
    </i>
    <i r="1">
      <x v="5"/>
      <x/>
    </i>
    <i r="1">
      <x v="6"/>
      <x v="4"/>
    </i>
    <i r="1">
      <x v="7"/>
      <x v="5"/>
    </i>
    <i r="1">
      <x v="9"/>
      <x v="8"/>
    </i>
    <i r="1">
      <x v="11"/>
      <x v="10"/>
    </i>
    <i r="1">
      <x v="12"/>
      <x v="11"/>
    </i>
    <i r="1">
      <x v="14"/>
      <x/>
    </i>
    <i r="1">
      <x v="15"/>
      <x v="13"/>
    </i>
    <i>
      <x v="1"/>
      <x/>
      <x v="3"/>
    </i>
    <i r="1">
      <x v="1"/>
      <x v="13"/>
    </i>
    <i r="1">
      <x v="2"/>
      <x v="2"/>
    </i>
    <i r="1">
      <x v="4"/>
      <x/>
    </i>
    <i r="1">
      <x v="5"/>
      <x/>
    </i>
    <i r="1">
      <x v="7"/>
      <x v="5"/>
    </i>
    <i r="1">
      <x v="8"/>
      <x v="7"/>
    </i>
    <i r="1">
      <x v="9"/>
      <x v="8"/>
    </i>
    <i r="1">
      <x v="10"/>
      <x v="9"/>
    </i>
    <i r="1">
      <x v="11"/>
      <x v="10"/>
    </i>
    <i r="1">
      <x v="12"/>
      <x v="11"/>
    </i>
    <i r="1">
      <x v="13"/>
      <x v="12"/>
    </i>
    <i r="1">
      <x v="14"/>
      <x/>
    </i>
    <i>
      <x v="2"/>
      <x v="1"/>
      <x v="13"/>
    </i>
    <i r="1">
      <x v="2"/>
      <x v="2"/>
    </i>
    <i r="1">
      <x v="4"/>
      <x/>
    </i>
    <i r="1">
      <x v="5"/>
      <x/>
    </i>
    <i r="1">
      <x v="6"/>
      <x v="4"/>
    </i>
    <i r="1">
      <x v="7"/>
      <x v="5"/>
    </i>
    <i r="1">
      <x v="9"/>
      <x v="8"/>
    </i>
    <i r="1">
      <x v="11"/>
      <x v="10"/>
    </i>
    <i r="1">
      <x v="12"/>
      <x v="11"/>
    </i>
    <i r="1">
      <x v="13"/>
      <x v="12"/>
    </i>
    <i r="1">
      <x v="14"/>
      <x/>
    </i>
    <i r="1">
      <x v="15"/>
      <x v="13"/>
    </i>
    <i>
      <x v="3"/>
      <x v="3"/>
      <x v="1"/>
    </i>
    <i t="grand">
      <x/>
    </i>
  </rowItems>
  <colItems count="1">
    <i/>
  </colItems>
  <dataFields count="1">
    <dataField name="Sum of Qty" fld="8" baseField="0" baseItem="0"/>
  </dataFields>
  <chartFormats count="2">
    <chartFormat chart="44" format="0" series="1">
      <pivotArea type="data" outline="0" fieldPosition="0">
        <references count="1">
          <reference field="4294967294" count="1" selected="0">
            <x v="0"/>
          </reference>
        </references>
      </pivotArea>
    </chartFormat>
    <chartFormat chart="5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E064808-A9E6-47E8-A41E-59E367A4E772}" name="PivotTable6" cacheId="27"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29" fieldListSortAscending="1">
  <location ref="V2:W17" firstHeaderRow="1" firstDataRow="1" firstDataCol="1"/>
  <pivotFields count="34">
    <pivotField compact="0" outline="0" showAll="0" defaultSubtotal="0">
      <items count="5">
        <item x="3"/>
        <item x="2"/>
        <item x="1"/>
        <item x="4"/>
        <item x="0"/>
      </items>
    </pivotField>
    <pivotField compact="0" outline="0" subtotalTop="0" showAll="0" defaultSubtotal="0"/>
    <pivotField compact="0" outline="0" showAll="0" defaultSubtotal="0">
      <items count="16">
        <item x="10"/>
        <item x="6"/>
        <item x="7"/>
        <item x="9"/>
        <item x="3"/>
        <item x="15"/>
        <item x="8"/>
        <item x="4"/>
        <item x="11"/>
        <item x="14"/>
        <item x="5"/>
        <item x="13"/>
        <item x="2"/>
        <item x="1"/>
        <item x="12"/>
        <item x="0"/>
      </items>
    </pivotField>
    <pivotField axis="axisRow" compact="0" outline="0" showAll="0" defaultSubtotal="0">
      <items count="14">
        <item x="1"/>
        <item x="0"/>
        <item x="2"/>
        <item x="3"/>
        <item x="4"/>
        <item x="5"/>
        <item x="6"/>
        <item x="7"/>
        <item x="8"/>
        <item x="9"/>
        <item x="10"/>
        <item x="11"/>
        <item x="12"/>
        <item x="13"/>
      </items>
    </pivotField>
    <pivotField compact="0" outline="0" showAll="0" defaultSubtotal="0">
      <items count="10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m="1" x="99"/>
        <item m="1" x="100"/>
        <item m="1" x="101"/>
        <item m="1" x="102"/>
        <item m="1" x="103"/>
        <item m="1" x="104"/>
        <item m="1" x="105"/>
        <item m="1" x="106"/>
        <item m="1" x="107"/>
        <item m="1" x="108"/>
        <item x="0"/>
      </items>
    </pivotField>
    <pivotField compact="0" outline="0" showAll="0" defaultSubtotal="0">
      <items count="48">
        <item x="12"/>
        <item x="14"/>
        <item x="38"/>
        <item x="6"/>
        <item x="24"/>
        <item x="42"/>
        <item x="18"/>
        <item x="26"/>
        <item x="15"/>
        <item x="11"/>
        <item x="40"/>
        <item x="3"/>
        <item x="37"/>
        <item x="33"/>
        <item x="10"/>
        <item x="43"/>
        <item x="30"/>
        <item x="28"/>
        <item x="8"/>
        <item x="22"/>
        <item x="34"/>
        <item x="16"/>
        <item x="41"/>
        <item x="13"/>
        <item x="36"/>
        <item x="35"/>
        <item x="31"/>
        <item x="20"/>
        <item x="27"/>
        <item x="44"/>
        <item x="7"/>
        <item x="19"/>
        <item x="29"/>
        <item m="1" x="46"/>
        <item x="32"/>
        <item x="45"/>
        <item x="4"/>
        <item x="5"/>
        <item x="9"/>
        <item x="21"/>
        <item x="39"/>
        <item x="23"/>
        <item m="1" x="47"/>
        <item x="2"/>
        <item x="1"/>
        <item x="25"/>
        <item x="17"/>
        <item x="0"/>
      </items>
    </pivotField>
    <pivotField compact="0" outline="0" showAll="0" defaultSubtotal="0"/>
    <pivotField dataField="1" compact="0" outline="0" showAll="0" defaultSubtotal="0"/>
    <pivotField compact="0" outline="0" showAll="0" defaultSubtotal="0"/>
    <pivotField compact="0" outline="0" showAll="0" defaultSubtotal="0"/>
    <pivotField compact="0" outline="0" showAll="0" defaultSubtotal="0">
      <items count="5">
        <item x="4"/>
        <item x="2"/>
        <item x="1"/>
        <item x="3"/>
        <item x="0"/>
      </items>
    </pivotField>
    <pivotField compact="0" outline="0" showAll="0" defaultSubtotal="0"/>
    <pivotField compact="0" outline="0" showAll="0" defaultSubtotal="0">
      <items count="4">
        <item x="2"/>
        <item x="1"/>
        <item x="3"/>
        <item x="0"/>
      </items>
    </pivotField>
    <pivotField compact="0" outline="0" subtotalTop="0" showAll="0" defaultSubtotal="0"/>
    <pivotField compact="0" outline="0" subtotalTop="0" showAll="0" defaultSubtotal="0"/>
    <pivotField compact="0" outline="0" subtotalTop="0" showAll="0" defaultSubtotal="0"/>
    <pivotField compact="0" outline="0" subtotalTop="0" showAll="0" defaultSubtotal="0">
      <items count="10">
        <item x="6"/>
        <item x="3"/>
        <item x="7"/>
        <item x="1"/>
        <item x="5"/>
        <item x="8"/>
        <item x="2"/>
        <item x="9"/>
        <item x="4"/>
        <item x="0"/>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s>
  <rowFields count="1">
    <field x="3"/>
  </rowFields>
  <rowItems count="15">
    <i>
      <x/>
    </i>
    <i>
      <x v="1"/>
    </i>
    <i>
      <x v="2"/>
    </i>
    <i>
      <x v="3"/>
    </i>
    <i>
      <x v="4"/>
    </i>
    <i>
      <x v="5"/>
    </i>
    <i>
      <x v="6"/>
    </i>
    <i>
      <x v="7"/>
    </i>
    <i>
      <x v="8"/>
    </i>
    <i>
      <x v="9"/>
    </i>
    <i>
      <x v="10"/>
    </i>
    <i>
      <x v="11"/>
    </i>
    <i>
      <x v="12"/>
    </i>
    <i>
      <x v="13"/>
    </i>
    <i t="grand">
      <x/>
    </i>
  </rowItems>
  <colItems count="1">
    <i/>
  </colItems>
  <dataFields count="1">
    <dataField name="Sum of OTB Value in AED" fld="7" baseField="0" baseItem="0" numFmtId="3"/>
  </dataFields>
  <chartFormats count="4">
    <chartFormat chart="8" format="0" series="1">
      <pivotArea type="data" outline="0" fieldPosition="0">
        <references count="1">
          <reference field="4294967294" count="1" selected="0">
            <x v="0"/>
          </reference>
        </references>
      </pivotArea>
    </chartFormat>
    <chartFormat chart="17" format="10" series="1">
      <pivotArea type="data" outline="0" fieldPosition="0">
        <references count="1">
          <reference field="4294967294" count="1" selected="0">
            <x v="0"/>
          </reference>
        </references>
      </pivotArea>
    </chartFormat>
    <chartFormat chart="20" format="0" series="1">
      <pivotArea type="data" outline="0" fieldPosition="0">
        <references count="1">
          <reference field="4294967294" count="1" selected="0">
            <x v="0"/>
          </reference>
        </references>
      </pivotArea>
    </chartFormat>
    <chartFormat chart="2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64DD0CB-8C77-4B7C-B69C-A44D89A42E95}" name="PivotTable7" cacheId="27"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44">
  <location ref="A10:C18" firstHeaderRow="1" firstDataRow="1" firstDataCol="2"/>
  <pivotFields count="34">
    <pivotField axis="axisRow" compact="0" outline="0" showAll="0" defaultSubtotal="0">
      <items count="5">
        <item sd="0" x="3"/>
        <item sd="0" x="2"/>
        <item sd="0" x="4"/>
        <item sd="0" x="0"/>
        <item x="1"/>
      </items>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axis="axisRow" compact="0" outline="0" showAll="0" defaultSubtotal="0">
      <items count="16">
        <item x="3"/>
        <item x="14"/>
        <item x="2"/>
        <item x="0"/>
        <item x="1"/>
        <item x="4"/>
        <item x="5"/>
        <item x="6"/>
        <item x="7"/>
        <item x="8"/>
        <item x="9"/>
        <item x="10"/>
        <item x="11"/>
        <item x="12"/>
        <item x="13"/>
        <item x="15"/>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items count="10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m="1" x="99"/>
        <item m="1" x="100"/>
        <item m="1" x="101"/>
        <item m="1" x="102"/>
        <item m="1" x="103"/>
        <item m="1" x="104"/>
        <item m="1" x="105"/>
        <item m="1" x="106"/>
        <item m="1" x="107"/>
        <item m="1" x="108"/>
        <item x="0"/>
      </items>
      <extLst>
        <ext xmlns:x14="http://schemas.microsoft.com/office/spreadsheetml/2009/9/main" uri="{2946ED86-A175-432a-8AC1-64E0C546D7DE}">
          <x14:pivotField fillDownLabels="1"/>
        </ext>
      </extLst>
    </pivotField>
    <pivotField compact="0" outline="0" showAll="0" defaultSubtotal="0">
      <items count="48">
        <item x="12"/>
        <item x="14"/>
        <item x="38"/>
        <item x="6"/>
        <item x="24"/>
        <item x="42"/>
        <item x="18"/>
        <item x="26"/>
        <item x="15"/>
        <item x="11"/>
        <item x="40"/>
        <item x="3"/>
        <item x="37"/>
        <item x="33"/>
        <item x="10"/>
        <item x="43"/>
        <item x="30"/>
        <item x="28"/>
        <item x="8"/>
        <item x="22"/>
        <item x="34"/>
        <item x="16"/>
        <item x="41"/>
        <item x="13"/>
        <item x="36"/>
        <item x="35"/>
        <item x="31"/>
        <item x="20"/>
        <item x="27"/>
        <item x="44"/>
        <item x="7"/>
        <item x="19"/>
        <item x="29"/>
        <item m="1" x="46"/>
        <item x="32"/>
        <item x="45"/>
        <item x="4"/>
        <item x="5"/>
        <item x="9"/>
        <item x="21"/>
        <item x="39"/>
        <item x="23"/>
        <item m="1" x="47"/>
        <item x="2"/>
        <item x="1"/>
        <item x="25"/>
        <item x="17"/>
        <item x="0"/>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items count="5">
        <item x="4"/>
        <item x="2"/>
        <item x="1"/>
        <item x="3"/>
        <item x="0"/>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items count="4">
        <item x="2"/>
        <item x="1"/>
        <item x="3"/>
        <item x="0"/>
      </items>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items count="10">
        <item x="6"/>
        <item x="3"/>
        <item x="7"/>
        <item x="1"/>
        <item x="5"/>
        <item x="8"/>
        <item x="2"/>
        <item x="9"/>
        <item x="4"/>
        <item x="0"/>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s>
  <rowFields count="2">
    <field x="0"/>
    <field x="2"/>
  </rowFields>
  <rowItems count="8">
    <i>
      <x/>
    </i>
    <i>
      <x v="1"/>
    </i>
    <i>
      <x v="2"/>
    </i>
    <i>
      <x v="3"/>
    </i>
    <i>
      <x v="4"/>
      <x v="4"/>
    </i>
    <i r="1">
      <x v="11"/>
    </i>
    <i r="1">
      <x v="14"/>
    </i>
    <i t="grand">
      <x/>
    </i>
  </rowItems>
  <colItems count="1">
    <i/>
  </colItems>
  <dataFields count="1">
    <dataField name="Sum of Delay in Deliver" fld="33" baseField="0" baseItem="0"/>
  </dataFields>
  <chartFormats count="16">
    <chartFormat chart="33" format="0" series="1">
      <pivotArea type="data" outline="0" fieldPosition="0">
        <references count="1">
          <reference field="4294967294" count="1" selected="0">
            <x v="0"/>
          </reference>
        </references>
      </pivotArea>
    </chartFormat>
    <chartFormat chart="42" format="6" series="1">
      <pivotArea type="data" outline="0" fieldPosition="0">
        <references count="1">
          <reference field="4294967294" count="1" selected="0">
            <x v="0"/>
          </reference>
        </references>
      </pivotArea>
    </chartFormat>
    <chartFormat chart="42" format="7">
      <pivotArea type="data" outline="0" fieldPosition="0">
        <references count="2">
          <reference field="4294967294" count="1" selected="0">
            <x v="0"/>
          </reference>
          <reference field="0" count="1" selected="0">
            <x v="0"/>
          </reference>
        </references>
      </pivotArea>
    </chartFormat>
    <chartFormat chart="42" format="8">
      <pivotArea type="data" outline="0" fieldPosition="0">
        <references count="2">
          <reference field="4294967294" count="1" selected="0">
            <x v="0"/>
          </reference>
          <reference field="0" count="1" selected="0">
            <x v="1"/>
          </reference>
        </references>
      </pivotArea>
    </chartFormat>
    <chartFormat chart="42" format="9">
      <pivotArea type="data" outline="0" fieldPosition="0">
        <references count="2">
          <reference field="4294967294" count="1" selected="0">
            <x v="0"/>
          </reference>
          <reference field="0" count="1" selected="0">
            <x v="2"/>
          </reference>
        </references>
      </pivotArea>
    </chartFormat>
    <chartFormat chart="42" format="10">
      <pivotArea type="data" outline="0" fieldPosition="0">
        <references count="2">
          <reference field="4294967294" count="1" selected="0">
            <x v="0"/>
          </reference>
          <reference field="0" count="1" selected="0">
            <x v="3"/>
          </reference>
        </references>
      </pivotArea>
    </chartFormat>
    <chartFormat chart="33" format="1">
      <pivotArea type="data" outline="0" fieldPosition="0">
        <references count="2">
          <reference field="4294967294" count="1" selected="0">
            <x v="0"/>
          </reference>
          <reference field="0" count="1" selected="0">
            <x v="1"/>
          </reference>
        </references>
      </pivotArea>
    </chartFormat>
    <chartFormat chart="33" format="2">
      <pivotArea type="data" outline="0" fieldPosition="0">
        <references count="2">
          <reference field="4294967294" count="1" selected="0">
            <x v="0"/>
          </reference>
          <reference field="0" count="1" selected="0">
            <x v="0"/>
          </reference>
        </references>
      </pivotArea>
    </chartFormat>
    <chartFormat chart="33" format="3">
      <pivotArea type="data" outline="0" fieldPosition="0">
        <references count="2">
          <reference field="4294967294" count="1" selected="0">
            <x v="0"/>
          </reference>
          <reference field="0" count="1" selected="0">
            <x v="2"/>
          </reference>
        </references>
      </pivotArea>
    </chartFormat>
    <chartFormat chart="33" format="4">
      <pivotArea type="data" outline="0" fieldPosition="0">
        <references count="2">
          <reference field="4294967294" count="1" selected="0">
            <x v="0"/>
          </reference>
          <reference field="0" count="1" selected="0">
            <x v="3"/>
          </reference>
        </references>
      </pivotArea>
    </chartFormat>
    <chartFormat chart="42" format="11">
      <pivotArea type="data" outline="0" fieldPosition="0">
        <references count="3">
          <reference field="4294967294" count="1" selected="0">
            <x v="0"/>
          </reference>
          <reference field="0" count="1" selected="0">
            <x v="4"/>
          </reference>
          <reference field="2" count="1" selected="0">
            <x v="4"/>
          </reference>
        </references>
      </pivotArea>
    </chartFormat>
    <chartFormat chart="42" format="12">
      <pivotArea type="data" outline="0" fieldPosition="0">
        <references count="3">
          <reference field="4294967294" count="1" selected="0">
            <x v="0"/>
          </reference>
          <reference field="0" count="1" selected="0">
            <x v="4"/>
          </reference>
          <reference field="2" count="1" selected="0">
            <x v="11"/>
          </reference>
        </references>
      </pivotArea>
    </chartFormat>
    <chartFormat chart="42" format="13">
      <pivotArea type="data" outline="0" fieldPosition="0">
        <references count="3">
          <reference field="4294967294" count="1" selected="0">
            <x v="0"/>
          </reference>
          <reference field="0" count="1" selected="0">
            <x v="4"/>
          </reference>
          <reference field="2" count="1" selected="0">
            <x v="14"/>
          </reference>
        </references>
      </pivotArea>
    </chartFormat>
    <chartFormat chart="33" format="5">
      <pivotArea type="data" outline="0" fieldPosition="0">
        <references count="3">
          <reference field="4294967294" count="1" selected="0">
            <x v="0"/>
          </reference>
          <reference field="0" count="1" selected="0">
            <x v="4"/>
          </reference>
          <reference field="2" count="1" selected="0">
            <x v="4"/>
          </reference>
        </references>
      </pivotArea>
    </chartFormat>
    <chartFormat chart="33" format="6">
      <pivotArea type="data" outline="0" fieldPosition="0">
        <references count="3">
          <reference field="4294967294" count="1" selected="0">
            <x v="0"/>
          </reference>
          <reference field="0" count="1" selected="0">
            <x v="4"/>
          </reference>
          <reference field="2" count="1" selected="0">
            <x v="11"/>
          </reference>
        </references>
      </pivotArea>
    </chartFormat>
    <chartFormat chart="33" format="7">
      <pivotArea type="data" outline="0" fieldPosition="0">
        <references count="3">
          <reference field="4294967294" count="1" selected="0">
            <x v="0"/>
          </reference>
          <reference field="0" count="1" selected="0">
            <x v="4"/>
          </reference>
          <reference field="2" count="1" selected="0">
            <x v="1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7C86C1D3-7E9A-4571-BFAB-50E02A0097DC}" name="PivotTable4" cacheId="27"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20">
  <location ref="S2:T10" firstHeaderRow="1" firstDataRow="1" firstDataCol="1"/>
  <pivotFields count="34">
    <pivotField compact="0" outline="0" showAll="0" defaultSubtotal="0">
      <items count="5">
        <item x="3"/>
        <item x="2"/>
        <item x="1"/>
        <item x="4"/>
        <item x="0"/>
      </items>
    </pivotField>
    <pivotField compact="0" outline="0" subtotalTop="0" showAll="0" defaultSubtotal="0"/>
    <pivotField compact="0" outline="0" showAll="0" defaultSubtotal="0">
      <items count="16">
        <item x="10"/>
        <item x="6"/>
        <item x="7"/>
        <item x="9"/>
        <item x="3"/>
        <item x="15"/>
        <item x="8"/>
        <item x="4"/>
        <item x="11"/>
        <item x="14"/>
        <item x="5"/>
        <item x="13"/>
        <item x="2"/>
        <item x="1"/>
        <item x="12"/>
        <item x="0"/>
      </items>
    </pivotField>
    <pivotField compact="0" outline="0" showAll="0" defaultSubtotal="0"/>
    <pivotField compact="0" outline="0" showAll="0" defaultSubtotal="0">
      <items count="10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m="1" x="99"/>
        <item m="1" x="100"/>
        <item m="1" x="101"/>
        <item m="1" x="102"/>
        <item m="1" x="103"/>
        <item m="1" x="104"/>
        <item m="1" x="105"/>
        <item m="1" x="106"/>
        <item m="1" x="107"/>
        <item m="1" x="108"/>
        <item x="0"/>
      </items>
    </pivotField>
    <pivotField compact="0" outline="0" showAll="0" defaultSubtotal="0">
      <items count="48">
        <item x="12"/>
        <item x="14"/>
        <item x="38"/>
        <item x="6"/>
        <item x="24"/>
        <item x="42"/>
        <item x="18"/>
        <item x="26"/>
        <item x="15"/>
        <item x="11"/>
        <item x="40"/>
        <item x="3"/>
        <item x="37"/>
        <item x="33"/>
        <item x="10"/>
        <item x="43"/>
        <item x="30"/>
        <item x="28"/>
        <item x="8"/>
        <item x="22"/>
        <item x="34"/>
        <item x="16"/>
        <item x="41"/>
        <item x="13"/>
        <item x="36"/>
        <item x="35"/>
        <item x="31"/>
        <item x="20"/>
        <item x="27"/>
        <item x="44"/>
        <item x="7"/>
        <item x="19"/>
        <item x="29"/>
        <item m="1" x="46"/>
        <item x="32"/>
        <item x="45"/>
        <item x="4"/>
        <item x="5"/>
        <item x="9"/>
        <item x="21"/>
        <item x="39"/>
        <item x="23"/>
        <item m="1" x="47"/>
        <item x="2"/>
        <item x="1"/>
        <item x="25"/>
        <item x="17"/>
        <item x="0"/>
      </items>
    </pivotField>
    <pivotField compact="0" outline="0" showAll="0" defaultSubtotal="0"/>
    <pivotField dataField="1" compact="0" outline="0" showAll="0" defaultSubtotal="0"/>
    <pivotField compact="0" outline="0" showAll="0" defaultSubtotal="0"/>
    <pivotField axis="axisRow" compact="0" outline="0" showAll="0" defaultSubtotal="0">
      <items count="7">
        <item x="3"/>
        <item x="5"/>
        <item x="6"/>
        <item x="0"/>
        <item x="1"/>
        <item x="2"/>
        <item x="4"/>
      </items>
    </pivotField>
    <pivotField compact="0" outline="0" showAll="0" defaultSubtotal="0">
      <items count="5">
        <item x="4"/>
        <item x="2"/>
        <item x="1"/>
        <item x="3"/>
        <item x="0"/>
      </items>
    </pivotField>
    <pivotField compact="0" outline="0" showAll="0" defaultSubtotal="0"/>
    <pivotField compact="0" outline="0" showAll="0" defaultSubtotal="0">
      <items count="4">
        <item x="2"/>
        <item x="1"/>
        <item x="3"/>
        <item x="0"/>
      </items>
    </pivotField>
    <pivotField compact="0" outline="0" subtotalTop="0" showAll="0" defaultSubtotal="0"/>
    <pivotField compact="0" outline="0" subtotalTop="0" showAll="0" defaultSubtotal="0"/>
    <pivotField compact="0" outline="0" subtotalTop="0" showAll="0" defaultSubtotal="0"/>
    <pivotField compact="0" outline="0" subtotalTop="0" showAll="0" defaultSubtotal="0">
      <items count="10">
        <item x="6"/>
        <item x="3"/>
        <item x="7"/>
        <item x="1"/>
        <item x="5"/>
        <item x="8"/>
        <item x="2"/>
        <item x="9"/>
        <item x="4"/>
        <item x="0"/>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s>
  <rowFields count="1">
    <field x="9"/>
  </rowFields>
  <rowItems count="8">
    <i>
      <x/>
    </i>
    <i>
      <x v="1"/>
    </i>
    <i>
      <x v="2"/>
    </i>
    <i>
      <x v="3"/>
    </i>
    <i>
      <x v="4"/>
    </i>
    <i>
      <x v="5"/>
    </i>
    <i>
      <x v="6"/>
    </i>
    <i t="grand">
      <x/>
    </i>
  </rowItems>
  <colItems count="1">
    <i/>
  </colItems>
  <dataFields count="1">
    <dataField name="Sum of OTB Value in AED" fld="7" baseField="0" baseItem="0" numFmtId="3"/>
  </dataFields>
  <chartFormats count="4">
    <chartFormat chart="6" format="0"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 chart="14" format="3">
      <pivotArea type="data" outline="0" fieldPosition="0">
        <references count="2">
          <reference field="4294967294" count="1" selected="0">
            <x v="0"/>
          </reference>
          <reference field="9" count="1" selected="0">
            <x v="1"/>
          </reference>
        </references>
      </pivotArea>
    </chartFormat>
    <chartFormat chart="14" format="4">
      <pivotArea type="data" outline="0" fieldPosition="0">
        <references count="2">
          <reference field="4294967294" count="1" selected="0">
            <x v="0"/>
          </reference>
          <reference field="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1F2DF84D-76C4-424E-BA3C-E63C4698C842}" name="PivotTable12" cacheId="27"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2">
  <location ref="A212:B256" firstHeaderRow="1" firstDataRow="1" firstDataCol="2"/>
  <pivotFields count="34">
    <pivotField compact="0" outline="0" showAll="0" defaultSubtotal="0">
      <items count="5">
        <item x="3"/>
        <item x="2"/>
        <item x="1"/>
        <item x="4"/>
        <item x="0"/>
      </items>
    </pivotField>
    <pivotField compact="0" outline="0" subtotalTop="0" showAll="0" defaultSubtotal="0"/>
    <pivotField axis="axisRow" compact="0" outline="0" showAll="0" defaultSubtotal="0">
      <items count="16">
        <item x="3"/>
        <item x="14"/>
        <item x="2"/>
        <item x="0"/>
        <item x="1"/>
        <item x="4"/>
        <item x="5"/>
        <item x="6"/>
        <item x="7"/>
        <item x="8"/>
        <item x="9"/>
        <item x="10"/>
        <item x="11"/>
        <item x="12"/>
        <item x="13"/>
        <item x="15"/>
      </items>
    </pivotField>
    <pivotField compact="0" outline="0" showAll="0" defaultSubtotal="0"/>
    <pivotField compact="0" outline="0" showAll="0" defaultSubtotal="0">
      <items count="10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m="1" x="99"/>
        <item m="1" x="100"/>
        <item m="1" x="101"/>
        <item m="1" x="102"/>
        <item m="1" x="103"/>
        <item m="1" x="104"/>
        <item m="1" x="105"/>
        <item m="1" x="106"/>
        <item m="1" x="107"/>
        <item m="1" x="108"/>
        <item x="0"/>
      </items>
    </pivotField>
    <pivotField compact="0" outline="0" showAll="0" defaultSubtotal="0">
      <items count="48">
        <item x="12"/>
        <item x="14"/>
        <item x="38"/>
        <item x="6"/>
        <item x="24"/>
        <item x="42"/>
        <item x="18"/>
        <item x="26"/>
        <item x="15"/>
        <item x="11"/>
        <item x="40"/>
        <item x="3"/>
        <item x="37"/>
        <item x="33"/>
        <item x="10"/>
        <item x="43"/>
        <item x="30"/>
        <item x="28"/>
        <item x="8"/>
        <item x="22"/>
        <item x="34"/>
        <item x="16"/>
        <item x="41"/>
        <item x="13"/>
        <item x="36"/>
        <item x="35"/>
        <item x="31"/>
        <item x="20"/>
        <item x="27"/>
        <item x="44"/>
        <item x="7"/>
        <item x="19"/>
        <item x="29"/>
        <item m="1" x="46"/>
        <item x="32"/>
        <item x="45"/>
        <item x="4"/>
        <item x="5"/>
        <item x="9"/>
        <item x="21"/>
        <item x="39"/>
        <item x="23"/>
        <item m="1" x="47"/>
        <item x="2"/>
        <item x="1"/>
        <item x="25"/>
        <item x="17"/>
        <item x="0"/>
      </items>
    </pivotField>
    <pivotField compact="0" outline="0" showAll="0" defaultSubtotal="0"/>
    <pivotField compact="0" outline="0" showAll="0" defaultSubtotal="0"/>
    <pivotField compact="0" outline="0" showAll="0" defaultSubtotal="0"/>
    <pivotField compact="0" outline="0" showAll="0" defaultSubtotal="0"/>
    <pivotField axis="axisRow" compact="0" outline="0" showAll="0" defaultSubtotal="0">
      <items count="5">
        <item x="4"/>
        <item x="2"/>
        <item x="1"/>
        <item x="3"/>
        <item x="0"/>
      </items>
    </pivotField>
    <pivotField compact="0" outline="0" showAll="0" defaultSubtotal="0"/>
    <pivotField compact="0" outline="0" showAll="0" defaultSubtotal="0">
      <items count="4">
        <item x="2"/>
        <item x="1"/>
        <item x="3"/>
        <item x="0"/>
      </items>
    </pivotField>
    <pivotField compact="0" outline="0" subtotalTop="0" showAll="0" defaultSubtotal="0"/>
    <pivotField compact="0" outline="0" subtotalTop="0" showAll="0" defaultSubtotal="0"/>
    <pivotField compact="0" outline="0" subtotalTop="0" showAll="0" defaultSubtotal="0"/>
    <pivotField compact="0" outline="0" subtotalTop="0" showAll="0" defaultSubtotal="0">
      <items count="10">
        <item x="6"/>
        <item x="3"/>
        <item x="7"/>
        <item x="1"/>
        <item x="5"/>
        <item x="8"/>
        <item x="2"/>
        <item x="9"/>
        <item x="4"/>
        <item x="0"/>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s>
  <rowFields count="2">
    <field x="2"/>
    <field x="10"/>
  </rowFields>
  <rowItems count="44">
    <i>
      <x/>
      <x v="1"/>
    </i>
    <i r="1">
      <x v="2"/>
    </i>
    <i>
      <x v="1"/>
      <x/>
    </i>
    <i r="1">
      <x v="2"/>
    </i>
    <i>
      <x v="2"/>
      <x/>
    </i>
    <i r="1">
      <x v="1"/>
    </i>
    <i r="1">
      <x v="2"/>
    </i>
    <i>
      <x v="3"/>
      <x v="4"/>
    </i>
    <i>
      <x v="4"/>
      <x/>
    </i>
    <i r="1">
      <x v="1"/>
    </i>
    <i r="1">
      <x v="2"/>
    </i>
    <i>
      <x v="5"/>
      <x/>
    </i>
    <i r="1">
      <x v="1"/>
    </i>
    <i r="1">
      <x v="2"/>
    </i>
    <i r="1">
      <x v="3"/>
    </i>
    <i>
      <x v="6"/>
      <x/>
    </i>
    <i r="1">
      <x v="1"/>
    </i>
    <i r="1">
      <x v="2"/>
    </i>
    <i>
      <x v="7"/>
      <x v="1"/>
    </i>
    <i r="1">
      <x v="2"/>
    </i>
    <i r="1">
      <x v="3"/>
    </i>
    <i>
      <x v="8"/>
      <x v="2"/>
    </i>
    <i>
      <x v="9"/>
      <x/>
    </i>
    <i r="1">
      <x v="1"/>
    </i>
    <i r="1">
      <x v="2"/>
    </i>
    <i r="1">
      <x v="3"/>
    </i>
    <i>
      <x v="10"/>
      <x/>
    </i>
    <i r="1">
      <x v="1"/>
    </i>
    <i>
      <x v="11"/>
      <x/>
    </i>
    <i r="1">
      <x v="1"/>
    </i>
    <i r="1">
      <x v="2"/>
    </i>
    <i>
      <x v="12"/>
      <x/>
    </i>
    <i r="1">
      <x v="1"/>
    </i>
    <i r="1">
      <x v="2"/>
    </i>
    <i>
      <x v="13"/>
      <x/>
    </i>
    <i r="1">
      <x v="1"/>
    </i>
    <i r="1">
      <x v="2"/>
    </i>
    <i>
      <x v="14"/>
      <x/>
    </i>
    <i r="1">
      <x v="2"/>
    </i>
    <i r="1">
      <x v="3"/>
    </i>
    <i>
      <x v="15"/>
      <x/>
    </i>
    <i r="1">
      <x v="1"/>
    </i>
    <i r="1">
      <x v="2"/>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Status" xr10:uid="{85A54FC2-0DA1-4038-B162-7159E083983C}" sourceName="Order Status">
  <pivotTables>
    <pivotTable tabId="3" name="PivotTable1"/>
    <pivotTable tabId="3" name="PivotTable11"/>
    <pivotTable tabId="3" name="PivotTable12"/>
    <pivotTable tabId="3" name="PivotTable3"/>
    <pivotTable tabId="3" name="PivotTable4"/>
    <pivotTable tabId="3" name="PivotTable6"/>
    <pivotTable tabId="3" name="PivotTable7"/>
    <pivotTable tabId="3" name="PivotTable8"/>
    <pivotTable tabId="3" name="PivotTable9"/>
  </pivotTables>
  <data>
    <tabular pivotCacheId="1909298855">
      <items count="4">
        <i x="2" s="1"/>
        <i x="1" s="1"/>
        <i x="3" s="1"/>
        <i x="0" s="1"/>
      </items>
    </tabular>
  </data>
  <extLst>
    <x:ext xmlns:x15="http://schemas.microsoft.com/office/spreadsheetml/2010/11/main" uri="{470722E0-AACD-4C17-9CDC-17EF765DBC7E}">
      <x15:slicerCacheHideItemsWithNoData/>
    </x:ext>
  </extLst>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EAC4E392-44E3-4D92-A9B5-514835E6E472}" sourceName=" COUNTRY ">
  <extLst>
    <x:ext xmlns:x15="http://schemas.microsoft.com/office/spreadsheetml/2010/11/main" uri="{2F2917AC-EB37-4324-AD4E-5DD8C200BD13}">
      <x15:tableSlicerCache tableId="2" column="10"/>
    </x:ex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84CD1BAB-866D-42F6-8B66-90BAAF9253F6}" sourceName="Category">
  <pivotTables>
    <pivotTable tabId="3" name="PivotTable1"/>
    <pivotTable tabId="3" name="PivotTable11"/>
    <pivotTable tabId="3" name="PivotTable12"/>
    <pivotTable tabId="3" name="PivotTable3"/>
    <pivotTable tabId="3" name="PivotTable4"/>
    <pivotTable tabId="3" name="PivotTable6"/>
    <pivotTable tabId="3" name="PivotTable7"/>
    <pivotTable tabId="3" name="PivotTable8"/>
    <pivotTable tabId="3" name="PivotTable9"/>
  </pivotTables>
  <data>
    <tabular pivotCacheId="1909298855">
      <items count="5">
        <i x="3" s="1"/>
        <i x="2" s="1"/>
        <i x="1" s="1"/>
        <i x="4" s="1"/>
        <i x="0" s="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d" xr10:uid="{9DAD10D0-BF74-40A8-9241-8491043FF59B}" sourceName="Brand">
  <pivotTables>
    <pivotTable tabId="3" name="PivotTable1"/>
    <pivotTable tabId="3" name="PivotTable11"/>
    <pivotTable tabId="3" name="PivotTable12"/>
    <pivotTable tabId="3" name="PivotTable3"/>
    <pivotTable tabId="3" name="PivotTable4"/>
    <pivotTable tabId="3" name="PivotTable6"/>
    <pivotTable tabId="3" name="PivotTable7"/>
    <pivotTable tabId="3" name="PivotTable8"/>
    <pivotTable tabId="3" name="PivotTable9"/>
  </pivotTables>
  <data>
    <tabular pivotCacheId="1909298855">
      <items count="16">
        <i x="10" s="1"/>
        <i x="6" s="1"/>
        <i x="7" s="1"/>
        <i x="9" s="1"/>
        <i x="3" s="1"/>
        <i x="15" s="1"/>
        <i x="8" s="1"/>
        <i x="4" s="1"/>
        <i x="11" s="1"/>
        <i x="14" s="1"/>
        <i x="5" s="1"/>
        <i x="13" s="1"/>
        <i x="2" s="1"/>
        <i x="1" s="1"/>
        <i x="12" s="1"/>
        <i x="0" s="1"/>
      </items>
    </tabular>
  </data>
  <extLs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TB" xr10:uid="{5987B8B0-9035-4F2E-8D81-7C89CDCAF3CA}" sourceName="OTB">
  <pivotTables>
    <pivotTable tabId="3" name="PivotTable1"/>
    <pivotTable tabId="3" name="PivotTable11"/>
    <pivotTable tabId="3" name="PivotTable12"/>
    <pivotTable tabId="3" name="PivotTable3"/>
    <pivotTable tabId="3" name="PivotTable4"/>
    <pivotTable tabId="3" name="PivotTable6"/>
    <pivotTable tabId="3" name="PivotTable7"/>
    <pivotTable tabId="3" name="PivotTable8"/>
    <pivotTable tabId="3" name="PivotTable9"/>
  </pivotTables>
  <data>
    <tabular pivotCacheId="1909298855">
      <items count="48">
        <i x="12" s="1"/>
        <i x="14" s="1"/>
        <i x="38" s="1"/>
        <i x="6" s="1"/>
        <i x="24" s="1"/>
        <i x="42" s="1"/>
        <i x="18" s="1"/>
        <i x="26" s="1"/>
        <i x="15" s="1"/>
        <i x="11" s="1"/>
        <i x="40" s="1"/>
        <i x="3" s="1"/>
        <i x="37" s="1"/>
        <i x="33" s="1"/>
        <i x="10" s="1"/>
        <i x="43" s="1"/>
        <i x="30" s="1"/>
        <i x="28" s="1"/>
        <i x="8" s="1"/>
        <i x="22" s="1"/>
        <i x="34" s="1"/>
        <i x="16" s="1"/>
        <i x="41" s="1"/>
        <i x="13" s="1"/>
        <i x="36" s="1"/>
        <i x="35" s="1"/>
        <i x="31" s="1"/>
        <i x="20" s="1"/>
        <i x="27" s="1"/>
        <i x="44" s="1"/>
        <i x="7" s="1"/>
        <i x="19" s="1"/>
        <i x="29" s="1"/>
        <i x="32" s="1"/>
        <i x="45" s="1"/>
        <i x="4" s="1"/>
        <i x="5" s="1"/>
        <i x="9" s="1"/>
        <i x="21" s="1"/>
        <i x="39" s="1"/>
        <i x="23" s="1"/>
        <i x="2" s="1"/>
        <i x="1" s="1"/>
        <i x="25" s="1"/>
        <i x="17" s="1"/>
        <i x="0" s="1"/>
        <i x="46" s="1" nd="1"/>
        <i x="47" s="1" nd="1"/>
      </items>
    </tabular>
  </data>
  <extLst>
    <x:ext xmlns:x15="http://schemas.microsoft.com/office/spreadsheetml/2010/11/main" uri="{470722E0-AACD-4C17-9CDC-17EF765DBC7E}">
      <x15:slicerCacheHideItemsWithNoData/>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O_Number" xr10:uid="{9451CCE1-8C49-4459-AEFE-5E4EEC580AF7}" sourceName="PO Number">
  <pivotTables>
    <pivotTable tabId="3" name="PivotTable1"/>
    <pivotTable tabId="3" name="PivotTable11"/>
    <pivotTable tabId="3" name="PivotTable12"/>
    <pivotTable tabId="3" name="PivotTable3"/>
    <pivotTable tabId="3" name="PivotTable4"/>
    <pivotTable tabId="3" name="PivotTable6"/>
    <pivotTable tabId="3" name="PivotTable7"/>
    <pivotTable tabId="3" name="PivotTable8"/>
    <pivotTable tabId="3" name="PivotTable9"/>
  </pivotTables>
  <data>
    <tabular pivotCacheId="1909298855">
      <items count="109">
        <i x="1" s="1"/>
        <i x="2" s="1"/>
        <i x="3" s="1"/>
        <i x="4" s="1"/>
        <i x="5" s="1"/>
        <i x="6" s="1"/>
        <i x="7" s="1"/>
        <i x="8" s="1"/>
        <i x="9" s="1"/>
        <i x="10" s="1"/>
        <i x="11" s="1"/>
        <i x="12" s="1"/>
        <i x="13" s="1"/>
        <i x="14" s="1"/>
        <i x="15" s="1"/>
        <i x="16" s="1"/>
        <i x="17" s="1"/>
        <i x="18" s="1"/>
        <i x="19" s="1"/>
        <i x="20" s="1"/>
        <i x="21" s="1"/>
        <i x="22" s="1"/>
        <i x="23" s="1"/>
        <i x="24" s="1"/>
        <i x="25" s="1"/>
        <i x="26" s="1"/>
        <i x="27" s="1"/>
        <i x="28" s="1"/>
        <i x="29" s="1"/>
        <i x="30" s="1"/>
        <i x="31" s="1"/>
        <i x="32" s="1"/>
        <i x="33" s="1"/>
        <i x="34" s="1"/>
        <i x="35" s="1"/>
        <i x="36" s="1"/>
        <i x="37" s="1"/>
        <i x="38" s="1"/>
        <i x="39" s="1"/>
        <i x="40" s="1"/>
        <i x="41" s="1"/>
        <i x="42" s="1"/>
        <i x="43" s="1"/>
        <i x="44" s="1"/>
        <i x="45" s="1"/>
        <i x="46" s="1"/>
        <i x="47" s="1"/>
        <i x="48" s="1"/>
        <i x="49" s="1"/>
        <i x="50" s="1"/>
        <i x="51" s="1"/>
        <i x="52" s="1"/>
        <i x="53" s="1"/>
        <i x="54" s="1"/>
        <i x="55" s="1"/>
        <i x="56" s="1"/>
        <i x="57" s="1"/>
        <i x="58" s="1"/>
        <i x="59" s="1"/>
        <i x="60" s="1"/>
        <i x="61" s="1"/>
        <i x="62" s="1"/>
        <i x="63" s="1"/>
        <i x="64" s="1"/>
        <i x="65" s="1"/>
        <i x="66" s="1"/>
        <i x="67" s="1"/>
        <i x="68" s="1"/>
        <i x="69" s="1"/>
        <i x="70" s="1"/>
        <i x="71" s="1"/>
        <i x="72" s="1"/>
        <i x="73" s="1"/>
        <i x="74" s="1"/>
        <i x="75" s="1"/>
        <i x="76" s="1"/>
        <i x="77" s="1"/>
        <i x="78" s="1"/>
        <i x="79" s="1"/>
        <i x="80" s="1"/>
        <i x="81" s="1"/>
        <i x="82" s="1"/>
        <i x="83" s="1"/>
        <i x="84" s="1"/>
        <i x="85" s="1"/>
        <i x="86" s="1"/>
        <i x="87" s="1"/>
        <i x="88" s="1"/>
        <i x="89" s="1"/>
        <i x="90" s="1"/>
        <i x="91" s="1"/>
        <i x="92" s="1"/>
        <i x="93" s="1"/>
        <i x="94" s="1"/>
        <i x="95" s="1"/>
        <i x="96" s="1"/>
        <i x="97" s="1"/>
        <i x="98" s="1"/>
        <i x="0" s="1"/>
        <i x="99" s="1" nd="1"/>
        <i x="100" s="1" nd="1"/>
        <i x="101" s="1" nd="1"/>
        <i x="102" s="1" nd="1"/>
        <i x="103" s="1" nd="1"/>
        <i x="104" s="1" nd="1"/>
        <i x="105" s="1" nd="1"/>
        <i x="106" s="1" nd="1"/>
        <i x="107" s="1" nd="1"/>
        <i x="108" s="1" nd="1"/>
      </items>
    </tabular>
  </data>
  <extLst>
    <x:ext xmlns:x15="http://schemas.microsoft.com/office/spreadsheetml/2010/11/main" uri="{470722E0-AACD-4C17-9CDC-17EF765DBC7E}">
      <x15:slicerCacheHideItemsWithNoData/>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Vendor_Name" xr10:uid="{E4796CD9-EF70-4997-829C-9EBE457CBC6F}" sourceName=" Vendor Name ">
  <pivotTables>
    <pivotTable tabId="3" name="PivotTable1"/>
    <pivotTable tabId="3" name="PivotTable11"/>
    <pivotTable tabId="3" name="PivotTable12"/>
    <pivotTable tabId="3" name="PivotTable3"/>
    <pivotTable tabId="3" name="PivotTable4"/>
    <pivotTable tabId="3" name="PivotTable6"/>
    <pivotTable tabId="3" name="PivotTable7"/>
    <pivotTable tabId="3" name="PivotTable8"/>
    <pivotTable tabId="3" name="PivotTable9"/>
  </pivotTables>
  <data>
    <tabular pivotCacheId="1909298855">
      <items count="5">
        <i x="4" s="1"/>
        <i x="2" s="1"/>
        <i x="1" s="1"/>
        <i x="3" s="1"/>
        <i x="0" s="1"/>
      </items>
    </tabular>
  </data>
  <extLst>
    <x:ext xmlns:x15="http://schemas.microsoft.com/office/spreadsheetml/2010/11/main" uri="{470722E0-AACD-4C17-9CDC-17EF765DBC7E}">
      <x15:slicerCacheHideItemsWithNoData/>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O_Month" xr10:uid="{07C085BD-A048-44C2-B8DD-489CAB46FA88}" sourceName="PO Month ">
  <pivotTables>
    <pivotTable tabId="3" name="PivotTable1"/>
    <pivotTable tabId="3" name="PivotTable11"/>
    <pivotTable tabId="3" name="PivotTable12"/>
    <pivotTable tabId="3" name="PivotTable3"/>
    <pivotTable tabId="3" name="PivotTable4"/>
    <pivotTable tabId="3" name="PivotTable6"/>
    <pivotTable tabId="3" name="PivotTable7"/>
    <pivotTable tabId="3" name="PivotTable8"/>
    <pivotTable tabId="3" name="PivotTable9"/>
  </pivotTables>
  <data>
    <tabular pivotCacheId="1909298855">
      <items count="10">
        <i x="6" s="1"/>
        <i x="3" s="1"/>
        <i x="7" s="1"/>
        <i x="1" s="1"/>
        <i x="5" s="1"/>
        <i x="8" s="1"/>
        <i x="2" s="1"/>
        <i x="9" s="1"/>
        <i x="4" s="1"/>
        <i x="0" s="1"/>
      </items>
    </tabular>
  </data>
  <extLst>
    <x:ext xmlns:x15="http://schemas.microsoft.com/office/spreadsheetml/2010/11/main" uri="{470722E0-AACD-4C17-9CDC-17EF765DBC7E}">
      <x15:slicerCacheHideItemsWithNoData/>
    </x:ext>
  </extLst>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d_Manager" xr10:uid="{4101F01E-FDD6-4DEC-A378-7A8BE2422C48}" sourceName="Brand Manager">
  <extLst>
    <x:ext xmlns:x15="http://schemas.microsoft.com/office/spreadsheetml/2010/11/main" uri="{2F2917AC-EB37-4324-AD4E-5DD8C200BD13}">
      <x15:tableSlicerCache tableId="2" column="2"/>
    </x:ext>
    <x:ext xmlns:x15="http://schemas.microsoft.com/office/spreadsheetml/2010/11/main" uri="{470722E0-AACD-4C17-9CDC-17EF765DBC7E}">
      <x15:slicerCacheHideItemsWithNoData/>
    </x:ext>
  </extLst>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d1" xr10:uid="{381DDCF6-6FA0-4A20-B1EC-5E3802224903}" sourceName="Brand">
  <extLst>
    <x:ext xmlns:x15="http://schemas.microsoft.com/office/spreadsheetml/2010/11/main" uri="{2F2917AC-EB37-4324-AD4E-5DD8C200BD13}">
      <x15:tableSlicerCache tableId="2" column="3"/>
    </x:ex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rder Status" xr10:uid="{14F4C63B-E415-4B94-B8F0-E87FFE00DD6D}" cache="Slicer_Order_Status" caption="Order Status" columnCount="3" showCaption="0" style="SlicerStyleLight6" rowHeight="251883"/>
  <slicer name="Category" xr10:uid="{833B989D-9C99-4EA4-AA2F-CEAFA5CE052C}" cache="Slicer_Category" caption="Category" showCaption="0" style="SlicerStyleLight6" rowHeight="251883"/>
  <slicer name="Brand" xr10:uid="{B1E3C0C6-245E-4E5E-BFC4-87673C2F8D28}" cache="Slicer_Brand" caption="Brand" style="SlicerStyleLight6" rowHeight="251883"/>
  <slicer name="OTB" xr10:uid="{9D14B6F1-5340-4BE3-8F69-40814E040B02}" cache="Slicer_OTB" caption="OTB" columnCount="2" showCaption="0" style="SlicerStyleLight6" rowHeight="251883"/>
  <slicer name="PO Number" xr10:uid="{601897B9-A7A6-41E9-9A9D-75828FF5D3A0}" cache="Slicer_PO_Number" caption="PO Number" showCaption="0" style="SlicerStyleLight6" rowHeight="251883"/>
  <slicer name=" Vendor Name " xr10:uid="{4F7D1F5E-C44C-45C4-899E-4B344AFB4C81}" cache="Slicer_Vendor_Name" caption=" Vendor Name " columnCount="2" showCaption="0" style="SlicerStyleLight6" rowHeight="251883"/>
  <slicer name="PO Month " xr10:uid="{C1D97F81-7F9F-408E-88FD-8EDA5D62728E}" cache="Slicer_PO_Month" caption="PO Month " columnCount="2" showCaption="0" style="SlicerStyleLight6" rowHeight="251883"/>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rand Manager" xr10:uid="{F7F3A01B-AC1E-43D3-9A06-BC2F1129C7D9}" cache="Slicer_Brand_Manager" caption="Brand Manager" columnCount="2" showCaption="0" style="SlicerStyleLight6" rowHeight="251883"/>
  <slicer name="Brand 2" xr10:uid="{50858D91-E05F-44A9-9E8A-1A1BB98B2FE4}" cache="Slicer_Brand1" caption="Brand" columnCount="5" showCaption="0" style="SlicerStyleLight6" rowHeight="251883"/>
  <slicer name=" COUNTRY " xr10:uid="{B1A4D764-053C-4DF9-A77E-81A173F46295}" cache="Slicer_COUNTRY" caption=" COUNTRY " columnCount="2" showCaption="0" style="SlicerStyleLight6" rowHeight="251883"/>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rder Status 1" xr10:uid="{AF17DA2C-BFAB-4430-BFE6-91FC872089CD}" cache="Slicer_Order_Status" caption="Order Status" columnCount="3" showCaption="0" style="SlicerStyleLight6" rowHeight="251883"/>
  <slicer name="Category 1" xr10:uid="{73645D15-AAA4-48B7-91EA-94679EF44047}" cache="Slicer_Category" caption="Category" showCaption="0" style="SlicerStyleLight6" rowHeight="251883"/>
  <slicer name="Brand 1" xr10:uid="{52A9F692-8B60-4A51-A64D-14AF01B511DE}" cache="Slicer_Brand" caption="Brand" columnCount="4" showCaption="0" style="SlicerStyleLight6" rowHeight="251883"/>
  <slicer name="OTB 1" xr10:uid="{04223A4E-F8BC-418D-A740-1F183B3CD842}" cache="Slicer_OTB" caption="OTB" columnCount="5" showCaption="0" style="SlicerStyleLight6" rowHeight="251883"/>
  <slicer name="PO Number 1" xr10:uid="{140CE8C8-A6E0-4802-B7D2-D4A999B57BC7}" cache="Slicer_PO_Number" caption="PO Number" showCaption="0" style="SlicerStyleLight6" rowHeight="251883"/>
  <slicer name=" Vendor Name  1" xr10:uid="{8558BA09-3D9B-4228-A31F-63198DA0A6C8}" cache="Slicer_Vendor_Name" caption=" Vendor Name " columnCount="2" showCaption="0" style="SlicerStyleLight6" rowHeight="251883"/>
  <slicer name="PO Month  1" xr10:uid="{2C3661A1-7911-4BF3-A2C5-474EB4B2E640}" cache="Slicer_PO_Month" caption="PO Month " columnCount="3" showCaption="0" style="SlicerStyleLight6" rowHeight="25188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6B6C178-1BA0-4CA8-95A6-C59D02299933}" name="Table2" displayName="Table2" ref="B11:AI1048569" totalsRowShown="0" dataDxfId="0" tableBorderDxfId="35">
  <autoFilter ref="B11:AI1048569" xr:uid="{26B6C178-1BA0-4CA8-95A6-C59D02299933}"/>
  <tableColumns count="34">
    <tableColumn id="1" xr3:uid="{1FBE817C-EB8E-4356-B96C-C44C164BEFCA}" name="Category" dataDxfId="34"/>
    <tableColumn id="2" xr3:uid="{D186FFA4-AA87-48A7-9CE4-69002EE2A0B4}" name="Brand Manager" dataDxfId="33"/>
    <tableColumn id="3" xr3:uid="{D403BBCD-0D63-44B4-BA43-B41EE9EBF8A4}" name="Brand" dataDxfId="32"/>
    <tableColumn id="4" xr3:uid="{B35CE5D0-9528-45B6-9CB0-BD935709BC18}" name="Collection" dataDxfId="31"/>
    <tableColumn id="5" xr3:uid="{C68E3240-EDE8-4C47-8153-6505F085F06E}" name="PO Number" dataDxfId="30"/>
    <tableColumn id="6" xr3:uid="{EBD624D8-07DC-4583-942F-472950A4F15B}" name="OTB" dataDxfId="29"/>
    <tableColumn id="7" xr3:uid="{F074BBED-843E-410E-9CFC-1BF519667595}" name="OTB DESCRIPTION" dataDxfId="28"/>
    <tableColumn id="8" xr3:uid="{A46F0900-8C54-4F0E-8E4C-71E64EDA8391}" name="OTB Value in AED" dataDxfId="27"/>
    <tableColumn id="9" xr3:uid="{F03F9F28-1BE9-4A29-957A-AF853FEDE372}" name="Qty" dataDxfId="26"/>
    <tableColumn id="10" xr3:uid="{D233A643-14C1-45D3-975D-82E1850FFF5C}" name=" COUNTRY " dataDxfId="25"/>
    <tableColumn id="11" xr3:uid="{ADD7B018-B9DB-4FCA-A454-4D0A085B7770}" name=" Vendor Name " dataDxfId="24"/>
    <tableColumn id="12" xr3:uid="{AA6EA4FB-DE24-469C-BE15-9A4A8A4F001F}" name=" Mode of Buying " dataDxfId="23"/>
    <tableColumn id="13" xr3:uid="{D6DD3AF9-BE09-4AB1-9980-2731C4C4E083}" name="Order Status" dataDxfId="22"/>
    <tableColumn id="14" xr3:uid="{C2053C2C-8DA7-421A-9D30-FFD447BB52DF}" name="OTB Creation Date" dataDxfId="21"/>
    <tableColumn id="15" xr3:uid="{27C73343-6B84-447E-878C-B598ADAA1EC1}" name="OTB Month " dataDxfId="20"/>
    <tableColumn id="16" xr3:uid="{C1EB684A-C3A3-4676-B68D-CD98CBAE2AE7}" name="PO Creation Date" dataDxfId="19"/>
    <tableColumn id="17" xr3:uid="{D5595427-EA34-45C4-AB50-189C74298E57}" name="PO Month " dataDxfId="18"/>
    <tableColumn id="18" xr3:uid="{0CA14483-6446-43DF-8778-8D03D574EE5A}" name="ETA" dataDxfId="17"/>
    <tableColumn id="19" xr3:uid="{0E313C6F-7EC9-42D7-8A83-D1FF50F4967E}" name="Order Placed" dataDxfId="16"/>
    <tableColumn id="20" xr3:uid="{F545BA47-EEF2-403B-BF24-5CEB82B80E80}" name="Order Approved" dataDxfId="15"/>
    <tableColumn id="21" xr3:uid="{079F42DE-8879-494B-864B-6E670183A734}" name="PO Created" dataDxfId="14"/>
    <tableColumn id="22" xr3:uid="{36E9B505-3182-4DF4-AC6F-5ABE066F24BC}" name="PO Sent to Vendor" dataDxfId="13"/>
    <tableColumn id="23" xr3:uid="{F946747D-20E2-4434-BD1B-BF7FA12463F9}" name="Order Confirmed" dataDxfId="12"/>
    <tableColumn id="24" xr3:uid="{14D48628-CC16-45C7-998B-0FA910822B93}" name="In Production" dataDxfId="11"/>
    <tableColumn id="25" xr3:uid="{8C6A44F5-2121-4C1E-8341-74FFF05BF051}" name="Ready for Shipment" dataDxfId="10"/>
    <tableColumn id="26" xr3:uid="{CEDC5686-2F0C-428A-BD18-C619604B5665}" name="In Transit" dataDxfId="9"/>
    <tableColumn id="27" xr3:uid="{CA4FAD3B-D79C-47D8-B629-7680D3378384}" name="QC Checks" dataDxfId="8"/>
    <tableColumn id="28" xr3:uid="{85651E37-14F1-4346-860A-C85CF935042D}" name="Delivered to DIAMOND DC" dataDxfId="7"/>
    <tableColumn id="29" xr3:uid="{1C18669D-24DC-46E9-80E1-956FFDE38882}" name="Shipment Complete" dataDxfId="6"/>
    <tableColumn id="30" xr3:uid="{A8A3E933-5E82-48F5-A5D2-F8564980995F}" name="Progress" dataDxfId="5"/>
    <tableColumn id="31" xr3:uid="{ED1FB792-065B-484B-85B9-F2CE9F72DD1C}" name="Status" dataDxfId="4"/>
    <tableColumn id="32" xr3:uid="{37568A27-025F-4BEB-A26E-7993C3C2350D}" name="Order Received Date" dataDxfId="3"/>
    <tableColumn id="33" xr3:uid="{D88B47A7-A34E-4976-92B4-7AD636EB7874}" name="Order Received Month" dataDxfId="2"/>
    <tableColumn id="34" xr3:uid="{9DF64C53-D017-4815-BCAF-52A05640651A}" name="Delay in Deliver" dataDxfId="1"/>
  </tableColumns>
  <tableStyleInfo name="TableStyleLight2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microsoft.com/office/2007/relationships/slicer" Target="../slicers/slicer1.xml"/><Relationship Id="rId5" Type="http://schemas.openxmlformats.org/officeDocument/2006/relationships/pivotTable" Target="../pivotTables/pivotTable5.xml"/><Relationship Id="rId10" Type="http://schemas.openxmlformats.org/officeDocument/2006/relationships/drawing" Target="../drawings/drawing1.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microsoft.com/office/2007/relationships/slicer" Target="../slicers/slicer2.xml"/></Relationships>
</file>

<file path=xl/worksheets/_rels/sheet4.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CA45C4-DDEE-44A1-8927-E9EA968C392F}">
  <dimension ref="B3:B13"/>
  <sheetViews>
    <sheetView workbookViewId="0">
      <selection activeCell="B3" sqref="B3"/>
    </sheetView>
  </sheetViews>
  <sheetFormatPr defaultRowHeight="14.5" x14ac:dyDescent="0.35"/>
  <cols>
    <col min="2" max="2" width="23.7265625" customWidth="1"/>
  </cols>
  <sheetData>
    <row r="3" spans="2:2" x14ac:dyDescent="0.35">
      <c r="B3" s="26" t="s">
        <v>29</v>
      </c>
    </row>
    <row r="4" spans="2:2" x14ac:dyDescent="0.35">
      <c r="B4" s="26" t="s">
        <v>30</v>
      </c>
    </row>
    <row r="5" spans="2:2" x14ac:dyDescent="0.35">
      <c r="B5" s="26" t="s">
        <v>0</v>
      </c>
    </row>
    <row r="6" spans="2:2" x14ac:dyDescent="0.35">
      <c r="B6" s="26" t="s">
        <v>1</v>
      </c>
    </row>
    <row r="7" spans="2:2" x14ac:dyDescent="0.35">
      <c r="B7" s="26" t="s">
        <v>2</v>
      </c>
    </row>
    <row r="8" spans="2:2" x14ac:dyDescent="0.35">
      <c r="B8" s="26" t="s">
        <v>3</v>
      </c>
    </row>
    <row r="9" spans="2:2" x14ac:dyDescent="0.35">
      <c r="B9" s="26" t="s">
        <v>4</v>
      </c>
    </row>
    <row r="10" spans="2:2" x14ac:dyDescent="0.35">
      <c r="B10" s="26" t="s">
        <v>5</v>
      </c>
    </row>
    <row r="11" spans="2:2" x14ac:dyDescent="0.35">
      <c r="B11" s="26" t="s">
        <v>7</v>
      </c>
    </row>
    <row r="12" spans="2:2" x14ac:dyDescent="0.35">
      <c r="B12" s="26" t="s">
        <v>17</v>
      </c>
    </row>
    <row r="13" spans="2:2" x14ac:dyDescent="0.35">
      <c r="B13" s="26" t="s">
        <v>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6BD565-8600-41F5-AE44-A9A8C5970EF7}">
  <sheetPr codeName="Sheet3"/>
  <dimension ref="A1:AE256"/>
  <sheetViews>
    <sheetView zoomScale="71" workbookViewId="0">
      <selection activeCell="B7" sqref="B7"/>
    </sheetView>
  </sheetViews>
  <sheetFormatPr defaultRowHeight="14.5" x14ac:dyDescent="0.35"/>
  <cols>
    <col min="1" max="1" width="12.6328125" bestFit="1" customWidth="1"/>
    <col min="2" max="2" width="28.7265625" bestFit="1" customWidth="1"/>
    <col min="3" max="3" width="20.36328125" bestFit="1" customWidth="1"/>
    <col min="4" max="4" width="10.08984375" bestFit="1" customWidth="1"/>
    <col min="5" max="9" width="10.08984375" customWidth="1"/>
    <col min="10" max="11" width="26.1796875" bestFit="1" customWidth="1"/>
    <col min="12" max="12" width="12.54296875" bestFit="1" customWidth="1"/>
    <col min="13" max="13" width="21.81640625" bestFit="1" customWidth="1"/>
    <col min="17" max="17" width="10.36328125" bestFit="1" customWidth="1"/>
    <col min="18" max="18" width="21.81640625" bestFit="1" customWidth="1"/>
    <col min="19" max="19" width="13.1796875" bestFit="1" customWidth="1"/>
    <col min="20" max="20" width="21.81640625" bestFit="1" customWidth="1"/>
    <col min="21" max="21" width="11.54296875" bestFit="1" customWidth="1"/>
    <col min="22" max="22" width="21.453125" bestFit="1" customWidth="1"/>
    <col min="23" max="23" width="21.81640625" bestFit="1" customWidth="1"/>
    <col min="24" max="24" width="22.36328125" bestFit="1" customWidth="1"/>
    <col min="29" max="29" width="13.6328125" bestFit="1" customWidth="1"/>
    <col min="30" max="30" width="10.08984375" bestFit="1" customWidth="1"/>
    <col min="31" max="31" width="21.81640625" bestFit="1" customWidth="1"/>
  </cols>
  <sheetData>
    <row r="1" spans="1:31" x14ac:dyDescent="0.35">
      <c r="AC1" s="4" t="s">
        <v>20</v>
      </c>
      <c r="AD1" t="s">
        <v>60</v>
      </c>
      <c r="AE1" t="s">
        <v>59</v>
      </c>
    </row>
    <row r="2" spans="1:31" x14ac:dyDescent="0.35">
      <c r="S2" s="4" t="s">
        <v>26</v>
      </c>
      <c r="T2" t="s">
        <v>59</v>
      </c>
      <c r="V2" s="4" t="s">
        <v>24</v>
      </c>
      <c r="W2" t="s">
        <v>59</v>
      </c>
      <c r="AC2" t="s">
        <v>50</v>
      </c>
      <c r="AD2" s="32"/>
      <c r="AE2" s="32"/>
    </row>
    <row r="3" spans="1:31" x14ac:dyDescent="0.35">
      <c r="A3" s="4" t="s">
        <v>32</v>
      </c>
      <c r="B3" t="s">
        <v>61</v>
      </c>
      <c r="S3" t="s">
        <v>35</v>
      </c>
      <c r="T3" s="5">
        <v>389978</v>
      </c>
      <c r="V3" t="s">
        <v>96</v>
      </c>
      <c r="W3" s="5">
        <v>492143</v>
      </c>
      <c r="AC3" t="s">
        <v>106</v>
      </c>
      <c r="AD3" s="32">
        <v>98</v>
      </c>
      <c r="AE3" s="32">
        <v>20208</v>
      </c>
    </row>
    <row r="4" spans="1:31" x14ac:dyDescent="0.35">
      <c r="A4" t="s">
        <v>43</v>
      </c>
      <c r="B4" s="32">
        <v>27</v>
      </c>
      <c r="S4" t="s">
        <v>39</v>
      </c>
      <c r="T4" s="5">
        <v>327422</v>
      </c>
      <c r="V4" t="s">
        <v>50</v>
      </c>
      <c r="W4" s="5"/>
      <c r="AC4" t="s">
        <v>107</v>
      </c>
      <c r="AD4" s="32">
        <v>96</v>
      </c>
      <c r="AE4" s="32">
        <v>16233</v>
      </c>
    </row>
    <row r="5" spans="1:31" x14ac:dyDescent="0.35">
      <c r="A5" t="s">
        <v>45</v>
      </c>
      <c r="B5" s="32">
        <v>30</v>
      </c>
      <c r="S5" t="s">
        <v>207</v>
      </c>
      <c r="T5" s="5">
        <v>287632</v>
      </c>
      <c r="V5" t="s">
        <v>97</v>
      </c>
      <c r="W5" s="5">
        <v>175170</v>
      </c>
      <c r="AC5" t="s">
        <v>108</v>
      </c>
      <c r="AD5" s="32">
        <v>177</v>
      </c>
      <c r="AE5" s="32">
        <v>16637</v>
      </c>
    </row>
    <row r="6" spans="1:31" x14ac:dyDescent="0.35">
      <c r="A6" t="s">
        <v>44</v>
      </c>
      <c r="B6" s="32">
        <v>41</v>
      </c>
      <c r="S6" t="s">
        <v>50</v>
      </c>
      <c r="T6" s="5"/>
      <c r="V6" t="s">
        <v>98</v>
      </c>
      <c r="W6" s="5">
        <v>41876</v>
      </c>
      <c r="AC6" t="s">
        <v>109</v>
      </c>
      <c r="AD6" s="32">
        <v>139</v>
      </c>
      <c r="AE6" s="32">
        <v>16881</v>
      </c>
    </row>
    <row r="7" spans="1:31" x14ac:dyDescent="0.35">
      <c r="A7" t="s">
        <v>50</v>
      </c>
      <c r="B7" s="32"/>
      <c r="S7" t="s">
        <v>206</v>
      </c>
      <c r="T7" s="5">
        <v>293119</v>
      </c>
      <c r="V7" t="s">
        <v>99</v>
      </c>
      <c r="W7" s="5">
        <v>81001</v>
      </c>
      <c r="AC7" t="s">
        <v>110</v>
      </c>
      <c r="AD7" s="32">
        <v>185</v>
      </c>
      <c r="AE7" s="32">
        <v>24667</v>
      </c>
    </row>
    <row r="8" spans="1:31" x14ac:dyDescent="0.35">
      <c r="A8" t="s">
        <v>51</v>
      </c>
      <c r="B8" s="32">
        <v>98</v>
      </c>
      <c r="S8" t="s">
        <v>208</v>
      </c>
      <c r="T8" s="5">
        <v>224877</v>
      </c>
      <c r="V8" t="s">
        <v>215</v>
      </c>
      <c r="W8" s="5">
        <v>263351</v>
      </c>
      <c r="AC8" t="s">
        <v>111</v>
      </c>
      <c r="AD8" s="32">
        <v>196</v>
      </c>
      <c r="AE8" s="32">
        <v>16051</v>
      </c>
    </row>
    <row r="9" spans="1:31" x14ac:dyDescent="0.35">
      <c r="S9" t="s">
        <v>209</v>
      </c>
      <c r="T9" s="5">
        <v>308390</v>
      </c>
      <c r="V9" t="s">
        <v>83</v>
      </c>
      <c r="W9" s="5">
        <v>20134</v>
      </c>
      <c r="AC9" t="s">
        <v>112</v>
      </c>
      <c r="AD9" s="32">
        <v>142</v>
      </c>
      <c r="AE9" s="32">
        <v>24991</v>
      </c>
    </row>
    <row r="10" spans="1:31" x14ac:dyDescent="0.35">
      <c r="A10" s="4" t="s">
        <v>38</v>
      </c>
      <c r="B10" s="4" t="s">
        <v>21</v>
      </c>
      <c r="C10" t="s">
        <v>62</v>
      </c>
      <c r="S10" t="s">
        <v>51</v>
      </c>
      <c r="T10" s="5">
        <v>1831418</v>
      </c>
      <c r="V10" t="s">
        <v>100</v>
      </c>
      <c r="W10" s="5">
        <v>24159</v>
      </c>
      <c r="AC10" t="s">
        <v>113</v>
      </c>
      <c r="AD10" s="32">
        <v>185</v>
      </c>
      <c r="AE10" s="32">
        <v>12099</v>
      </c>
    </row>
    <row r="11" spans="1:31" x14ac:dyDescent="0.35">
      <c r="A11" t="s">
        <v>74</v>
      </c>
      <c r="C11" s="32">
        <v>685</v>
      </c>
      <c r="V11" t="s">
        <v>101</v>
      </c>
      <c r="W11" s="5">
        <v>118051</v>
      </c>
      <c r="AC11" t="s">
        <v>114</v>
      </c>
      <c r="AD11" s="32">
        <v>191</v>
      </c>
      <c r="AE11" s="32">
        <v>22079</v>
      </c>
    </row>
    <row r="12" spans="1:31" x14ac:dyDescent="0.35">
      <c r="A12" t="s">
        <v>73</v>
      </c>
      <c r="C12" s="32">
        <v>706</v>
      </c>
      <c r="V12" t="s">
        <v>102</v>
      </c>
      <c r="W12" s="5">
        <v>35018</v>
      </c>
      <c r="AC12" t="s">
        <v>115</v>
      </c>
      <c r="AD12" s="32">
        <v>85</v>
      </c>
      <c r="AE12" s="32">
        <v>20134</v>
      </c>
    </row>
    <row r="13" spans="1:31" x14ac:dyDescent="0.35">
      <c r="A13" t="s">
        <v>75</v>
      </c>
      <c r="C13" s="32">
        <v>771</v>
      </c>
      <c r="V13" t="s">
        <v>103</v>
      </c>
      <c r="W13" s="5">
        <v>151777</v>
      </c>
      <c r="AC13" t="s">
        <v>116</v>
      </c>
      <c r="AD13" s="32">
        <v>202</v>
      </c>
      <c r="AE13" s="32">
        <v>24159</v>
      </c>
    </row>
    <row r="14" spans="1:31" x14ac:dyDescent="0.35">
      <c r="A14" t="s">
        <v>50</v>
      </c>
      <c r="C14" s="32"/>
      <c r="V14" t="s">
        <v>104</v>
      </c>
      <c r="W14" s="5">
        <v>173398</v>
      </c>
      <c r="AC14" t="s">
        <v>117</v>
      </c>
      <c r="AD14" s="32">
        <v>145</v>
      </c>
      <c r="AE14" s="32">
        <v>20440</v>
      </c>
    </row>
    <row r="15" spans="1:31" x14ac:dyDescent="0.35">
      <c r="A15" t="s">
        <v>72</v>
      </c>
      <c r="B15" t="s">
        <v>82</v>
      </c>
      <c r="C15" s="32">
        <v>54</v>
      </c>
      <c r="V15" t="s">
        <v>105</v>
      </c>
      <c r="W15" s="5">
        <v>72054</v>
      </c>
      <c r="AC15" t="s">
        <v>118</v>
      </c>
      <c r="AD15" s="32">
        <v>103</v>
      </c>
      <c r="AE15" s="32">
        <v>13598</v>
      </c>
    </row>
    <row r="16" spans="1:31" x14ac:dyDescent="0.35">
      <c r="A16" t="s">
        <v>72</v>
      </c>
      <c r="B16" t="s">
        <v>90</v>
      </c>
      <c r="C16" s="32">
        <v>167</v>
      </c>
      <c r="V16" t="s">
        <v>217</v>
      </c>
      <c r="W16" s="5">
        <v>183286</v>
      </c>
      <c r="AC16" t="s">
        <v>119</v>
      </c>
      <c r="AD16" s="32">
        <v>183</v>
      </c>
      <c r="AE16" s="32">
        <v>15318</v>
      </c>
    </row>
    <row r="17" spans="1:31" x14ac:dyDescent="0.35">
      <c r="A17" t="s">
        <v>72</v>
      </c>
      <c r="B17" t="s">
        <v>93</v>
      </c>
      <c r="C17" s="32">
        <v>101</v>
      </c>
      <c r="V17" t="s">
        <v>51</v>
      </c>
      <c r="W17" s="5">
        <v>1831418</v>
      </c>
      <c r="AC17" t="s">
        <v>120</v>
      </c>
      <c r="AD17" s="32">
        <v>121</v>
      </c>
      <c r="AE17" s="32">
        <v>12137</v>
      </c>
    </row>
    <row r="18" spans="1:31" x14ac:dyDescent="0.35">
      <c r="A18" t="s">
        <v>51</v>
      </c>
      <c r="C18" s="32">
        <v>2484</v>
      </c>
      <c r="AC18" t="s">
        <v>121</v>
      </c>
      <c r="AD18" s="32">
        <v>141</v>
      </c>
      <c r="AE18" s="32">
        <v>22311</v>
      </c>
    </row>
    <row r="19" spans="1:31" x14ac:dyDescent="0.35">
      <c r="AC19" t="s">
        <v>122</v>
      </c>
      <c r="AD19" s="32">
        <v>195</v>
      </c>
      <c r="AE19" s="32">
        <v>20118</v>
      </c>
    </row>
    <row r="20" spans="1:31" x14ac:dyDescent="0.35">
      <c r="AC20" t="s">
        <v>123</v>
      </c>
      <c r="AD20" s="32">
        <v>169</v>
      </c>
      <c r="AE20" s="32">
        <v>17991</v>
      </c>
    </row>
    <row r="21" spans="1:31" x14ac:dyDescent="0.35">
      <c r="AC21" t="s">
        <v>124</v>
      </c>
      <c r="AD21" s="32">
        <v>208</v>
      </c>
      <c r="AE21" s="32">
        <v>17666</v>
      </c>
    </row>
    <row r="22" spans="1:31" x14ac:dyDescent="0.35">
      <c r="AC22" t="s">
        <v>125</v>
      </c>
      <c r="AD22" s="32">
        <v>210</v>
      </c>
      <c r="AE22" s="32">
        <v>21234</v>
      </c>
    </row>
    <row r="23" spans="1:31" x14ac:dyDescent="0.35">
      <c r="AC23" t="s">
        <v>126</v>
      </c>
      <c r="AD23" s="32">
        <v>188</v>
      </c>
      <c r="AE23" s="32">
        <v>14436</v>
      </c>
    </row>
    <row r="24" spans="1:31" x14ac:dyDescent="0.35">
      <c r="AC24" t="s">
        <v>127</v>
      </c>
      <c r="AD24" s="32">
        <v>169</v>
      </c>
      <c r="AE24" s="32">
        <v>13459</v>
      </c>
    </row>
    <row r="25" spans="1:31" x14ac:dyDescent="0.35">
      <c r="AC25" t="s">
        <v>128</v>
      </c>
      <c r="AD25" s="32">
        <v>201</v>
      </c>
      <c r="AE25" s="32">
        <v>20441</v>
      </c>
    </row>
    <row r="26" spans="1:31" x14ac:dyDescent="0.35">
      <c r="AC26" t="s">
        <v>129</v>
      </c>
      <c r="AD26" s="32">
        <v>162</v>
      </c>
      <c r="AE26" s="32">
        <v>24509</v>
      </c>
    </row>
    <row r="27" spans="1:31" x14ac:dyDescent="0.35">
      <c r="AC27" t="s">
        <v>130</v>
      </c>
      <c r="AD27" s="32">
        <v>202</v>
      </c>
      <c r="AE27" s="32">
        <v>21263</v>
      </c>
    </row>
    <row r="28" spans="1:31" x14ac:dyDescent="0.35">
      <c r="AC28" t="s">
        <v>131</v>
      </c>
      <c r="AD28" s="32">
        <v>101</v>
      </c>
      <c r="AE28" s="32">
        <v>17630</v>
      </c>
    </row>
    <row r="29" spans="1:31" x14ac:dyDescent="0.35">
      <c r="AC29" t="s">
        <v>132</v>
      </c>
      <c r="AD29" s="32">
        <v>190</v>
      </c>
      <c r="AE29" s="32">
        <v>14101</v>
      </c>
    </row>
    <row r="30" spans="1:31" x14ac:dyDescent="0.35">
      <c r="AC30" t="s">
        <v>133</v>
      </c>
      <c r="AD30" s="32">
        <v>160</v>
      </c>
      <c r="AE30" s="32">
        <v>22363</v>
      </c>
    </row>
    <row r="31" spans="1:31" x14ac:dyDescent="0.35">
      <c r="AC31" t="s">
        <v>134</v>
      </c>
      <c r="AD31" s="32">
        <v>128</v>
      </c>
      <c r="AE31" s="32">
        <v>19315</v>
      </c>
    </row>
    <row r="32" spans="1:31" x14ac:dyDescent="0.35">
      <c r="AC32" t="s">
        <v>135</v>
      </c>
      <c r="AD32" s="32">
        <v>186</v>
      </c>
      <c r="AE32" s="32">
        <v>20482</v>
      </c>
    </row>
    <row r="33" spans="1:31" x14ac:dyDescent="0.35">
      <c r="A33" s="4" t="s">
        <v>32</v>
      </c>
      <c r="B33" s="4" t="s">
        <v>21</v>
      </c>
      <c r="C33" s="4" t="s">
        <v>24</v>
      </c>
      <c r="D33" t="s">
        <v>60</v>
      </c>
      <c r="AC33" t="s">
        <v>136</v>
      </c>
      <c r="AD33" s="32">
        <v>189</v>
      </c>
      <c r="AE33" s="32">
        <v>12165</v>
      </c>
    </row>
    <row r="34" spans="1:31" x14ac:dyDescent="0.35">
      <c r="A34" t="s">
        <v>43</v>
      </c>
      <c r="B34" t="s">
        <v>34</v>
      </c>
      <c r="C34" t="s">
        <v>98</v>
      </c>
      <c r="D34" s="32">
        <v>223</v>
      </c>
      <c r="AC34" t="s">
        <v>137</v>
      </c>
      <c r="AD34" s="32">
        <v>96</v>
      </c>
      <c r="AE34" s="32">
        <v>23689</v>
      </c>
    </row>
    <row r="35" spans="1:31" x14ac:dyDescent="0.35">
      <c r="A35" t="s">
        <v>43</v>
      </c>
      <c r="B35" t="s">
        <v>94</v>
      </c>
      <c r="C35" t="s">
        <v>217</v>
      </c>
      <c r="D35" s="32">
        <v>301</v>
      </c>
      <c r="AC35" t="s">
        <v>138</v>
      </c>
      <c r="AD35" s="32">
        <v>174</v>
      </c>
      <c r="AE35" s="32">
        <v>20031</v>
      </c>
    </row>
    <row r="36" spans="1:31" x14ac:dyDescent="0.35">
      <c r="A36" t="s">
        <v>43</v>
      </c>
      <c r="B36" t="s">
        <v>83</v>
      </c>
      <c r="C36" t="s">
        <v>97</v>
      </c>
      <c r="D36" s="32">
        <v>403</v>
      </c>
      <c r="AC36" t="s">
        <v>139</v>
      </c>
      <c r="AD36" s="32">
        <v>187</v>
      </c>
      <c r="AE36" s="32">
        <v>24096</v>
      </c>
    </row>
    <row r="37" spans="1:31" x14ac:dyDescent="0.35">
      <c r="A37" t="s">
        <v>43</v>
      </c>
      <c r="B37" t="s">
        <v>83</v>
      </c>
      <c r="C37" t="s">
        <v>83</v>
      </c>
      <c r="D37" s="32">
        <v>85</v>
      </c>
      <c r="AC37" t="s">
        <v>140</v>
      </c>
      <c r="AD37" s="32">
        <v>161</v>
      </c>
      <c r="AE37" s="32">
        <v>14580</v>
      </c>
    </row>
    <row r="38" spans="1:31" x14ac:dyDescent="0.35">
      <c r="A38" t="s">
        <v>43</v>
      </c>
      <c r="B38" t="s">
        <v>84</v>
      </c>
      <c r="C38" t="s">
        <v>96</v>
      </c>
      <c r="D38" s="32">
        <v>463</v>
      </c>
      <c r="AC38" t="s">
        <v>141</v>
      </c>
      <c r="AD38" s="32">
        <v>161</v>
      </c>
      <c r="AE38" s="32">
        <v>17475</v>
      </c>
    </row>
    <row r="39" spans="1:31" x14ac:dyDescent="0.35">
      <c r="A39" t="s">
        <v>43</v>
      </c>
      <c r="B39" t="s">
        <v>85</v>
      </c>
      <c r="C39" t="s">
        <v>99</v>
      </c>
      <c r="D39" s="32">
        <v>543</v>
      </c>
      <c r="AC39" t="s">
        <v>142</v>
      </c>
      <c r="AD39" s="32">
        <v>206</v>
      </c>
      <c r="AE39" s="32">
        <v>20238</v>
      </c>
    </row>
    <row r="40" spans="1:31" x14ac:dyDescent="0.35">
      <c r="A40" t="s">
        <v>43</v>
      </c>
      <c r="B40" t="s">
        <v>86</v>
      </c>
      <c r="C40" t="s">
        <v>215</v>
      </c>
      <c r="D40" s="32">
        <v>876</v>
      </c>
      <c r="AC40" t="s">
        <v>143</v>
      </c>
      <c r="AD40" s="32">
        <v>202</v>
      </c>
      <c r="AE40" s="32">
        <v>20279</v>
      </c>
    </row>
    <row r="41" spans="1:31" x14ac:dyDescent="0.35">
      <c r="A41" t="s">
        <v>43</v>
      </c>
      <c r="B41" t="s">
        <v>88</v>
      </c>
      <c r="C41" t="s">
        <v>101</v>
      </c>
      <c r="D41" s="32">
        <v>137</v>
      </c>
      <c r="AC41" t="s">
        <v>144</v>
      </c>
      <c r="AD41" s="32">
        <v>144</v>
      </c>
      <c r="AE41" s="32">
        <v>14552</v>
      </c>
    </row>
    <row r="42" spans="1:31" x14ac:dyDescent="0.35">
      <c r="A42" t="s">
        <v>43</v>
      </c>
      <c r="B42" t="s">
        <v>90</v>
      </c>
      <c r="C42" t="s">
        <v>103</v>
      </c>
      <c r="D42" s="32">
        <v>393</v>
      </c>
      <c r="AC42" t="s">
        <v>145</v>
      </c>
      <c r="AD42" s="32">
        <v>149</v>
      </c>
      <c r="AE42" s="32">
        <v>13984</v>
      </c>
    </row>
    <row r="43" spans="1:31" x14ac:dyDescent="0.35">
      <c r="A43" t="s">
        <v>43</v>
      </c>
      <c r="B43" t="s">
        <v>91</v>
      </c>
      <c r="C43" t="s">
        <v>104</v>
      </c>
      <c r="D43" s="32">
        <v>286</v>
      </c>
      <c r="AC43" t="s">
        <v>146</v>
      </c>
      <c r="AD43" s="32">
        <v>104</v>
      </c>
      <c r="AE43" s="32">
        <v>17077</v>
      </c>
    </row>
    <row r="44" spans="1:31" x14ac:dyDescent="0.35">
      <c r="A44" t="s">
        <v>43</v>
      </c>
      <c r="B44" t="s">
        <v>93</v>
      </c>
      <c r="C44" t="s">
        <v>96</v>
      </c>
      <c r="D44" s="32">
        <v>151</v>
      </c>
      <c r="AC44" t="s">
        <v>147</v>
      </c>
      <c r="AD44" s="32">
        <v>139</v>
      </c>
      <c r="AE44" s="32">
        <v>22851</v>
      </c>
    </row>
    <row r="45" spans="1:31" x14ac:dyDescent="0.35">
      <c r="A45" t="s">
        <v>43</v>
      </c>
      <c r="B45" t="s">
        <v>95</v>
      </c>
      <c r="C45" t="s">
        <v>217</v>
      </c>
      <c r="D45" s="32">
        <v>94</v>
      </c>
      <c r="AC45" t="s">
        <v>148</v>
      </c>
      <c r="AD45" s="32">
        <v>160</v>
      </c>
      <c r="AE45" s="32">
        <v>23602</v>
      </c>
    </row>
    <row r="46" spans="1:31" x14ac:dyDescent="0.35">
      <c r="A46" t="s">
        <v>45</v>
      </c>
      <c r="B46" t="s">
        <v>34</v>
      </c>
      <c r="C46" t="s">
        <v>98</v>
      </c>
      <c r="D46" s="32">
        <v>177</v>
      </c>
      <c r="AC46" t="s">
        <v>149</v>
      </c>
      <c r="AD46" s="32">
        <v>142</v>
      </c>
      <c r="AE46" s="32">
        <v>24007</v>
      </c>
    </row>
    <row r="47" spans="1:31" x14ac:dyDescent="0.35">
      <c r="A47" t="s">
        <v>45</v>
      </c>
      <c r="B47" t="s">
        <v>94</v>
      </c>
      <c r="C47" t="s">
        <v>217</v>
      </c>
      <c r="D47" s="32">
        <v>106</v>
      </c>
      <c r="AC47" t="s">
        <v>150</v>
      </c>
      <c r="AD47" s="32">
        <v>140</v>
      </c>
      <c r="AE47" s="32">
        <v>16566</v>
      </c>
    </row>
    <row r="48" spans="1:31" x14ac:dyDescent="0.35">
      <c r="A48" t="s">
        <v>45</v>
      </c>
      <c r="B48" t="s">
        <v>83</v>
      </c>
      <c r="C48" t="s">
        <v>97</v>
      </c>
      <c r="D48" s="32">
        <v>789</v>
      </c>
      <c r="AC48" t="s">
        <v>151</v>
      </c>
      <c r="AD48" s="32">
        <v>128</v>
      </c>
      <c r="AE48" s="32">
        <v>24558</v>
      </c>
    </row>
    <row r="49" spans="1:31" x14ac:dyDescent="0.35">
      <c r="A49" t="s">
        <v>45</v>
      </c>
      <c r="B49" t="s">
        <v>82</v>
      </c>
      <c r="C49" t="s">
        <v>96</v>
      </c>
      <c r="D49" s="32">
        <v>491</v>
      </c>
      <c r="AC49" t="s">
        <v>152</v>
      </c>
      <c r="AD49" s="32">
        <v>183</v>
      </c>
      <c r="AE49" s="32">
        <v>12019</v>
      </c>
    </row>
    <row r="50" spans="1:31" x14ac:dyDescent="0.35">
      <c r="A50" t="s">
        <v>45</v>
      </c>
      <c r="B50" t="s">
        <v>84</v>
      </c>
      <c r="C50" t="s">
        <v>96</v>
      </c>
      <c r="D50" s="32">
        <v>687</v>
      </c>
      <c r="AC50" t="s">
        <v>153</v>
      </c>
      <c r="AD50" s="32">
        <v>137</v>
      </c>
      <c r="AE50" s="32">
        <v>22376</v>
      </c>
    </row>
    <row r="51" spans="1:31" x14ac:dyDescent="0.35">
      <c r="A51" t="s">
        <v>45</v>
      </c>
      <c r="B51" t="s">
        <v>86</v>
      </c>
      <c r="C51" t="s">
        <v>215</v>
      </c>
      <c r="D51" s="32">
        <v>126</v>
      </c>
      <c r="AC51" t="s">
        <v>154</v>
      </c>
      <c r="AD51" s="32">
        <v>185</v>
      </c>
      <c r="AE51" s="32">
        <v>24521</v>
      </c>
    </row>
    <row r="52" spans="1:31" x14ac:dyDescent="0.35">
      <c r="A52" t="s">
        <v>45</v>
      </c>
      <c r="B52" t="s">
        <v>87</v>
      </c>
      <c r="C52" t="s">
        <v>100</v>
      </c>
      <c r="D52" s="32">
        <v>202</v>
      </c>
      <c r="AC52" t="s">
        <v>155</v>
      </c>
      <c r="AD52" s="32">
        <v>111</v>
      </c>
      <c r="AE52" s="32">
        <v>18663</v>
      </c>
    </row>
    <row r="53" spans="1:31" x14ac:dyDescent="0.35">
      <c r="A53" t="s">
        <v>45</v>
      </c>
      <c r="B53" t="s">
        <v>88</v>
      </c>
      <c r="C53" t="s">
        <v>101</v>
      </c>
      <c r="D53" s="32">
        <v>353</v>
      </c>
      <c r="AC53" t="s">
        <v>156</v>
      </c>
      <c r="AD53" s="32">
        <v>126</v>
      </c>
      <c r="AE53" s="32">
        <v>15415</v>
      </c>
    </row>
    <row r="54" spans="1:31" x14ac:dyDescent="0.35">
      <c r="A54" t="s">
        <v>45</v>
      </c>
      <c r="B54" t="s">
        <v>89</v>
      </c>
      <c r="C54" t="s">
        <v>102</v>
      </c>
      <c r="D54" s="32">
        <v>336</v>
      </c>
      <c r="AC54" t="s">
        <v>157</v>
      </c>
      <c r="AD54" s="32">
        <v>157</v>
      </c>
      <c r="AE54" s="32">
        <v>23084</v>
      </c>
    </row>
    <row r="55" spans="1:31" x14ac:dyDescent="0.35">
      <c r="A55" t="s">
        <v>45</v>
      </c>
      <c r="B55" t="s">
        <v>90</v>
      </c>
      <c r="C55" t="s">
        <v>103</v>
      </c>
      <c r="D55" s="32">
        <v>469</v>
      </c>
      <c r="AC55" t="s">
        <v>158</v>
      </c>
      <c r="AD55" s="32">
        <v>183</v>
      </c>
      <c r="AE55" s="32">
        <v>16186</v>
      </c>
    </row>
    <row r="56" spans="1:31" x14ac:dyDescent="0.35">
      <c r="A56" t="s">
        <v>45</v>
      </c>
      <c r="B56" t="s">
        <v>91</v>
      </c>
      <c r="C56" t="s">
        <v>104</v>
      </c>
      <c r="D56" s="32">
        <v>506</v>
      </c>
      <c r="AC56" t="s">
        <v>159</v>
      </c>
      <c r="AD56" s="32">
        <v>144</v>
      </c>
      <c r="AE56" s="32">
        <v>21755</v>
      </c>
    </row>
    <row r="57" spans="1:31" x14ac:dyDescent="0.35">
      <c r="A57" t="s">
        <v>45</v>
      </c>
      <c r="B57" t="s">
        <v>92</v>
      </c>
      <c r="C57" t="s">
        <v>105</v>
      </c>
      <c r="D57" s="32">
        <v>189</v>
      </c>
      <c r="AC57" t="s">
        <v>160</v>
      </c>
      <c r="AD57" s="32">
        <v>153</v>
      </c>
      <c r="AE57" s="32">
        <v>13900</v>
      </c>
    </row>
    <row r="58" spans="1:31" x14ac:dyDescent="0.35">
      <c r="A58" t="s">
        <v>45</v>
      </c>
      <c r="B58" t="s">
        <v>93</v>
      </c>
      <c r="C58" t="s">
        <v>96</v>
      </c>
      <c r="D58" s="32">
        <v>305</v>
      </c>
      <c r="AC58" t="s">
        <v>161</v>
      </c>
      <c r="AD58" s="32">
        <v>181</v>
      </c>
      <c r="AE58" s="32">
        <v>18406</v>
      </c>
    </row>
    <row r="59" spans="1:31" x14ac:dyDescent="0.35">
      <c r="A59" t="s">
        <v>44</v>
      </c>
      <c r="B59" t="s">
        <v>94</v>
      </c>
      <c r="C59" t="s">
        <v>217</v>
      </c>
      <c r="D59" s="32">
        <v>105</v>
      </c>
      <c r="AC59" t="s">
        <v>162</v>
      </c>
      <c r="AD59" s="32">
        <v>115</v>
      </c>
      <c r="AE59" s="32">
        <v>14165</v>
      </c>
    </row>
    <row r="60" spans="1:31" x14ac:dyDescent="0.35">
      <c r="A60" t="s">
        <v>44</v>
      </c>
      <c r="B60" t="s">
        <v>83</v>
      </c>
      <c r="C60" t="s">
        <v>97</v>
      </c>
      <c r="D60" s="32">
        <v>336</v>
      </c>
      <c r="AC60" t="s">
        <v>163</v>
      </c>
      <c r="AD60" s="32">
        <v>151</v>
      </c>
      <c r="AE60" s="32">
        <v>17508</v>
      </c>
    </row>
    <row r="61" spans="1:31" x14ac:dyDescent="0.35">
      <c r="A61" t="s">
        <v>44</v>
      </c>
      <c r="B61" t="s">
        <v>82</v>
      </c>
      <c r="C61" t="s">
        <v>96</v>
      </c>
      <c r="D61" s="32">
        <v>153</v>
      </c>
      <c r="AC61" t="s">
        <v>164</v>
      </c>
      <c r="AD61" s="32">
        <v>126</v>
      </c>
      <c r="AE61" s="32">
        <v>21061</v>
      </c>
    </row>
    <row r="62" spans="1:31" x14ac:dyDescent="0.35">
      <c r="A62" t="s">
        <v>44</v>
      </c>
      <c r="B62" t="s">
        <v>84</v>
      </c>
      <c r="C62" t="s">
        <v>96</v>
      </c>
      <c r="D62" s="32">
        <v>1340</v>
      </c>
      <c r="AC62" t="s">
        <v>165</v>
      </c>
      <c r="AD62" s="32">
        <v>113</v>
      </c>
      <c r="AE62" s="32">
        <v>13463</v>
      </c>
    </row>
    <row r="63" spans="1:31" x14ac:dyDescent="0.35">
      <c r="A63" t="s">
        <v>44</v>
      </c>
      <c r="B63" t="s">
        <v>85</v>
      </c>
      <c r="C63" t="s">
        <v>99</v>
      </c>
      <c r="D63" s="32">
        <v>183</v>
      </c>
      <c r="AC63" t="s">
        <v>166</v>
      </c>
      <c r="AD63" s="32">
        <v>153</v>
      </c>
      <c r="AE63" s="32">
        <v>19700</v>
      </c>
    </row>
    <row r="64" spans="1:31" x14ac:dyDescent="0.35">
      <c r="A64" t="s">
        <v>44</v>
      </c>
      <c r="B64" t="s">
        <v>86</v>
      </c>
      <c r="C64" t="s">
        <v>215</v>
      </c>
      <c r="D64" s="32">
        <v>1127</v>
      </c>
      <c r="AC64" t="s">
        <v>167</v>
      </c>
      <c r="AD64" s="32">
        <v>182</v>
      </c>
      <c r="AE64" s="32">
        <v>19809</v>
      </c>
    </row>
    <row r="65" spans="1:31" x14ac:dyDescent="0.35">
      <c r="A65" t="s">
        <v>44</v>
      </c>
      <c r="B65" t="s">
        <v>88</v>
      </c>
      <c r="C65" t="s">
        <v>101</v>
      </c>
      <c r="D65" s="32">
        <v>361</v>
      </c>
      <c r="AC65" t="s">
        <v>168</v>
      </c>
      <c r="AD65" s="32">
        <v>102</v>
      </c>
      <c r="AE65" s="32">
        <v>13102</v>
      </c>
    </row>
    <row r="66" spans="1:31" x14ac:dyDescent="0.35">
      <c r="A66" t="s">
        <v>44</v>
      </c>
      <c r="B66" t="s">
        <v>90</v>
      </c>
      <c r="C66" t="s">
        <v>103</v>
      </c>
      <c r="D66" s="32">
        <v>460</v>
      </c>
      <c r="AC66" t="s">
        <v>169</v>
      </c>
      <c r="AD66" s="32">
        <v>168</v>
      </c>
      <c r="AE66" s="32">
        <v>13122</v>
      </c>
    </row>
    <row r="67" spans="1:31" x14ac:dyDescent="0.35">
      <c r="A67" t="s">
        <v>44</v>
      </c>
      <c r="B67" t="s">
        <v>91</v>
      </c>
      <c r="C67" t="s">
        <v>104</v>
      </c>
      <c r="D67" s="32">
        <v>583</v>
      </c>
      <c r="AC67" t="s">
        <v>170</v>
      </c>
      <c r="AD67" s="32">
        <v>101</v>
      </c>
      <c r="AE67" s="32">
        <v>14017</v>
      </c>
    </row>
    <row r="68" spans="1:31" x14ac:dyDescent="0.35">
      <c r="A68" t="s">
        <v>44</v>
      </c>
      <c r="B68" t="s">
        <v>92</v>
      </c>
      <c r="C68" t="s">
        <v>105</v>
      </c>
      <c r="D68" s="32">
        <v>656</v>
      </c>
      <c r="AC68" t="s">
        <v>171</v>
      </c>
      <c r="AD68" s="32">
        <v>183</v>
      </c>
      <c r="AE68" s="32">
        <v>21487</v>
      </c>
    </row>
    <row r="69" spans="1:31" x14ac:dyDescent="0.35">
      <c r="A69" t="s">
        <v>44</v>
      </c>
      <c r="B69" t="s">
        <v>93</v>
      </c>
      <c r="C69" t="s">
        <v>96</v>
      </c>
      <c r="D69" s="32">
        <v>270</v>
      </c>
      <c r="AC69" t="s">
        <v>172</v>
      </c>
      <c r="AD69" s="32">
        <v>151</v>
      </c>
      <c r="AE69" s="32">
        <v>19165</v>
      </c>
    </row>
    <row r="70" spans="1:31" x14ac:dyDescent="0.35">
      <c r="A70" t="s">
        <v>44</v>
      </c>
      <c r="B70" t="s">
        <v>95</v>
      </c>
      <c r="C70" t="s">
        <v>217</v>
      </c>
      <c r="D70" s="32">
        <v>632</v>
      </c>
      <c r="AC70" t="s">
        <v>173</v>
      </c>
      <c r="AD70" s="32">
        <v>106</v>
      </c>
      <c r="AE70" s="32">
        <v>21294</v>
      </c>
    </row>
    <row r="71" spans="1:31" x14ac:dyDescent="0.35">
      <c r="A71" t="s">
        <v>50</v>
      </c>
      <c r="B71" t="s">
        <v>50</v>
      </c>
      <c r="C71" t="s">
        <v>50</v>
      </c>
      <c r="D71" s="32"/>
      <c r="AC71" t="s">
        <v>174</v>
      </c>
      <c r="AD71" s="32">
        <v>120</v>
      </c>
      <c r="AE71" s="32">
        <v>20224</v>
      </c>
    </row>
    <row r="72" spans="1:31" x14ac:dyDescent="0.35">
      <c r="A72" t="s">
        <v>51</v>
      </c>
      <c r="D72" s="32">
        <v>14897</v>
      </c>
      <c r="AC72" t="s">
        <v>175</v>
      </c>
      <c r="AD72" s="32">
        <v>119</v>
      </c>
      <c r="AE72" s="32">
        <v>13925</v>
      </c>
    </row>
    <row r="73" spans="1:31" x14ac:dyDescent="0.35">
      <c r="AC73" t="s">
        <v>176</v>
      </c>
      <c r="AD73" s="32">
        <v>193</v>
      </c>
      <c r="AE73" s="32">
        <v>18047</v>
      </c>
    </row>
    <row r="74" spans="1:31" x14ac:dyDescent="0.35">
      <c r="AC74" t="s">
        <v>177</v>
      </c>
      <c r="AD74" s="32">
        <v>103</v>
      </c>
      <c r="AE74" s="32">
        <v>20665</v>
      </c>
    </row>
    <row r="75" spans="1:31" x14ac:dyDescent="0.35">
      <c r="AC75" t="s">
        <v>178</v>
      </c>
      <c r="AD75" s="32">
        <v>142</v>
      </c>
      <c r="AE75" s="32">
        <v>22870</v>
      </c>
    </row>
    <row r="76" spans="1:31" x14ac:dyDescent="0.35">
      <c r="AC76" t="s">
        <v>179</v>
      </c>
      <c r="AD76" s="32">
        <v>129</v>
      </c>
      <c r="AE76" s="32">
        <v>24746</v>
      </c>
    </row>
    <row r="77" spans="1:31" x14ac:dyDescent="0.35">
      <c r="AC77" t="s">
        <v>180</v>
      </c>
      <c r="AD77" s="32">
        <v>162</v>
      </c>
      <c r="AE77" s="32">
        <v>21326</v>
      </c>
    </row>
    <row r="78" spans="1:31" x14ac:dyDescent="0.35">
      <c r="AC78" t="s">
        <v>181</v>
      </c>
      <c r="AD78" s="32">
        <v>105</v>
      </c>
      <c r="AE78" s="32">
        <v>16619</v>
      </c>
    </row>
    <row r="79" spans="1:31" x14ac:dyDescent="0.35">
      <c r="AC79" t="s">
        <v>182</v>
      </c>
      <c r="AD79" s="32">
        <v>99</v>
      </c>
      <c r="AE79" s="32">
        <v>16962</v>
      </c>
    </row>
    <row r="80" spans="1:31" x14ac:dyDescent="0.35">
      <c r="AC80" t="s">
        <v>183</v>
      </c>
      <c r="AD80" s="32">
        <v>94</v>
      </c>
      <c r="AE80" s="32">
        <v>14318</v>
      </c>
    </row>
    <row r="81" spans="1:31" x14ac:dyDescent="0.35">
      <c r="AC81" t="s">
        <v>184</v>
      </c>
      <c r="AD81" s="32">
        <v>94</v>
      </c>
      <c r="AE81" s="32">
        <v>13434</v>
      </c>
    </row>
    <row r="82" spans="1:31" x14ac:dyDescent="0.35">
      <c r="AC82" t="s">
        <v>185</v>
      </c>
      <c r="AD82" s="32">
        <v>138</v>
      </c>
      <c r="AE82" s="32">
        <v>12143</v>
      </c>
    </row>
    <row r="83" spans="1:31" x14ac:dyDescent="0.35">
      <c r="AC83" t="s">
        <v>186</v>
      </c>
      <c r="AD83" s="32">
        <v>160</v>
      </c>
      <c r="AE83" s="32">
        <v>12859</v>
      </c>
    </row>
    <row r="84" spans="1:31" x14ac:dyDescent="0.35">
      <c r="AC84" t="s">
        <v>187</v>
      </c>
      <c r="AD84" s="32">
        <v>95</v>
      </c>
      <c r="AE84" s="32">
        <v>21885</v>
      </c>
    </row>
    <row r="85" spans="1:31" x14ac:dyDescent="0.35">
      <c r="AC85" t="s">
        <v>188</v>
      </c>
      <c r="AD85" s="32">
        <v>168</v>
      </c>
      <c r="AE85" s="32">
        <v>16029</v>
      </c>
    </row>
    <row r="86" spans="1:31" x14ac:dyDescent="0.35">
      <c r="L86" s="4" t="s">
        <v>21</v>
      </c>
      <c r="M86" t="s">
        <v>59</v>
      </c>
      <c r="AC86" t="s">
        <v>189</v>
      </c>
      <c r="AD86" s="32">
        <v>160</v>
      </c>
      <c r="AE86" s="32">
        <v>16113</v>
      </c>
    </row>
    <row r="87" spans="1:31" x14ac:dyDescent="0.35">
      <c r="L87" t="s">
        <v>34</v>
      </c>
      <c r="M87" s="32">
        <v>41876</v>
      </c>
      <c r="AC87" t="s">
        <v>190</v>
      </c>
      <c r="AD87" s="32">
        <v>159</v>
      </c>
      <c r="AE87" s="32">
        <v>21310</v>
      </c>
    </row>
    <row r="88" spans="1:31" x14ac:dyDescent="0.35">
      <c r="L88" t="s">
        <v>94</v>
      </c>
      <c r="M88" s="32">
        <v>77880</v>
      </c>
      <c r="AC88" t="s">
        <v>191</v>
      </c>
      <c r="AD88" s="32">
        <v>106</v>
      </c>
      <c r="AE88" s="32">
        <v>22800</v>
      </c>
    </row>
    <row r="89" spans="1:31" x14ac:dyDescent="0.35">
      <c r="L89" t="s">
        <v>83</v>
      </c>
      <c r="M89" s="32">
        <v>195304</v>
      </c>
      <c r="AC89" t="s">
        <v>192</v>
      </c>
      <c r="AD89" s="32">
        <v>191</v>
      </c>
      <c r="AE89" s="32">
        <v>24002</v>
      </c>
    </row>
    <row r="90" spans="1:31" x14ac:dyDescent="0.35">
      <c r="L90" t="s">
        <v>50</v>
      </c>
      <c r="M90" s="32"/>
      <c r="AC90" t="s">
        <v>193</v>
      </c>
      <c r="AD90" s="32">
        <v>156</v>
      </c>
      <c r="AE90" s="32">
        <v>19444</v>
      </c>
    </row>
    <row r="91" spans="1:31" x14ac:dyDescent="0.35">
      <c r="L91" t="s">
        <v>82</v>
      </c>
      <c r="M91" s="32">
        <v>79055</v>
      </c>
      <c r="AC91" t="s">
        <v>194</v>
      </c>
      <c r="AD91" s="32">
        <v>206</v>
      </c>
      <c r="AE91" s="32">
        <v>15064</v>
      </c>
    </row>
    <row r="92" spans="1:31" x14ac:dyDescent="0.35">
      <c r="L92" t="s">
        <v>84</v>
      </c>
      <c r="M92" s="32">
        <v>329247</v>
      </c>
      <c r="AC92" t="s">
        <v>195</v>
      </c>
      <c r="AD92" s="32">
        <v>106</v>
      </c>
      <c r="AE92" s="32">
        <v>24354</v>
      </c>
    </row>
    <row r="93" spans="1:31" x14ac:dyDescent="0.35">
      <c r="L93" t="s">
        <v>85</v>
      </c>
      <c r="M93" s="32">
        <v>81001</v>
      </c>
      <c r="AC93" t="s">
        <v>196</v>
      </c>
      <c r="AD93" s="32">
        <v>173</v>
      </c>
      <c r="AE93" s="32">
        <v>19146</v>
      </c>
    </row>
    <row r="94" spans="1:31" x14ac:dyDescent="0.35">
      <c r="L94" t="s">
        <v>86</v>
      </c>
      <c r="M94" s="32">
        <v>263351</v>
      </c>
      <c r="AC94" t="s">
        <v>197</v>
      </c>
      <c r="AD94" s="32">
        <v>103</v>
      </c>
      <c r="AE94" s="32">
        <v>14205</v>
      </c>
    </row>
    <row r="95" spans="1:31" x14ac:dyDescent="0.35">
      <c r="L95" t="s">
        <v>87</v>
      </c>
      <c r="M95" s="32">
        <v>24159</v>
      </c>
      <c r="AC95" t="s">
        <v>198</v>
      </c>
      <c r="AD95" s="32">
        <v>169</v>
      </c>
      <c r="AE95" s="32">
        <v>15697</v>
      </c>
    </row>
    <row r="96" spans="1:31" x14ac:dyDescent="0.35">
      <c r="A96" s="4" t="s">
        <v>214</v>
      </c>
      <c r="B96" t="s">
        <v>59</v>
      </c>
      <c r="L96" t="s">
        <v>88</v>
      </c>
      <c r="M96" s="32">
        <v>118051</v>
      </c>
      <c r="AC96" t="s">
        <v>199</v>
      </c>
      <c r="AD96" s="32">
        <v>208</v>
      </c>
      <c r="AE96" s="32">
        <v>20280</v>
      </c>
    </row>
    <row r="97" spans="1:31" x14ac:dyDescent="0.35">
      <c r="A97" t="s">
        <v>52</v>
      </c>
      <c r="B97" s="32">
        <v>70709</v>
      </c>
      <c r="L97" t="s">
        <v>89</v>
      </c>
      <c r="M97" s="32">
        <v>35018</v>
      </c>
      <c r="AC97" t="s">
        <v>200</v>
      </c>
      <c r="AD97" s="32">
        <v>115</v>
      </c>
      <c r="AE97" s="32">
        <v>23323</v>
      </c>
    </row>
    <row r="98" spans="1:31" x14ac:dyDescent="0.35">
      <c r="A98" t="s">
        <v>53</v>
      </c>
      <c r="B98" s="32">
        <v>175138</v>
      </c>
      <c r="L98" t="s">
        <v>90</v>
      </c>
      <c r="M98" s="32">
        <v>151777</v>
      </c>
      <c r="AC98" t="s">
        <v>201</v>
      </c>
      <c r="AD98" s="32">
        <v>160</v>
      </c>
      <c r="AE98" s="32">
        <v>20389</v>
      </c>
    </row>
    <row r="99" spans="1:31" x14ac:dyDescent="0.35">
      <c r="A99" t="s">
        <v>55</v>
      </c>
      <c r="B99" s="32">
        <v>245634</v>
      </c>
      <c r="L99" t="s">
        <v>91</v>
      </c>
      <c r="M99" s="32">
        <v>173398</v>
      </c>
      <c r="AC99" t="s">
        <v>202</v>
      </c>
      <c r="AD99" s="32">
        <v>208</v>
      </c>
      <c r="AE99" s="32">
        <v>22096</v>
      </c>
    </row>
    <row r="100" spans="1:31" x14ac:dyDescent="0.35">
      <c r="A100" t="s">
        <v>216</v>
      </c>
      <c r="B100" s="32">
        <v>298010</v>
      </c>
      <c r="L100" t="s">
        <v>92</v>
      </c>
      <c r="M100" s="32">
        <v>72054</v>
      </c>
      <c r="AC100" t="s">
        <v>203</v>
      </c>
      <c r="AD100" s="32">
        <v>205</v>
      </c>
      <c r="AE100" s="32">
        <v>20224</v>
      </c>
    </row>
    <row r="101" spans="1:31" x14ac:dyDescent="0.35">
      <c r="A101" t="s">
        <v>56</v>
      </c>
      <c r="B101" s="32">
        <v>168878</v>
      </c>
      <c r="L101" t="s">
        <v>93</v>
      </c>
      <c r="M101" s="32">
        <v>83841</v>
      </c>
      <c r="AC101" t="s">
        <v>51</v>
      </c>
      <c r="AD101" s="32">
        <v>14897</v>
      </c>
      <c r="AE101" s="32">
        <v>1831418</v>
      </c>
    </row>
    <row r="102" spans="1:31" x14ac:dyDescent="0.35">
      <c r="A102" t="s">
        <v>58</v>
      </c>
      <c r="B102" s="32">
        <v>24667</v>
      </c>
      <c r="L102" t="s">
        <v>95</v>
      </c>
      <c r="M102" s="32">
        <v>105406</v>
      </c>
    </row>
    <row r="103" spans="1:31" x14ac:dyDescent="0.35">
      <c r="A103" t="s">
        <v>50</v>
      </c>
      <c r="B103" s="32"/>
      <c r="L103" t="s">
        <v>51</v>
      </c>
      <c r="M103" s="32">
        <v>1831418</v>
      </c>
    </row>
    <row r="104" spans="1:31" x14ac:dyDescent="0.35">
      <c r="A104" t="s">
        <v>54</v>
      </c>
      <c r="B104" s="32">
        <v>263104</v>
      </c>
    </row>
    <row r="105" spans="1:31" x14ac:dyDescent="0.35">
      <c r="A105" t="s">
        <v>218</v>
      </c>
      <c r="B105" s="32">
        <v>347515</v>
      </c>
    </row>
    <row r="106" spans="1:31" x14ac:dyDescent="0.35">
      <c r="A106" t="s">
        <v>57</v>
      </c>
      <c r="B106" s="32">
        <v>237763</v>
      </c>
    </row>
    <row r="107" spans="1:31" x14ac:dyDescent="0.35">
      <c r="A107" t="s">
        <v>51</v>
      </c>
      <c r="B107" s="32">
        <v>1831418</v>
      </c>
      <c r="T107" s="25"/>
    </row>
    <row r="108" spans="1:31" x14ac:dyDescent="0.35">
      <c r="T108" s="25"/>
    </row>
    <row r="109" spans="1:31" x14ac:dyDescent="0.35">
      <c r="T109" s="25"/>
    </row>
    <row r="110" spans="1:31" x14ac:dyDescent="0.35">
      <c r="T110" s="25"/>
    </row>
    <row r="111" spans="1:31" x14ac:dyDescent="0.35">
      <c r="T111" s="25"/>
    </row>
    <row r="112" spans="1:31" x14ac:dyDescent="0.35">
      <c r="T112" s="25"/>
    </row>
    <row r="113" spans="20:20" x14ac:dyDescent="0.35">
      <c r="T113" s="25"/>
    </row>
    <row r="114" spans="20:20" x14ac:dyDescent="0.35">
      <c r="T114" s="25"/>
    </row>
    <row r="115" spans="20:20" x14ac:dyDescent="0.35">
      <c r="T115" s="25"/>
    </row>
    <row r="116" spans="20:20" x14ac:dyDescent="0.35">
      <c r="T116" s="25"/>
    </row>
    <row r="117" spans="20:20" x14ac:dyDescent="0.35">
      <c r="T117" s="25"/>
    </row>
    <row r="118" spans="20:20" x14ac:dyDescent="0.35">
      <c r="T118" s="25"/>
    </row>
    <row r="119" spans="20:20" x14ac:dyDescent="0.35">
      <c r="T119" s="25"/>
    </row>
    <row r="120" spans="20:20" x14ac:dyDescent="0.35">
      <c r="T120" s="25"/>
    </row>
    <row r="121" spans="20:20" x14ac:dyDescent="0.35">
      <c r="T121" s="25"/>
    </row>
    <row r="122" spans="20:20" x14ac:dyDescent="0.35">
      <c r="T122" s="25"/>
    </row>
    <row r="123" spans="20:20" x14ac:dyDescent="0.35">
      <c r="T123" s="25"/>
    </row>
    <row r="124" spans="20:20" x14ac:dyDescent="0.35">
      <c r="T124" s="25"/>
    </row>
    <row r="125" spans="20:20" x14ac:dyDescent="0.35">
      <c r="T125" s="25"/>
    </row>
    <row r="126" spans="20:20" x14ac:dyDescent="0.35">
      <c r="T126" s="25"/>
    </row>
    <row r="127" spans="20:20" x14ac:dyDescent="0.35">
      <c r="T127" s="25"/>
    </row>
    <row r="128" spans="20:20" x14ac:dyDescent="0.35">
      <c r="T128" s="25"/>
    </row>
    <row r="129" spans="20:20" x14ac:dyDescent="0.35">
      <c r="T129" s="25"/>
    </row>
    <row r="130" spans="20:20" x14ac:dyDescent="0.35">
      <c r="T130" s="25"/>
    </row>
    <row r="131" spans="20:20" x14ac:dyDescent="0.35">
      <c r="T131" s="25"/>
    </row>
    <row r="132" spans="20:20" x14ac:dyDescent="0.35">
      <c r="T132" s="25"/>
    </row>
    <row r="133" spans="20:20" x14ac:dyDescent="0.35">
      <c r="T133" s="25"/>
    </row>
    <row r="134" spans="20:20" x14ac:dyDescent="0.35">
      <c r="T134" s="25"/>
    </row>
    <row r="135" spans="20:20" x14ac:dyDescent="0.35">
      <c r="T135" s="25"/>
    </row>
    <row r="136" spans="20:20" x14ac:dyDescent="0.35">
      <c r="T136" s="25"/>
    </row>
    <row r="137" spans="20:20" x14ac:dyDescent="0.35">
      <c r="T137" s="25"/>
    </row>
    <row r="138" spans="20:20" x14ac:dyDescent="0.35">
      <c r="T138" s="25"/>
    </row>
    <row r="139" spans="20:20" x14ac:dyDescent="0.35">
      <c r="T139" s="25"/>
    </row>
    <row r="140" spans="20:20" x14ac:dyDescent="0.35">
      <c r="T140" s="25"/>
    </row>
    <row r="141" spans="20:20" x14ac:dyDescent="0.35">
      <c r="T141" s="25"/>
    </row>
    <row r="142" spans="20:20" x14ac:dyDescent="0.35">
      <c r="T142" s="25"/>
    </row>
    <row r="143" spans="20:20" x14ac:dyDescent="0.35">
      <c r="T143" s="25"/>
    </row>
    <row r="144" spans="20:20" x14ac:dyDescent="0.35">
      <c r="T144" s="25"/>
    </row>
    <row r="145" spans="20:20" x14ac:dyDescent="0.35">
      <c r="T145" s="25"/>
    </row>
    <row r="146" spans="20:20" x14ac:dyDescent="0.35">
      <c r="T146" s="25"/>
    </row>
    <row r="147" spans="20:20" x14ac:dyDescent="0.35">
      <c r="T147" s="25"/>
    </row>
    <row r="148" spans="20:20" x14ac:dyDescent="0.35">
      <c r="T148" s="25"/>
    </row>
    <row r="149" spans="20:20" x14ac:dyDescent="0.35">
      <c r="T149" s="25"/>
    </row>
    <row r="150" spans="20:20" x14ac:dyDescent="0.35">
      <c r="T150" s="25"/>
    </row>
    <row r="151" spans="20:20" x14ac:dyDescent="0.35">
      <c r="T151" s="25"/>
    </row>
    <row r="152" spans="20:20" x14ac:dyDescent="0.35">
      <c r="T152" s="25"/>
    </row>
    <row r="153" spans="20:20" x14ac:dyDescent="0.35">
      <c r="T153" s="25"/>
    </row>
    <row r="154" spans="20:20" x14ac:dyDescent="0.35">
      <c r="T154" s="25"/>
    </row>
    <row r="155" spans="20:20" x14ac:dyDescent="0.35">
      <c r="T155" s="25"/>
    </row>
    <row r="156" spans="20:20" x14ac:dyDescent="0.35">
      <c r="T156" s="25"/>
    </row>
    <row r="157" spans="20:20" x14ac:dyDescent="0.35">
      <c r="T157" s="25"/>
    </row>
    <row r="158" spans="20:20" x14ac:dyDescent="0.35">
      <c r="T158" s="25"/>
    </row>
    <row r="159" spans="20:20" x14ac:dyDescent="0.35">
      <c r="T159" s="25"/>
    </row>
    <row r="160" spans="20:20" x14ac:dyDescent="0.35">
      <c r="T160" s="25"/>
    </row>
    <row r="161" spans="20:20" x14ac:dyDescent="0.35">
      <c r="T161" s="25"/>
    </row>
    <row r="162" spans="20:20" x14ac:dyDescent="0.35">
      <c r="T162" s="25"/>
    </row>
    <row r="163" spans="20:20" x14ac:dyDescent="0.35">
      <c r="T163" s="25"/>
    </row>
    <row r="164" spans="20:20" x14ac:dyDescent="0.35">
      <c r="T164" s="25" t="s">
        <v>1</v>
      </c>
    </row>
    <row r="165" spans="20:20" x14ac:dyDescent="0.35">
      <c r="T165" s="25" t="s">
        <v>2</v>
      </c>
    </row>
    <row r="166" spans="20:20" x14ac:dyDescent="0.35">
      <c r="T166" s="25" t="s">
        <v>3</v>
      </c>
    </row>
    <row r="167" spans="20:20" x14ac:dyDescent="0.35">
      <c r="T167" s="25" t="s">
        <v>4</v>
      </c>
    </row>
    <row r="168" spans="20:20" x14ac:dyDescent="0.35">
      <c r="T168" s="25" t="s">
        <v>5</v>
      </c>
    </row>
    <row r="169" spans="20:20" x14ac:dyDescent="0.35">
      <c r="T169" s="25" t="s">
        <v>7</v>
      </c>
    </row>
    <row r="170" spans="20:20" x14ac:dyDescent="0.35">
      <c r="T170" s="25" t="s">
        <v>17</v>
      </c>
    </row>
    <row r="171" spans="20:20" x14ac:dyDescent="0.35">
      <c r="T171" s="25" t="s">
        <v>6</v>
      </c>
    </row>
    <row r="212" spans="1:2" x14ac:dyDescent="0.35">
      <c r="A212" s="4" t="s">
        <v>21</v>
      </c>
      <c r="B212" s="4" t="s">
        <v>27</v>
      </c>
    </row>
    <row r="213" spans="1:2" x14ac:dyDescent="0.35">
      <c r="A213" t="s">
        <v>34</v>
      </c>
      <c r="B213" t="s">
        <v>36</v>
      </c>
    </row>
    <row r="214" spans="1:2" x14ac:dyDescent="0.35">
      <c r="B214" t="s">
        <v>41</v>
      </c>
    </row>
    <row r="215" spans="1:2" x14ac:dyDescent="0.35">
      <c r="A215" t="s">
        <v>94</v>
      </c>
      <c r="B215" t="s">
        <v>40</v>
      </c>
    </row>
    <row r="216" spans="1:2" x14ac:dyDescent="0.35">
      <c r="B216" t="s">
        <v>41</v>
      </c>
    </row>
    <row r="217" spans="1:2" x14ac:dyDescent="0.35">
      <c r="A217" t="s">
        <v>83</v>
      </c>
      <c r="B217" t="s">
        <v>40</v>
      </c>
    </row>
    <row r="218" spans="1:2" x14ac:dyDescent="0.35">
      <c r="B218" t="s">
        <v>36</v>
      </c>
    </row>
    <row r="219" spans="1:2" x14ac:dyDescent="0.35">
      <c r="B219" t="s">
        <v>41</v>
      </c>
    </row>
    <row r="220" spans="1:2" x14ac:dyDescent="0.35">
      <c r="A220" t="s">
        <v>50</v>
      </c>
      <c r="B220" t="s">
        <v>50</v>
      </c>
    </row>
    <row r="221" spans="1:2" x14ac:dyDescent="0.35">
      <c r="A221" t="s">
        <v>82</v>
      </c>
      <c r="B221" t="s">
        <v>40</v>
      </c>
    </row>
    <row r="222" spans="1:2" x14ac:dyDescent="0.35">
      <c r="B222" t="s">
        <v>36</v>
      </c>
    </row>
    <row r="223" spans="1:2" x14ac:dyDescent="0.35">
      <c r="B223" t="s">
        <v>41</v>
      </c>
    </row>
    <row r="224" spans="1:2" x14ac:dyDescent="0.35">
      <c r="A224" t="s">
        <v>84</v>
      </c>
      <c r="B224" t="s">
        <v>40</v>
      </c>
    </row>
    <row r="225" spans="1:2" x14ac:dyDescent="0.35">
      <c r="B225" t="s">
        <v>36</v>
      </c>
    </row>
    <row r="226" spans="1:2" x14ac:dyDescent="0.35">
      <c r="B226" t="s">
        <v>41</v>
      </c>
    </row>
    <row r="227" spans="1:2" x14ac:dyDescent="0.35">
      <c r="B227" t="s">
        <v>42</v>
      </c>
    </row>
    <row r="228" spans="1:2" x14ac:dyDescent="0.35">
      <c r="A228" t="s">
        <v>85</v>
      </c>
      <c r="B228" t="s">
        <v>40</v>
      </c>
    </row>
    <row r="229" spans="1:2" x14ac:dyDescent="0.35">
      <c r="B229" t="s">
        <v>36</v>
      </c>
    </row>
    <row r="230" spans="1:2" x14ac:dyDescent="0.35">
      <c r="B230" t="s">
        <v>41</v>
      </c>
    </row>
    <row r="231" spans="1:2" x14ac:dyDescent="0.35">
      <c r="A231" t="s">
        <v>86</v>
      </c>
      <c r="B231" t="s">
        <v>36</v>
      </c>
    </row>
    <row r="232" spans="1:2" x14ac:dyDescent="0.35">
      <c r="B232" t="s">
        <v>41</v>
      </c>
    </row>
    <row r="233" spans="1:2" x14ac:dyDescent="0.35">
      <c r="B233" t="s">
        <v>42</v>
      </c>
    </row>
    <row r="234" spans="1:2" x14ac:dyDescent="0.35">
      <c r="A234" t="s">
        <v>87</v>
      </c>
      <c r="B234" t="s">
        <v>41</v>
      </c>
    </row>
    <row r="235" spans="1:2" x14ac:dyDescent="0.35">
      <c r="A235" t="s">
        <v>88</v>
      </c>
      <c r="B235" t="s">
        <v>40</v>
      </c>
    </row>
    <row r="236" spans="1:2" x14ac:dyDescent="0.35">
      <c r="B236" t="s">
        <v>36</v>
      </c>
    </row>
    <row r="237" spans="1:2" x14ac:dyDescent="0.35">
      <c r="B237" t="s">
        <v>41</v>
      </c>
    </row>
    <row r="238" spans="1:2" x14ac:dyDescent="0.35">
      <c r="B238" t="s">
        <v>42</v>
      </c>
    </row>
    <row r="239" spans="1:2" x14ac:dyDescent="0.35">
      <c r="A239" t="s">
        <v>89</v>
      </c>
      <c r="B239" t="s">
        <v>40</v>
      </c>
    </row>
    <row r="240" spans="1:2" x14ac:dyDescent="0.35">
      <c r="B240" t="s">
        <v>36</v>
      </c>
    </row>
    <row r="241" spans="1:2" x14ac:dyDescent="0.35">
      <c r="A241" t="s">
        <v>90</v>
      </c>
      <c r="B241" t="s">
        <v>40</v>
      </c>
    </row>
    <row r="242" spans="1:2" x14ac:dyDescent="0.35">
      <c r="B242" t="s">
        <v>36</v>
      </c>
    </row>
    <row r="243" spans="1:2" x14ac:dyDescent="0.35">
      <c r="B243" t="s">
        <v>41</v>
      </c>
    </row>
    <row r="244" spans="1:2" x14ac:dyDescent="0.35">
      <c r="A244" t="s">
        <v>91</v>
      </c>
      <c r="B244" t="s">
        <v>40</v>
      </c>
    </row>
    <row r="245" spans="1:2" x14ac:dyDescent="0.35">
      <c r="B245" t="s">
        <v>36</v>
      </c>
    </row>
    <row r="246" spans="1:2" x14ac:dyDescent="0.35">
      <c r="B246" t="s">
        <v>41</v>
      </c>
    </row>
    <row r="247" spans="1:2" x14ac:dyDescent="0.35">
      <c r="A247" t="s">
        <v>92</v>
      </c>
      <c r="B247" t="s">
        <v>40</v>
      </c>
    </row>
    <row r="248" spans="1:2" x14ac:dyDescent="0.35">
      <c r="B248" t="s">
        <v>36</v>
      </c>
    </row>
    <row r="249" spans="1:2" x14ac:dyDescent="0.35">
      <c r="B249" t="s">
        <v>41</v>
      </c>
    </row>
    <row r="250" spans="1:2" x14ac:dyDescent="0.35">
      <c r="A250" t="s">
        <v>93</v>
      </c>
      <c r="B250" t="s">
        <v>40</v>
      </c>
    </row>
    <row r="251" spans="1:2" x14ac:dyDescent="0.35">
      <c r="B251" t="s">
        <v>41</v>
      </c>
    </row>
    <row r="252" spans="1:2" x14ac:dyDescent="0.35">
      <c r="B252" t="s">
        <v>42</v>
      </c>
    </row>
    <row r="253" spans="1:2" x14ac:dyDescent="0.35">
      <c r="A253" t="s">
        <v>95</v>
      </c>
      <c r="B253" t="s">
        <v>40</v>
      </c>
    </row>
    <row r="254" spans="1:2" x14ac:dyDescent="0.35">
      <c r="B254" t="s">
        <v>36</v>
      </c>
    </row>
    <row r="255" spans="1:2" x14ac:dyDescent="0.35">
      <c r="B255" t="s">
        <v>41</v>
      </c>
    </row>
    <row r="256" spans="1:2" x14ac:dyDescent="0.35">
      <c r="A256" t="s">
        <v>51</v>
      </c>
    </row>
  </sheetData>
  <pageMargins left="0.7" right="0.7" top="0.75" bottom="0.75" header="0.3" footer="0.3"/>
  <drawing r:id="rId10"/>
  <extLst>
    <ext xmlns:x14="http://schemas.microsoft.com/office/spreadsheetml/2009/9/main" uri="{A8765BA9-456A-4dab-B4F3-ACF838C121DE}">
      <x14:slicerList>
        <x14:slicer r:id="rId11"/>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E9A87E-34A9-4BDE-89FD-33273C27F251}">
  <sheetPr codeName="Sheet1"/>
  <dimension ref="B1:AI110"/>
  <sheetViews>
    <sheetView tabSelected="1" zoomScale="74" workbookViewId="0">
      <selection activeCell="B11" sqref="B11"/>
    </sheetView>
  </sheetViews>
  <sheetFormatPr defaultRowHeight="14.5" x14ac:dyDescent="0.35"/>
  <cols>
    <col min="1" max="1" width="3.08984375" style="1" customWidth="1"/>
    <col min="2" max="2" width="14.26953125" style="33" customWidth="1"/>
    <col min="3" max="3" width="14.7265625" style="1" customWidth="1"/>
    <col min="4" max="6" width="14.26953125" style="1" customWidth="1"/>
    <col min="7" max="7" width="10.1796875" style="1" customWidth="1"/>
    <col min="8" max="8" width="17.7265625" style="1" customWidth="1"/>
    <col min="9" max="9" width="16.54296875" style="1" customWidth="1"/>
    <col min="10" max="11" width="14.26953125" style="1" customWidth="1"/>
    <col min="12" max="12" width="27.90625" style="1" bestFit="1" customWidth="1"/>
    <col min="13" max="13" width="15.6328125" style="1" customWidth="1"/>
    <col min="14" max="14" width="14.26953125" style="1" customWidth="1"/>
    <col min="15" max="15" width="17.54296875" style="3" customWidth="1"/>
    <col min="16" max="16" width="14.26953125" style="1" customWidth="1"/>
    <col min="17" max="17" width="16.7265625" style="3" customWidth="1"/>
    <col min="18" max="18" width="14.26953125" style="1" customWidth="1"/>
    <col min="19" max="19" width="10.81640625" style="11" customWidth="1"/>
    <col min="20" max="20" width="14.26953125" style="10" bestFit="1" customWidth="1"/>
    <col min="21" max="21" width="15.26953125" style="1" customWidth="1"/>
    <col min="22" max="22" width="15.453125" style="1" bestFit="1" customWidth="1"/>
    <col min="23" max="23" width="17.36328125" style="1" customWidth="1"/>
    <col min="24" max="24" width="16.1796875" style="1" customWidth="1"/>
    <col min="25" max="25" width="14.54296875" style="1" bestFit="1" customWidth="1"/>
    <col min="26" max="26" width="18.453125" style="1" customWidth="1"/>
    <col min="27" max="27" width="11" style="1" bestFit="1" customWidth="1"/>
    <col min="28" max="28" width="16.7265625" style="1" bestFit="1" customWidth="1"/>
    <col min="29" max="29" width="23.7265625" style="1" customWidth="1"/>
    <col min="30" max="30" width="18.81640625" style="16" customWidth="1"/>
    <col min="31" max="31" width="11.36328125" style="1" customWidth="1"/>
    <col min="32" max="32" width="16.81640625" style="1" bestFit="1" customWidth="1"/>
    <col min="33" max="33" width="19.26953125" style="3" customWidth="1"/>
    <col min="34" max="34" width="20.54296875" style="1" customWidth="1"/>
    <col min="35" max="35" width="15.26953125" style="33" customWidth="1"/>
    <col min="36" max="16384" width="8.7265625" style="1"/>
  </cols>
  <sheetData>
    <row r="1" spans="2:35" ht="14.5" customHeight="1" x14ac:dyDescent="0.35">
      <c r="B1" s="44" t="s">
        <v>219</v>
      </c>
      <c r="C1" s="45"/>
      <c r="D1" s="45"/>
      <c r="E1" s="45"/>
      <c r="F1" s="45"/>
      <c r="G1" s="45"/>
      <c r="H1" s="45"/>
      <c r="I1" s="45"/>
      <c r="J1" s="45"/>
      <c r="K1" s="45"/>
      <c r="L1" s="45"/>
      <c r="M1" s="45"/>
      <c r="N1" s="45"/>
      <c r="O1" s="45"/>
      <c r="P1" s="46"/>
      <c r="S1" s="34"/>
      <c r="T1" s="33"/>
      <c r="AD1" s="33"/>
    </row>
    <row r="2" spans="2:35" ht="14.5" customHeight="1" thickBot="1" x14ac:dyDescent="0.4">
      <c r="B2" s="47"/>
      <c r="C2" s="48"/>
      <c r="D2" s="48"/>
      <c r="E2" s="48"/>
      <c r="F2" s="48"/>
      <c r="G2" s="48"/>
      <c r="H2" s="48"/>
      <c r="I2" s="48"/>
      <c r="J2" s="48"/>
      <c r="K2" s="48"/>
      <c r="L2" s="48"/>
      <c r="M2" s="48"/>
      <c r="N2" s="48"/>
      <c r="O2" s="48"/>
      <c r="P2" s="49"/>
      <c r="S2" s="34"/>
      <c r="T2" s="33"/>
      <c r="AD2" s="33"/>
    </row>
    <row r="3" spans="2:35" x14ac:dyDescent="0.35">
      <c r="S3" s="34"/>
      <c r="T3" s="33"/>
      <c r="AD3" s="33"/>
    </row>
    <row r="4" spans="2:35" x14ac:dyDescent="0.35">
      <c r="S4" s="34"/>
      <c r="T4" s="33"/>
      <c r="AD4" s="33"/>
    </row>
    <row r="5" spans="2:35" x14ac:dyDescent="0.35">
      <c r="S5" s="34"/>
      <c r="T5" s="33"/>
      <c r="AD5" s="33"/>
    </row>
    <row r="6" spans="2:35" x14ac:dyDescent="0.35">
      <c r="S6" s="34"/>
      <c r="T6" s="33"/>
      <c r="AD6" s="33"/>
    </row>
    <row r="7" spans="2:35" x14ac:dyDescent="0.35">
      <c r="S7" s="34"/>
      <c r="T7" s="33"/>
      <c r="AD7" s="33"/>
    </row>
    <row r="8" spans="2:35" x14ac:dyDescent="0.35">
      <c r="S8" s="34"/>
      <c r="T8" s="33"/>
      <c r="AD8" s="33"/>
    </row>
    <row r="9" spans="2:35" x14ac:dyDescent="0.35">
      <c r="S9" s="34"/>
      <c r="T9" s="33"/>
      <c r="AD9" s="33"/>
    </row>
    <row r="10" spans="2:35" x14ac:dyDescent="0.35">
      <c r="B10" s="1"/>
      <c r="S10" s="3"/>
      <c r="T10" s="1"/>
      <c r="AD10" s="1"/>
      <c r="AI10" s="1"/>
    </row>
    <row r="11" spans="2:35" s="2" customFormat="1" ht="21.5" customHeight="1" x14ac:dyDescent="0.35">
      <c r="B11" s="35" t="s">
        <v>38</v>
      </c>
      <c r="C11" s="35" t="s">
        <v>71</v>
      </c>
      <c r="D11" s="35" t="s">
        <v>21</v>
      </c>
      <c r="E11" s="35" t="s">
        <v>24</v>
      </c>
      <c r="F11" s="35" t="s">
        <v>20</v>
      </c>
      <c r="G11" s="35" t="s">
        <v>22</v>
      </c>
      <c r="H11" s="35" t="s">
        <v>25</v>
      </c>
      <c r="I11" s="35" t="s">
        <v>33</v>
      </c>
      <c r="J11" s="35" t="s">
        <v>23</v>
      </c>
      <c r="K11" s="35" t="s">
        <v>26</v>
      </c>
      <c r="L11" s="35" t="s">
        <v>27</v>
      </c>
      <c r="M11" s="35" t="s">
        <v>28</v>
      </c>
      <c r="N11" s="35" t="s">
        <v>32</v>
      </c>
      <c r="O11" s="36" t="s">
        <v>212</v>
      </c>
      <c r="P11" s="35" t="s">
        <v>211</v>
      </c>
      <c r="Q11" s="36" t="s">
        <v>213</v>
      </c>
      <c r="R11" s="35" t="s">
        <v>214</v>
      </c>
      <c r="S11" s="37" t="s">
        <v>49</v>
      </c>
      <c r="T11" s="38" t="s">
        <v>29</v>
      </c>
      <c r="U11" s="35" t="s">
        <v>30</v>
      </c>
      <c r="V11" s="35" t="s">
        <v>0</v>
      </c>
      <c r="W11" s="35" t="s">
        <v>1</v>
      </c>
      <c r="X11" s="35" t="s">
        <v>2</v>
      </c>
      <c r="Y11" s="35" t="s">
        <v>3</v>
      </c>
      <c r="Z11" s="35" t="s">
        <v>4</v>
      </c>
      <c r="AA11" s="35" t="s">
        <v>5</v>
      </c>
      <c r="AB11" s="35" t="s">
        <v>7</v>
      </c>
      <c r="AC11" s="35" t="s">
        <v>17</v>
      </c>
      <c r="AD11" s="39" t="s">
        <v>6</v>
      </c>
      <c r="AE11" s="43" t="s">
        <v>18</v>
      </c>
      <c r="AF11" s="41" t="s">
        <v>19</v>
      </c>
      <c r="AG11" s="41" t="s">
        <v>46</v>
      </c>
      <c r="AH11" s="40" t="s">
        <v>47</v>
      </c>
      <c r="AI11" s="40" t="s">
        <v>48</v>
      </c>
    </row>
    <row r="12" spans="2:35" s="7" customFormat="1" ht="17.5" customHeight="1" thickBot="1" x14ac:dyDescent="0.4">
      <c r="B12" s="21"/>
      <c r="C12" s="21"/>
      <c r="D12" s="21"/>
      <c r="E12" s="21"/>
      <c r="F12" s="21"/>
      <c r="G12" s="21"/>
      <c r="H12" s="21"/>
      <c r="I12" s="21"/>
      <c r="J12" s="21"/>
      <c r="K12" s="21"/>
      <c r="L12" s="21"/>
      <c r="M12" s="21"/>
      <c r="N12" s="21"/>
      <c r="O12" s="22"/>
      <c r="P12" s="21"/>
      <c r="Q12" s="22"/>
      <c r="R12" s="21"/>
      <c r="S12" s="23"/>
      <c r="T12" s="12" t="s">
        <v>8</v>
      </c>
      <c r="U12" s="8" t="s">
        <v>31</v>
      </c>
      <c r="V12" s="8" t="s">
        <v>9</v>
      </c>
      <c r="W12" s="8" t="s">
        <v>9</v>
      </c>
      <c r="X12" s="8" t="s">
        <v>10</v>
      </c>
      <c r="Y12" s="8" t="s">
        <v>11</v>
      </c>
      <c r="Z12" s="8" t="s">
        <v>12</v>
      </c>
      <c r="AA12" s="8" t="s">
        <v>13</v>
      </c>
      <c r="AB12" s="8" t="s">
        <v>14</v>
      </c>
      <c r="AC12" s="8" t="s">
        <v>15</v>
      </c>
      <c r="AD12" s="13" t="s">
        <v>16</v>
      </c>
      <c r="AE12" s="42"/>
      <c r="AF12" s="19"/>
      <c r="AG12" s="19"/>
      <c r="AH12" s="20"/>
      <c r="AI12" s="20"/>
    </row>
    <row r="13" spans="2:35" ht="15" customHeight="1" x14ac:dyDescent="0.35">
      <c r="B13" s="33" t="s">
        <v>72</v>
      </c>
      <c r="C13" s="1" t="s">
        <v>76</v>
      </c>
      <c r="D13" s="1" t="s">
        <v>82</v>
      </c>
      <c r="E13" s="1" t="s">
        <v>96</v>
      </c>
      <c r="F13" s="1" t="s">
        <v>106</v>
      </c>
      <c r="G13" s="1">
        <v>100</v>
      </c>
      <c r="H13" s="1" t="s">
        <v>204</v>
      </c>
      <c r="I13" s="1">
        <v>20208</v>
      </c>
      <c r="J13" s="1">
        <v>98</v>
      </c>
      <c r="K13" s="1" t="s">
        <v>206</v>
      </c>
      <c r="L13" s="1" t="s">
        <v>41</v>
      </c>
      <c r="M13" s="18" t="s">
        <v>210</v>
      </c>
      <c r="N13" s="1" t="s">
        <v>45</v>
      </c>
      <c r="O13" s="3">
        <v>45763</v>
      </c>
      <c r="P13" s="1" t="str">
        <f>TEXT(O13,"mmmm")</f>
        <v>April</v>
      </c>
      <c r="Q13" s="3">
        <f>WORKDAY(O13,7)</f>
        <v>45772</v>
      </c>
      <c r="R13" s="1" t="str">
        <f>TEXT(Q13,"mmmm")</f>
        <v>April</v>
      </c>
      <c r="S13" s="11">
        <f>WORKDAY(Q13,45)</f>
        <v>45835</v>
      </c>
      <c r="T13" s="14" t="b">
        <f>IFERROR(COLUMN() - COLUMN($T$11) + 1 &lt;= MATCH($AF13, $T$11:$AD$11, 0),FALSE)</f>
        <v>1</v>
      </c>
      <c r="U13" s="24" t="b">
        <f t="shared" ref="U13:AD28" si="0">IFERROR(COLUMN() - COLUMN($T$11) + 1 &lt;= MATCH($AF13, $T$11:$AD$11, 0),FALSE)</f>
        <v>1</v>
      </c>
      <c r="V13" s="24" t="b">
        <f t="shared" si="0"/>
        <v>1</v>
      </c>
      <c r="W13" s="24" t="b">
        <f t="shared" si="0"/>
        <v>1</v>
      </c>
      <c r="X13" s="24" t="b">
        <f t="shared" si="0"/>
        <v>1</v>
      </c>
      <c r="Y13" s="24" t="b">
        <f t="shared" si="0"/>
        <v>1</v>
      </c>
      <c r="Z13" s="24" t="b">
        <f t="shared" si="0"/>
        <v>0</v>
      </c>
      <c r="AA13" s="24" t="b">
        <f t="shared" si="0"/>
        <v>0</v>
      </c>
      <c r="AB13" s="24" t="b">
        <f t="shared" si="0"/>
        <v>0</v>
      </c>
      <c r="AC13" s="24" t="b">
        <f t="shared" si="0"/>
        <v>0</v>
      </c>
      <c r="AD13" s="15" t="b">
        <f t="shared" si="0"/>
        <v>0</v>
      </c>
      <c r="AE13" s="17">
        <f>COUNTIF(T13:AD13,TRUE)/COUNTA(T13:AD13)</f>
        <v>0.54545454545454541</v>
      </c>
      <c r="AF13" s="1" t="s">
        <v>3</v>
      </c>
      <c r="AG13" s="3">
        <v>45854</v>
      </c>
      <c r="AH13" s="1" t="str">
        <f t="shared" ref="AH13:AH22" si="1">TEXT(AG13,"mmmm")</f>
        <v>July</v>
      </c>
      <c r="AI13" s="33">
        <f t="shared" ref="AI13:AI22" si="2">IF(AG13 &gt;S13,AG13-S13, 0)</f>
        <v>19</v>
      </c>
    </row>
    <row r="14" spans="2:35" x14ac:dyDescent="0.35">
      <c r="B14" s="33" t="s">
        <v>73</v>
      </c>
      <c r="C14" s="1" t="s">
        <v>77</v>
      </c>
      <c r="D14" s="1" t="s">
        <v>83</v>
      </c>
      <c r="E14" s="1" t="s">
        <v>97</v>
      </c>
      <c r="F14" s="1" t="s">
        <v>107</v>
      </c>
      <c r="G14" s="1">
        <v>80</v>
      </c>
      <c r="H14" s="1" t="s">
        <v>205</v>
      </c>
      <c r="I14" s="1">
        <v>16233</v>
      </c>
      <c r="J14" s="1">
        <v>96</v>
      </c>
      <c r="K14" s="1" t="s">
        <v>208</v>
      </c>
      <c r="L14" s="1" t="s">
        <v>36</v>
      </c>
      <c r="M14" s="18" t="s">
        <v>210</v>
      </c>
      <c r="N14" s="1" t="s">
        <v>45</v>
      </c>
      <c r="O14" s="3">
        <v>45830</v>
      </c>
      <c r="P14" s="1" t="str">
        <f t="shared" ref="P14:P77" si="3">TEXT(O14,"mmmm")</f>
        <v>June</v>
      </c>
      <c r="Q14" s="3">
        <f t="shared" ref="Q14:Q77" si="4">WORKDAY(O14,7)</f>
        <v>45839</v>
      </c>
      <c r="R14" s="1" t="str">
        <f t="shared" ref="R14:R77" si="5">TEXT(Q14,"mmmm")</f>
        <v>July</v>
      </c>
      <c r="S14" s="11">
        <f t="shared" ref="S14:S77" si="6">WORKDAY(Q14,45)</f>
        <v>45902</v>
      </c>
      <c r="T14" s="14" t="b">
        <f t="shared" ref="T14:AD45" si="7">IFERROR(COLUMN() - COLUMN($T$11) + 1 &lt;= MATCH($AF14, $T$11:$AD$11, 0),FALSE)</f>
        <v>1</v>
      </c>
      <c r="U14" s="24" t="b">
        <f t="shared" si="0"/>
        <v>1</v>
      </c>
      <c r="V14" s="24" t="b">
        <f t="shared" si="0"/>
        <v>1</v>
      </c>
      <c r="W14" s="24" t="b">
        <f t="shared" si="0"/>
        <v>1</v>
      </c>
      <c r="X14" s="24" t="b">
        <f t="shared" si="0"/>
        <v>1</v>
      </c>
      <c r="Y14" s="24" t="b">
        <f t="shared" si="0"/>
        <v>1</v>
      </c>
      <c r="Z14" s="24" t="b">
        <f t="shared" si="0"/>
        <v>1</v>
      </c>
      <c r="AA14" s="24" t="b">
        <f t="shared" si="0"/>
        <v>1</v>
      </c>
      <c r="AB14" s="24" t="b">
        <f t="shared" si="0"/>
        <v>1</v>
      </c>
      <c r="AC14" s="24" t="b">
        <f t="shared" si="0"/>
        <v>1</v>
      </c>
      <c r="AD14" s="15" t="b">
        <f t="shared" si="0"/>
        <v>1</v>
      </c>
      <c r="AE14" s="17">
        <f t="shared" ref="AE14:AE77" si="8">COUNTIF(T14:AD14,TRUE)/COUNTA(T14:AD14)</f>
        <v>1</v>
      </c>
      <c r="AF14" s="1" t="s">
        <v>6</v>
      </c>
      <c r="AG14" s="3">
        <v>45927</v>
      </c>
      <c r="AH14" s="1" t="str">
        <f t="shared" si="1"/>
        <v>September</v>
      </c>
      <c r="AI14" s="33">
        <f t="shared" si="2"/>
        <v>25</v>
      </c>
    </row>
    <row r="15" spans="2:35" x14ac:dyDescent="0.35">
      <c r="B15" s="33" t="s">
        <v>74</v>
      </c>
      <c r="C15" s="1" t="s">
        <v>78</v>
      </c>
      <c r="D15" s="1" t="s">
        <v>34</v>
      </c>
      <c r="E15" s="1" t="s">
        <v>98</v>
      </c>
      <c r="F15" s="1" t="s">
        <v>108</v>
      </c>
      <c r="G15" s="1">
        <v>42</v>
      </c>
      <c r="H15" s="1" t="s">
        <v>204</v>
      </c>
      <c r="I15" s="1">
        <v>16637</v>
      </c>
      <c r="J15" s="1">
        <v>177</v>
      </c>
      <c r="K15" s="1" t="s">
        <v>35</v>
      </c>
      <c r="L15" s="1" t="s">
        <v>36</v>
      </c>
      <c r="M15" s="9" t="s">
        <v>37</v>
      </c>
      <c r="N15" s="1" t="s">
        <v>45</v>
      </c>
      <c r="O15" s="3">
        <v>45768</v>
      </c>
      <c r="P15" s="1" t="str">
        <f t="shared" si="3"/>
        <v>April</v>
      </c>
      <c r="Q15" s="3">
        <f t="shared" si="4"/>
        <v>45777</v>
      </c>
      <c r="R15" s="1" t="str">
        <f t="shared" si="5"/>
        <v>April</v>
      </c>
      <c r="S15" s="11">
        <f t="shared" si="6"/>
        <v>45840</v>
      </c>
      <c r="T15" s="14" t="b">
        <f t="shared" si="7"/>
        <v>1</v>
      </c>
      <c r="U15" s="24" t="b">
        <f t="shared" si="0"/>
        <v>1</v>
      </c>
      <c r="V15" s="24" t="b">
        <f t="shared" si="0"/>
        <v>1</v>
      </c>
      <c r="W15" s="24" t="b">
        <f t="shared" si="0"/>
        <v>1</v>
      </c>
      <c r="X15" s="24" t="b">
        <f t="shared" si="0"/>
        <v>1</v>
      </c>
      <c r="Y15" s="24" t="b">
        <f t="shared" si="0"/>
        <v>0</v>
      </c>
      <c r="Z15" s="24" t="b">
        <f t="shared" si="0"/>
        <v>0</v>
      </c>
      <c r="AA15" s="24" t="b">
        <f t="shared" si="0"/>
        <v>0</v>
      </c>
      <c r="AB15" s="24" t="b">
        <f t="shared" si="0"/>
        <v>0</v>
      </c>
      <c r="AC15" s="24" t="b">
        <f t="shared" si="0"/>
        <v>0</v>
      </c>
      <c r="AD15" s="15" t="b">
        <f t="shared" si="0"/>
        <v>0</v>
      </c>
      <c r="AE15" s="17">
        <f t="shared" si="8"/>
        <v>0.45454545454545453</v>
      </c>
      <c r="AF15" s="1" t="s">
        <v>2</v>
      </c>
      <c r="AG15" s="3">
        <v>45853</v>
      </c>
      <c r="AH15" s="1" t="str">
        <f t="shared" si="1"/>
        <v>July</v>
      </c>
      <c r="AI15" s="33">
        <f t="shared" si="2"/>
        <v>13</v>
      </c>
    </row>
    <row r="16" spans="2:35" x14ac:dyDescent="0.35">
      <c r="B16" s="33" t="s">
        <v>75</v>
      </c>
      <c r="C16" s="1" t="s">
        <v>79</v>
      </c>
      <c r="D16" s="1" t="s">
        <v>84</v>
      </c>
      <c r="E16" s="1" t="s">
        <v>96</v>
      </c>
      <c r="F16" s="1" t="s">
        <v>109</v>
      </c>
      <c r="G16" s="1">
        <v>72</v>
      </c>
      <c r="H16" s="1" t="s">
        <v>204</v>
      </c>
      <c r="I16" s="1">
        <v>16881</v>
      </c>
      <c r="J16" s="1">
        <v>139</v>
      </c>
      <c r="K16" s="1" t="s">
        <v>206</v>
      </c>
      <c r="L16" s="1" t="s">
        <v>42</v>
      </c>
      <c r="M16" s="18" t="s">
        <v>210</v>
      </c>
      <c r="N16" s="1" t="s">
        <v>43</v>
      </c>
      <c r="O16" s="3">
        <v>45702</v>
      </c>
      <c r="P16" s="1" t="str">
        <f t="shared" si="3"/>
        <v>February</v>
      </c>
      <c r="Q16" s="3">
        <f t="shared" si="4"/>
        <v>45713</v>
      </c>
      <c r="R16" s="1" t="str">
        <f t="shared" si="5"/>
        <v>February</v>
      </c>
      <c r="S16" s="11">
        <f t="shared" si="6"/>
        <v>45776</v>
      </c>
      <c r="T16" s="14" t="b">
        <f t="shared" si="7"/>
        <v>1</v>
      </c>
      <c r="U16" s="24" t="b">
        <f t="shared" si="0"/>
        <v>1</v>
      </c>
      <c r="V16" s="24" t="b">
        <f t="shared" si="0"/>
        <v>0</v>
      </c>
      <c r="W16" s="24" t="b">
        <f t="shared" si="0"/>
        <v>0</v>
      </c>
      <c r="X16" s="24" t="b">
        <f t="shared" si="0"/>
        <v>0</v>
      </c>
      <c r="Y16" s="24" t="b">
        <f t="shared" si="0"/>
        <v>0</v>
      </c>
      <c r="Z16" s="24" t="b">
        <f t="shared" si="0"/>
        <v>0</v>
      </c>
      <c r="AA16" s="24" t="b">
        <f t="shared" si="0"/>
        <v>0</v>
      </c>
      <c r="AB16" s="24" t="b">
        <f t="shared" si="0"/>
        <v>0</v>
      </c>
      <c r="AC16" s="24" t="b">
        <f t="shared" si="0"/>
        <v>0</v>
      </c>
      <c r="AD16" s="15" t="b">
        <f t="shared" si="0"/>
        <v>0</v>
      </c>
      <c r="AE16" s="17">
        <f t="shared" si="8"/>
        <v>0.18181818181818182</v>
      </c>
      <c r="AF16" s="1" t="s">
        <v>30</v>
      </c>
      <c r="AG16" s="3">
        <v>45782</v>
      </c>
      <c r="AH16" s="1" t="str">
        <f t="shared" si="1"/>
        <v>May</v>
      </c>
      <c r="AI16" s="33">
        <f t="shared" si="2"/>
        <v>6</v>
      </c>
    </row>
    <row r="17" spans="2:35" x14ac:dyDescent="0.35">
      <c r="B17" s="33" t="s">
        <v>72</v>
      </c>
      <c r="C17" s="1" t="s">
        <v>76</v>
      </c>
      <c r="D17" s="1" t="s">
        <v>82</v>
      </c>
      <c r="E17" s="1" t="s">
        <v>96</v>
      </c>
      <c r="F17" s="1" t="s">
        <v>110</v>
      </c>
      <c r="G17" s="1">
        <v>73</v>
      </c>
      <c r="H17" s="1" t="s">
        <v>205</v>
      </c>
      <c r="I17" s="1">
        <v>24667</v>
      </c>
      <c r="J17" s="1">
        <v>185</v>
      </c>
      <c r="K17" s="1" t="s">
        <v>35</v>
      </c>
      <c r="L17" s="1" t="s">
        <v>40</v>
      </c>
      <c r="M17" s="18" t="s">
        <v>210</v>
      </c>
      <c r="N17" s="1" t="s">
        <v>45</v>
      </c>
      <c r="O17" s="3">
        <v>45893</v>
      </c>
      <c r="P17" s="1" t="str">
        <f t="shared" si="3"/>
        <v>August</v>
      </c>
      <c r="Q17" s="3">
        <f t="shared" si="4"/>
        <v>45902</v>
      </c>
      <c r="R17" s="1" t="str">
        <f t="shared" si="5"/>
        <v>September</v>
      </c>
      <c r="S17" s="11">
        <f t="shared" si="6"/>
        <v>45965</v>
      </c>
      <c r="T17" s="14" t="b">
        <f t="shared" si="7"/>
        <v>1</v>
      </c>
      <c r="U17" s="24" t="b">
        <f t="shared" si="0"/>
        <v>1</v>
      </c>
      <c r="V17" s="24" t="b">
        <f t="shared" si="0"/>
        <v>1</v>
      </c>
      <c r="W17" s="24" t="b">
        <f t="shared" si="0"/>
        <v>1</v>
      </c>
      <c r="X17" s="24" t="b">
        <f t="shared" si="0"/>
        <v>1</v>
      </c>
      <c r="Y17" s="24" t="b">
        <f t="shared" si="0"/>
        <v>1</v>
      </c>
      <c r="Z17" s="24" t="b">
        <f t="shared" si="0"/>
        <v>1</v>
      </c>
      <c r="AA17" s="24" t="b">
        <f t="shared" si="0"/>
        <v>1</v>
      </c>
      <c r="AB17" s="24" t="b">
        <f t="shared" si="0"/>
        <v>1</v>
      </c>
      <c r="AC17" s="24" t="b">
        <f t="shared" si="0"/>
        <v>0</v>
      </c>
      <c r="AD17" s="15" t="b">
        <f t="shared" si="0"/>
        <v>0</v>
      </c>
      <c r="AE17" s="17">
        <f t="shared" si="8"/>
        <v>0.81818181818181823</v>
      </c>
      <c r="AF17" s="1" t="s">
        <v>7</v>
      </c>
      <c r="AG17" s="3">
        <v>45971</v>
      </c>
      <c r="AH17" s="1" t="str">
        <f t="shared" si="1"/>
        <v>November</v>
      </c>
      <c r="AI17" s="33">
        <f t="shared" si="2"/>
        <v>6</v>
      </c>
    </row>
    <row r="18" spans="2:35" x14ac:dyDescent="0.35">
      <c r="B18" s="33" t="s">
        <v>74</v>
      </c>
      <c r="C18" s="1" t="s">
        <v>80</v>
      </c>
      <c r="D18" s="1" t="s">
        <v>85</v>
      </c>
      <c r="E18" s="1" t="s">
        <v>99</v>
      </c>
      <c r="F18" s="1" t="s">
        <v>111</v>
      </c>
      <c r="G18" s="1">
        <v>100</v>
      </c>
      <c r="H18" s="1" t="s">
        <v>205</v>
      </c>
      <c r="I18" s="1">
        <v>16051</v>
      </c>
      <c r="J18" s="1">
        <v>196</v>
      </c>
      <c r="K18" s="1" t="s">
        <v>208</v>
      </c>
      <c r="L18" s="1" t="s">
        <v>41</v>
      </c>
      <c r="M18" s="18" t="s">
        <v>210</v>
      </c>
      <c r="N18" s="1" t="s">
        <v>43</v>
      </c>
      <c r="O18" s="3">
        <v>45787</v>
      </c>
      <c r="P18" s="1" t="str">
        <f t="shared" si="3"/>
        <v>May</v>
      </c>
      <c r="Q18" s="3">
        <f t="shared" si="4"/>
        <v>45797</v>
      </c>
      <c r="R18" s="1" t="str">
        <f t="shared" si="5"/>
        <v>May</v>
      </c>
      <c r="S18" s="11">
        <f t="shared" si="6"/>
        <v>45860</v>
      </c>
      <c r="T18" s="14" t="b">
        <f t="shared" si="7"/>
        <v>1</v>
      </c>
      <c r="U18" s="24" t="b">
        <f t="shared" si="0"/>
        <v>1</v>
      </c>
      <c r="V18" s="24" t="b">
        <f t="shared" si="0"/>
        <v>1</v>
      </c>
      <c r="W18" s="24" t="b">
        <f t="shared" si="0"/>
        <v>1</v>
      </c>
      <c r="X18" s="24" t="b">
        <f t="shared" si="0"/>
        <v>1</v>
      </c>
      <c r="Y18" s="24" t="b">
        <f t="shared" si="0"/>
        <v>1</v>
      </c>
      <c r="Z18" s="24" t="b">
        <f t="shared" si="0"/>
        <v>1</v>
      </c>
      <c r="AA18" s="24" t="b">
        <f t="shared" si="0"/>
        <v>1</v>
      </c>
      <c r="AB18" s="24" t="b">
        <f t="shared" si="0"/>
        <v>1</v>
      </c>
      <c r="AC18" s="24" t="b">
        <f t="shared" si="0"/>
        <v>1</v>
      </c>
      <c r="AD18" s="15" t="b">
        <f t="shared" si="0"/>
        <v>0</v>
      </c>
      <c r="AE18" s="17">
        <f t="shared" si="8"/>
        <v>0.90909090909090906</v>
      </c>
      <c r="AF18" s="1" t="s">
        <v>17</v>
      </c>
      <c r="AG18" s="3">
        <v>45894</v>
      </c>
      <c r="AH18" s="1" t="str">
        <f t="shared" si="1"/>
        <v>August</v>
      </c>
      <c r="AI18" s="33">
        <f t="shared" si="2"/>
        <v>34</v>
      </c>
    </row>
    <row r="19" spans="2:35" x14ac:dyDescent="0.35">
      <c r="B19" s="33" t="s">
        <v>75</v>
      </c>
      <c r="C19" s="1" t="s">
        <v>79</v>
      </c>
      <c r="D19" s="1" t="s">
        <v>84</v>
      </c>
      <c r="E19" s="1" t="s">
        <v>96</v>
      </c>
      <c r="F19" s="1" t="s">
        <v>112</v>
      </c>
      <c r="G19" s="1">
        <v>34</v>
      </c>
      <c r="H19" s="1" t="s">
        <v>204</v>
      </c>
      <c r="I19" s="1">
        <v>24991</v>
      </c>
      <c r="J19" s="1">
        <v>142</v>
      </c>
      <c r="K19" s="1" t="s">
        <v>209</v>
      </c>
      <c r="L19" s="1" t="s">
        <v>36</v>
      </c>
      <c r="M19" s="18" t="s">
        <v>210</v>
      </c>
      <c r="N19" s="1" t="s">
        <v>43</v>
      </c>
      <c r="O19" s="3">
        <v>45772</v>
      </c>
      <c r="P19" s="1" t="str">
        <f t="shared" si="3"/>
        <v>April</v>
      </c>
      <c r="Q19" s="3">
        <f t="shared" si="4"/>
        <v>45783</v>
      </c>
      <c r="R19" s="1" t="str">
        <f t="shared" si="5"/>
        <v>May</v>
      </c>
      <c r="S19" s="11">
        <f t="shared" si="6"/>
        <v>45846</v>
      </c>
      <c r="T19" s="14" t="b">
        <f t="shared" si="7"/>
        <v>1</v>
      </c>
      <c r="U19" s="24" t="b">
        <f t="shared" si="0"/>
        <v>1</v>
      </c>
      <c r="V19" s="24" t="b">
        <f t="shared" si="0"/>
        <v>1</v>
      </c>
      <c r="W19" s="24" t="b">
        <f t="shared" si="0"/>
        <v>0</v>
      </c>
      <c r="X19" s="24" t="b">
        <f t="shared" si="0"/>
        <v>0</v>
      </c>
      <c r="Y19" s="24" t="b">
        <f t="shared" si="0"/>
        <v>0</v>
      </c>
      <c r="Z19" s="24" t="b">
        <f t="shared" si="0"/>
        <v>0</v>
      </c>
      <c r="AA19" s="24" t="b">
        <f t="shared" si="0"/>
        <v>0</v>
      </c>
      <c r="AB19" s="24" t="b">
        <f t="shared" si="0"/>
        <v>0</v>
      </c>
      <c r="AC19" s="24" t="b">
        <f t="shared" si="0"/>
        <v>0</v>
      </c>
      <c r="AD19" s="15" t="b">
        <f t="shared" si="0"/>
        <v>0</v>
      </c>
      <c r="AE19" s="17">
        <f t="shared" si="8"/>
        <v>0.27272727272727271</v>
      </c>
      <c r="AF19" s="1" t="s">
        <v>0</v>
      </c>
      <c r="AG19" s="3">
        <v>45894</v>
      </c>
      <c r="AH19" s="1" t="str">
        <f t="shared" si="1"/>
        <v>August</v>
      </c>
      <c r="AI19" s="33">
        <f t="shared" si="2"/>
        <v>48</v>
      </c>
    </row>
    <row r="20" spans="2:35" x14ac:dyDescent="0.35">
      <c r="B20" s="33" t="s">
        <v>75</v>
      </c>
      <c r="C20" s="1" t="s">
        <v>79</v>
      </c>
      <c r="D20" s="1" t="s">
        <v>84</v>
      </c>
      <c r="E20" s="1" t="s">
        <v>96</v>
      </c>
      <c r="F20" s="1" t="s">
        <v>113</v>
      </c>
      <c r="G20" s="1">
        <v>66</v>
      </c>
      <c r="H20" s="1" t="s">
        <v>205</v>
      </c>
      <c r="I20" s="1">
        <v>12099</v>
      </c>
      <c r="J20" s="1">
        <v>185</v>
      </c>
      <c r="K20" s="1" t="s">
        <v>206</v>
      </c>
      <c r="L20" s="1" t="s">
        <v>41</v>
      </c>
      <c r="M20" s="18" t="s">
        <v>210</v>
      </c>
      <c r="N20" s="1" t="s">
        <v>45</v>
      </c>
      <c r="O20" s="3">
        <v>45788</v>
      </c>
      <c r="P20" s="1" t="str">
        <f t="shared" si="3"/>
        <v>May</v>
      </c>
      <c r="Q20" s="3">
        <f t="shared" si="4"/>
        <v>45797</v>
      </c>
      <c r="R20" s="1" t="str">
        <f t="shared" si="5"/>
        <v>May</v>
      </c>
      <c r="S20" s="11">
        <f t="shared" si="6"/>
        <v>45860</v>
      </c>
      <c r="T20" s="14" t="b">
        <f t="shared" si="7"/>
        <v>1</v>
      </c>
      <c r="U20" s="24" t="b">
        <f t="shared" si="0"/>
        <v>1</v>
      </c>
      <c r="V20" s="24" t="b">
        <f t="shared" si="0"/>
        <v>1</v>
      </c>
      <c r="W20" s="24" t="b">
        <f t="shared" si="0"/>
        <v>1</v>
      </c>
      <c r="X20" s="24" t="b">
        <f t="shared" si="0"/>
        <v>1</v>
      </c>
      <c r="Y20" s="24" t="b">
        <f t="shared" si="0"/>
        <v>1</v>
      </c>
      <c r="Z20" s="24" t="b">
        <f t="shared" si="0"/>
        <v>0</v>
      </c>
      <c r="AA20" s="24" t="b">
        <f t="shared" si="0"/>
        <v>0</v>
      </c>
      <c r="AB20" s="24" t="b">
        <f t="shared" si="0"/>
        <v>0</v>
      </c>
      <c r="AC20" s="24" t="b">
        <f t="shared" si="0"/>
        <v>0</v>
      </c>
      <c r="AD20" s="15" t="b">
        <f t="shared" si="0"/>
        <v>0</v>
      </c>
      <c r="AE20" s="17">
        <f t="shared" si="8"/>
        <v>0.54545454545454541</v>
      </c>
      <c r="AF20" s="1" t="s">
        <v>3</v>
      </c>
      <c r="AG20" s="3">
        <v>45895</v>
      </c>
      <c r="AH20" s="1" t="str">
        <f t="shared" si="1"/>
        <v>August</v>
      </c>
      <c r="AI20" s="33">
        <f t="shared" si="2"/>
        <v>35</v>
      </c>
    </row>
    <row r="21" spans="2:35" x14ac:dyDescent="0.35">
      <c r="B21" s="33" t="s">
        <v>75</v>
      </c>
      <c r="C21" s="1" t="s">
        <v>79</v>
      </c>
      <c r="D21" s="1" t="s">
        <v>86</v>
      </c>
      <c r="E21" s="1" t="str">
        <f>IF(D21="Anmol 21K", "Floret_21",
IF(OR(D21="Illusion Round", D21="Radiant", D21="Princess", D21="One Six Eight"), "Amara", ""))</f>
        <v>Floret_21</v>
      </c>
      <c r="F21" s="1" t="s">
        <v>114</v>
      </c>
      <c r="G21" s="1">
        <v>100</v>
      </c>
      <c r="H21" s="1" t="s">
        <v>204</v>
      </c>
      <c r="I21" s="1">
        <v>22079</v>
      </c>
      <c r="J21" s="1">
        <v>191</v>
      </c>
      <c r="K21" s="1" t="s">
        <v>39</v>
      </c>
      <c r="L21" s="1" t="s">
        <v>36</v>
      </c>
      <c r="M21" s="18" t="s">
        <v>210</v>
      </c>
      <c r="N21" s="1" t="s">
        <v>43</v>
      </c>
      <c r="O21" s="3">
        <v>45669</v>
      </c>
      <c r="P21" s="1" t="str">
        <f t="shared" si="3"/>
        <v>January</v>
      </c>
      <c r="Q21" s="3">
        <f t="shared" si="4"/>
        <v>45678</v>
      </c>
      <c r="R21" s="1" t="str">
        <f t="shared" si="5"/>
        <v>January</v>
      </c>
      <c r="S21" s="11">
        <f t="shared" si="6"/>
        <v>45741</v>
      </c>
      <c r="T21" s="14" t="b">
        <f t="shared" si="7"/>
        <v>1</v>
      </c>
      <c r="U21" s="24" t="b">
        <f t="shared" si="0"/>
        <v>1</v>
      </c>
      <c r="V21" s="24" t="b">
        <f t="shared" si="0"/>
        <v>1</v>
      </c>
      <c r="W21" s="24" t="b">
        <f t="shared" si="0"/>
        <v>1</v>
      </c>
      <c r="X21" s="24" t="b">
        <f t="shared" si="0"/>
        <v>1</v>
      </c>
      <c r="Y21" s="24" t="b">
        <f t="shared" si="0"/>
        <v>1</v>
      </c>
      <c r="Z21" s="24" t="b">
        <f t="shared" si="0"/>
        <v>1</v>
      </c>
      <c r="AA21" s="24" t="b">
        <f t="shared" si="0"/>
        <v>1</v>
      </c>
      <c r="AB21" s="24" t="b">
        <f t="shared" si="0"/>
        <v>1</v>
      </c>
      <c r="AC21" s="24" t="b">
        <f t="shared" si="0"/>
        <v>1</v>
      </c>
      <c r="AD21" s="15" t="b">
        <f t="shared" si="0"/>
        <v>1</v>
      </c>
      <c r="AE21" s="17">
        <f t="shared" si="8"/>
        <v>1</v>
      </c>
      <c r="AF21" s="1" t="s">
        <v>6</v>
      </c>
      <c r="AG21" s="3">
        <v>45778</v>
      </c>
      <c r="AH21" s="1" t="str">
        <f t="shared" si="1"/>
        <v>May</v>
      </c>
      <c r="AI21" s="33">
        <f t="shared" si="2"/>
        <v>37</v>
      </c>
    </row>
    <row r="22" spans="2:35" ht="14.5" customHeight="1" x14ac:dyDescent="0.35">
      <c r="B22" s="33" t="s">
        <v>73</v>
      </c>
      <c r="C22" s="1" t="s">
        <v>77</v>
      </c>
      <c r="D22" s="1" t="s">
        <v>83</v>
      </c>
      <c r="E22" s="1" t="s">
        <v>83</v>
      </c>
      <c r="F22" s="1" t="s">
        <v>115</v>
      </c>
      <c r="G22" s="1">
        <v>54</v>
      </c>
      <c r="H22" s="1" t="s">
        <v>205</v>
      </c>
      <c r="I22" s="1">
        <v>20134</v>
      </c>
      <c r="J22" s="1">
        <v>85</v>
      </c>
      <c r="K22" s="1" t="s">
        <v>35</v>
      </c>
      <c r="L22" s="1" t="s">
        <v>40</v>
      </c>
      <c r="M22" s="18" t="s">
        <v>210</v>
      </c>
      <c r="N22" s="1" t="s">
        <v>43</v>
      </c>
      <c r="O22" s="3">
        <v>45763</v>
      </c>
      <c r="P22" s="1" t="str">
        <f t="shared" si="3"/>
        <v>April</v>
      </c>
      <c r="Q22" s="3">
        <f t="shared" si="4"/>
        <v>45772</v>
      </c>
      <c r="R22" s="1" t="str">
        <f t="shared" si="5"/>
        <v>April</v>
      </c>
      <c r="S22" s="11">
        <f t="shared" si="6"/>
        <v>45835</v>
      </c>
      <c r="T22" s="14" t="b">
        <f t="shared" si="7"/>
        <v>1</v>
      </c>
      <c r="U22" s="24" t="b">
        <f t="shared" si="0"/>
        <v>1</v>
      </c>
      <c r="V22" s="24" t="b">
        <f t="shared" si="0"/>
        <v>1</v>
      </c>
      <c r="W22" s="24" t="b">
        <f t="shared" si="0"/>
        <v>1</v>
      </c>
      <c r="X22" s="24" t="b">
        <f t="shared" si="0"/>
        <v>1</v>
      </c>
      <c r="Y22" s="24" t="b">
        <f t="shared" si="0"/>
        <v>0</v>
      </c>
      <c r="Z22" s="24" t="b">
        <f t="shared" si="0"/>
        <v>0</v>
      </c>
      <c r="AA22" s="24" t="b">
        <f t="shared" si="0"/>
        <v>0</v>
      </c>
      <c r="AB22" s="24" t="b">
        <f t="shared" si="0"/>
        <v>0</v>
      </c>
      <c r="AC22" s="24" t="b">
        <f t="shared" si="0"/>
        <v>0</v>
      </c>
      <c r="AD22" s="15" t="b">
        <f t="shared" si="0"/>
        <v>0</v>
      </c>
      <c r="AE22" s="17">
        <f t="shared" si="8"/>
        <v>0.45454545454545453</v>
      </c>
      <c r="AF22" s="1" t="s">
        <v>2</v>
      </c>
      <c r="AG22" s="3">
        <v>45859</v>
      </c>
      <c r="AH22" s="1" t="str">
        <f t="shared" si="1"/>
        <v>July</v>
      </c>
      <c r="AI22" s="33">
        <f t="shared" si="2"/>
        <v>24</v>
      </c>
    </row>
    <row r="23" spans="2:35" x14ac:dyDescent="0.35">
      <c r="B23" s="33" t="s">
        <v>74</v>
      </c>
      <c r="C23" s="1" t="s">
        <v>81</v>
      </c>
      <c r="D23" s="1" t="s">
        <v>87</v>
      </c>
      <c r="E23" s="1" t="s">
        <v>100</v>
      </c>
      <c r="F23" s="1" t="s">
        <v>116</v>
      </c>
      <c r="G23" s="1">
        <v>74</v>
      </c>
      <c r="H23" s="1" t="s">
        <v>205</v>
      </c>
      <c r="I23" s="1">
        <v>24159</v>
      </c>
      <c r="J23" s="1">
        <v>202</v>
      </c>
      <c r="K23" s="1" t="s">
        <v>206</v>
      </c>
      <c r="L23" s="1" t="s">
        <v>41</v>
      </c>
      <c r="M23" s="1" t="s">
        <v>210</v>
      </c>
      <c r="N23" s="1" t="s">
        <v>45</v>
      </c>
      <c r="O23" s="3">
        <v>45778</v>
      </c>
      <c r="P23" s="1" t="str">
        <f t="shared" si="3"/>
        <v>May</v>
      </c>
      <c r="Q23" s="3">
        <f t="shared" si="4"/>
        <v>45789</v>
      </c>
      <c r="R23" s="1" t="str">
        <f t="shared" si="5"/>
        <v>May</v>
      </c>
      <c r="S23" s="11">
        <f t="shared" si="6"/>
        <v>45852</v>
      </c>
      <c r="T23" s="14" t="b">
        <f t="shared" si="7"/>
        <v>1</v>
      </c>
      <c r="U23" s="24" t="b">
        <f t="shared" si="0"/>
        <v>1</v>
      </c>
      <c r="V23" s="24" t="b">
        <f t="shared" si="0"/>
        <v>0</v>
      </c>
      <c r="W23" s="24" t="b">
        <f t="shared" si="0"/>
        <v>0</v>
      </c>
      <c r="X23" s="24" t="b">
        <f t="shared" si="0"/>
        <v>0</v>
      </c>
      <c r="Y23" s="24" t="b">
        <f t="shared" si="0"/>
        <v>0</v>
      </c>
      <c r="Z23" s="24" t="b">
        <f t="shared" si="0"/>
        <v>0</v>
      </c>
      <c r="AA23" s="24" t="b">
        <f t="shared" si="0"/>
        <v>0</v>
      </c>
      <c r="AB23" s="24" t="b">
        <f t="shared" si="0"/>
        <v>0</v>
      </c>
      <c r="AC23" s="24" t="b">
        <f t="shared" si="0"/>
        <v>0</v>
      </c>
      <c r="AD23" s="15" t="b">
        <f t="shared" si="0"/>
        <v>0</v>
      </c>
      <c r="AE23" s="17">
        <f t="shared" si="8"/>
        <v>0.18181818181818182</v>
      </c>
      <c r="AF23" s="1" t="s">
        <v>30</v>
      </c>
      <c r="AG23" s="3">
        <v>45900</v>
      </c>
      <c r="AH23" s="1" t="str">
        <f t="shared" ref="AH23:AH86" si="9">TEXT(AG23,"mmmm")</f>
        <v>August</v>
      </c>
      <c r="AI23" s="33">
        <f t="shared" ref="AI23:AI86" si="10">IF(AG23 &gt;S23,AG23-S23, 0)</f>
        <v>48</v>
      </c>
    </row>
    <row r="24" spans="2:35" x14ac:dyDescent="0.35">
      <c r="B24" s="33" t="s">
        <v>73</v>
      </c>
      <c r="C24" s="1" t="s">
        <v>77</v>
      </c>
      <c r="D24" s="1" t="s">
        <v>88</v>
      </c>
      <c r="E24" s="1" t="s">
        <v>101</v>
      </c>
      <c r="F24" s="1" t="s">
        <v>117</v>
      </c>
      <c r="G24" s="1">
        <v>46</v>
      </c>
      <c r="H24" s="1" t="s">
        <v>205</v>
      </c>
      <c r="I24" s="1">
        <v>20440</v>
      </c>
      <c r="J24" s="1">
        <v>145</v>
      </c>
      <c r="K24" s="1" t="s">
        <v>207</v>
      </c>
      <c r="L24" s="1" t="s">
        <v>41</v>
      </c>
      <c r="M24" s="1" t="s">
        <v>210</v>
      </c>
      <c r="N24" s="1" t="s">
        <v>45</v>
      </c>
      <c r="O24" s="3">
        <v>45774</v>
      </c>
      <c r="P24" s="1" t="str">
        <f t="shared" si="3"/>
        <v>April</v>
      </c>
      <c r="Q24" s="3">
        <f t="shared" si="4"/>
        <v>45783</v>
      </c>
      <c r="R24" s="1" t="str">
        <f t="shared" si="5"/>
        <v>May</v>
      </c>
      <c r="S24" s="11">
        <f t="shared" si="6"/>
        <v>45846</v>
      </c>
      <c r="T24" s="14" t="b">
        <f t="shared" si="7"/>
        <v>1</v>
      </c>
      <c r="U24" s="24" t="b">
        <f t="shared" si="0"/>
        <v>1</v>
      </c>
      <c r="V24" s="24" t="b">
        <f t="shared" si="0"/>
        <v>1</v>
      </c>
      <c r="W24" s="24" t="b">
        <f t="shared" si="0"/>
        <v>1</v>
      </c>
      <c r="X24" s="24" t="b">
        <f t="shared" si="0"/>
        <v>1</v>
      </c>
      <c r="Y24" s="24" t="b">
        <f t="shared" si="0"/>
        <v>1</v>
      </c>
      <c r="Z24" s="24" t="b">
        <f t="shared" si="0"/>
        <v>1</v>
      </c>
      <c r="AA24" s="24" t="b">
        <f t="shared" si="0"/>
        <v>1</v>
      </c>
      <c r="AB24" s="24" t="b">
        <f t="shared" si="0"/>
        <v>1</v>
      </c>
      <c r="AC24" s="24" t="b">
        <f t="shared" si="0"/>
        <v>0</v>
      </c>
      <c r="AD24" s="15" t="b">
        <f t="shared" si="0"/>
        <v>0</v>
      </c>
      <c r="AE24" s="17">
        <f t="shared" si="8"/>
        <v>0.81818181818181823</v>
      </c>
      <c r="AF24" s="1" t="s">
        <v>7</v>
      </c>
      <c r="AG24" s="3">
        <v>45887</v>
      </c>
      <c r="AH24" s="1" t="str">
        <f t="shared" si="9"/>
        <v>August</v>
      </c>
      <c r="AI24" s="33">
        <f t="shared" si="10"/>
        <v>41</v>
      </c>
    </row>
    <row r="25" spans="2:35" x14ac:dyDescent="0.35">
      <c r="B25" s="33" t="s">
        <v>75</v>
      </c>
      <c r="C25" s="1" t="s">
        <v>79</v>
      </c>
      <c r="D25" s="1" t="s">
        <v>84</v>
      </c>
      <c r="E25" s="1" t="s">
        <v>96</v>
      </c>
      <c r="F25" s="1" t="s">
        <v>118</v>
      </c>
      <c r="G25" s="1">
        <v>40</v>
      </c>
      <c r="H25" s="1" t="s">
        <v>205</v>
      </c>
      <c r="I25" s="1">
        <v>13598</v>
      </c>
      <c r="J25" s="1">
        <v>103</v>
      </c>
      <c r="K25" s="1" t="s">
        <v>35</v>
      </c>
      <c r="L25" s="1" t="s">
        <v>40</v>
      </c>
      <c r="M25" s="1" t="s">
        <v>210</v>
      </c>
      <c r="N25" s="1" t="s">
        <v>45</v>
      </c>
      <c r="O25" s="3">
        <v>45779</v>
      </c>
      <c r="P25" s="1" t="str">
        <f t="shared" si="3"/>
        <v>May</v>
      </c>
      <c r="Q25" s="3">
        <f t="shared" si="4"/>
        <v>45790</v>
      </c>
      <c r="R25" s="1" t="str">
        <f t="shared" si="5"/>
        <v>May</v>
      </c>
      <c r="S25" s="11">
        <f t="shared" si="6"/>
        <v>45853</v>
      </c>
      <c r="T25" s="14" t="b">
        <f t="shared" si="7"/>
        <v>1</v>
      </c>
      <c r="U25" s="24" t="b">
        <f t="shared" si="0"/>
        <v>1</v>
      </c>
      <c r="V25" s="24" t="b">
        <f t="shared" si="0"/>
        <v>1</v>
      </c>
      <c r="W25" s="24" t="b">
        <f t="shared" si="0"/>
        <v>1</v>
      </c>
      <c r="X25" s="24" t="b">
        <f t="shared" si="0"/>
        <v>1</v>
      </c>
      <c r="Y25" s="24" t="b">
        <f t="shared" si="0"/>
        <v>1</v>
      </c>
      <c r="Z25" s="24" t="b">
        <f t="shared" si="0"/>
        <v>1</v>
      </c>
      <c r="AA25" s="24" t="b">
        <f t="shared" si="0"/>
        <v>1</v>
      </c>
      <c r="AB25" s="24" t="b">
        <f t="shared" si="0"/>
        <v>1</v>
      </c>
      <c r="AC25" s="24" t="b">
        <f t="shared" si="0"/>
        <v>1</v>
      </c>
      <c r="AD25" s="15" t="b">
        <f t="shared" si="0"/>
        <v>0</v>
      </c>
      <c r="AE25" s="17">
        <f t="shared" si="8"/>
        <v>0.90909090909090906</v>
      </c>
      <c r="AF25" s="1" t="s">
        <v>17</v>
      </c>
      <c r="AG25" s="3">
        <v>45881</v>
      </c>
      <c r="AH25" s="1" t="str">
        <f t="shared" si="9"/>
        <v>August</v>
      </c>
      <c r="AI25" s="33">
        <f t="shared" si="10"/>
        <v>28</v>
      </c>
    </row>
    <row r="26" spans="2:35" x14ac:dyDescent="0.35">
      <c r="B26" s="33" t="s">
        <v>74</v>
      </c>
      <c r="C26" s="1" t="s">
        <v>80</v>
      </c>
      <c r="D26" s="1" t="s">
        <v>89</v>
      </c>
      <c r="E26" s="1" t="s">
        <v>102</v>
      </c>
      <c r="F26" s="1" t="s">
        <v>119</v>
      </c>
      <c r="G26" s="1">
        <v>80</v>
      </c>
      <c r="H26" s="1" t="s">
        <v>204</v>
      </c>
      <c r="I26" s="1">
        <v>15318</v>
      </c>
      <c r="J26" s="1">
        <v>183</v>
      </c>
      <c r="K26" s="1" t="s">
        <v>208</v>
      </c>
      <c r="L26" s="1" t="s">
        <v>40</v>
      </c>
      <c r="M26" s="1" t="s">
        <v>210</v>
      </c>
      <c r="N26" s="1" t="s">
        <v>45</v>
      </c>
      <c r="O26" s="3">
        <v>45718</v>
      </c>
      <c r="P26" s="1" t="str">
        <f t="shared" si="3"/>
        <v>March</v>
      </c>
      <c r="Q26" s="3">
        <f t="shared" si="4"/>
        <v>45727</v>
      </c>
      <c r="R26" s="1" t="str">
        <f t="shared" si="5"/>
        <v>March</v>
      </c>
      <c r="S26" s="11">
        <f t="shared" si="6"/>
        <v>45790</v>
      </c>
      <c r="T26" s="14" t="b">
        <f t="shared" si="7"/>
        <v>1</v>
      </c>
      <c r="U26" s="24" t="b">
        <f t="shared" si="0"/>
        <v>1</v>
      </c>
      <c r="V26" s="24" t="b">
        <f t="shared" si="0"/>
        <v>1</v>
      </c>
      <c r="W26" s="24" t="b">
        <f t="shared" si="0"/>
        <v>0</v>
      </c>
      <c r="X26" s="24" t="b">
        <f t="shared" si="0"/>
        <v>0</v>
      </c>
      <c r="Y26" s="24" t="b">
        <f t="shared" si="0"/>
        <v>0</v>
      </c>
      <c r="Z26" s="24" t="b">
        <f t="shared" si="0"/>
        <v>0</v>
      </c>
      <c r="AA26" s="24" t="b">
        <f t="shared" si="0"/>
        <v>0</v>
      </c>
      <c r="AB26" s="24" t="b">
        <f t="shared" si="0"/>
        <v>0</v>
      </c>
      <c r="AC26" s="24" t="b">
        <f t="shared" si="0"/>
        <v>0</v>
      </c>
      <c r="AD26" s="15" t="b">
        <f t="shared" si="0"/>
        <v>0</v>
      </c>
      <c r="AE26" s="17">
        <f t="shared" si="8"/>
        <v>0.27272727272727271</v>
      </c>
      <c r="AF26" s="1" t="s">
        <v>0</v>
      </c>
      <c r="AG26" s="3">
        <v>45801</v>
      </c>
      <c r="AH26" s="1" t="str">
        <f t="shared" si="9"/>
        <v>May</v>
      </c>
      <c r="AI26" s="33">
        <f t="shared" si="10"/>
        <v>11</v>
      </c>
    </row>
    <row r="27" spans="2:35" x14ac:dyDescent="0.35">
      <c r="B27" s="33" t="s">
        <v>74</v>
      </c>
      <c r="C27" s="1" t="s">
        <v>78</v>
      </c>
      <c r="D27" s="1" t="s">
        <v>34</v>
      </c>
      <c r="E27" s="1" t="s">
        <v>98</v>
      </c>
      <c r="F27" s="1" t="s">
        <v>120</v>
      </c>
      <c r="G27" s="1">
        <v>31</v>
      </c>
      <c r="H27" s="1" t="s">
        <v>205</v>
      </c>
      <c r="I27" s="1">
        <v>12137</v>
      </c>
      <c r="J27" s="1">
        <v>121</v>
      </c>
      <c r="K27" s="1" t="s">
        <v>39</v>
      </c>
      <c r="L27" s="1" t="s">
        <v>36</v>
      </c>
      <c r="M27" s="1" t="s">
        <v>37</v>
      </c>
      <c r="N27" s="1" t="s">
        <v>43</v>
      </c>
      <c r="O27" s="3">
        <v>45805</v>
      </c>
      <c r="P27" s="1" t="str">
        <f t="shared" si="3"/>
        <v>May</v>
      </c>
      <c r="Q27" s="3">
        <f t="shared" si="4"/>
        <v>45814</v>
      </c>
      <c r="R27" s="1" t="str">
        <f t="shared" si="5"/>
        <v>June</v>
      </c>
      <c r="S27" s="11">
        <f t="shared" si="6"/>
        <v>45877</v>
      </c>
      <c r="T27" s="14" t="b">
        <f t="shared" si="7"/>
        <v>1</v>
      </c>
      <c r="U27" s="24" t="b">
        <f t="shared" si="0"/>
        <v>1</v>
      </c>
      <c r="V27" s="24" t="b">
        <f t="shared" si="0"/>
        <v>0</v>
      </c>
      <c r="W27" s="24" t="b">
        <f t="shared" si="0"/>
        <v>0</v>
      </c>
      <c r="X27" s="24" t="b">
        <f t="shared" si="0"/>
        <v>0</v>
      </c>
      <c r="Y27" s="24" t="b">
        <f t="shared" si="0"/>
        <v>0</v>
      </c>
      <c r="Z27" s="24" t="b">
        <f t="shared" si="0"/>
        <v>0</v>
      </c>
      <c r="AA27" s="24" t="b">
        <f t="shared" si="0"/>
        <v>0</v>
      </c>
      <c r="AB27" s="24" t="b">
        <f t="shared" si="0"/>
        <v>0</v>
      </c>
      <c r="AC27" s="24" t="b">
        <f t="shared" si="0"/>
        <v>0</v>
      </c>
      <c r="AD27" s="15" t="b">
        <f t="shared" si="0"/>
        <v>0</v>
      </c>
      <c r="AE27" s="17">
        <f t="shared" si="8"/>
        <v>0.18181818181818182</v>
      </c>
      <c r="AF27" s="1" t="s">
        <v>30</v>
      </c>
      <c r="AG27" s="3">
        <v>45915</v>
      </c>
      <c r="AH27" s="1" t="str">
        <f t="shared" si="9"/>
        <v>September</v>
      </c>
      <c r="AI27" s="33">
        <f t="shared" si="10"/>
        <v>38</v>
      </c>
    </row>
    <row r="28" spans="2:35" x14ac:dyDescent="0.35">
      <c r="B28" s="33" t="s">
        <v>72</v>
      </c>
      <c r="C28" s="1" t="s">
        <v>76</v>
      </c>
      <c r="D28" s="1" t="s">
        <v>90</v>
      </c>
      <c r="E28" s="1" t="s">
        <v>103</v>
      </c>
      <c r="F28" s="1" t="s">
        <v>121</v>
      </c>
      <c r="G28" s="1">
        <v>59</v>
      </c>
      <c r="H28" s="1" t="s">
        <v>205</v>
      </c>
      <c r="I28" s="1">
        <v>22311</v>
      </c>
      <c r="J28" s="1">
        <v>141</v>
      </c>
      <c r="K28" s="1" t="s">
        <v>209</v>
      </c>
      <c r="L28" s="1" t="s">
        <v>41</v>
      </c>
      <c r="M28" s="1" t="s">
        <v>210</v>
      </c>
      <c r="N28" s="1" t="s">
        <v>44</v>
      </c>
      <c r="O28" s="3">
        <v>45697</v>
      </c>
      <c r="P28" s="1" t="str">
        <f t="shared" si="3"/>
        <v>February</v>
      </c>
      <c r="Q28" s="3">
        <f t="shared" si="4"/>
        <v>45706</v>
      </c>
      <c r="R28" s="1" t="str">
        <f t="shared" si="5"/>
        <v>February</v>
      </c>
      <c r="S28" s="11">
        <f t="shared" si="6"/>
        <v>45769</v>
      </c>
      <c r="T28" s="14" t="b">
        <f t="shared" si="7"/>
        <v>1</v>
      </c>
      <c r="U28" s="24" t="b">
        <f t="shared" si="0"/>
        <v>1</v>
      </c>
      <c r="V28" s="24" t="b">
        <f t="shared" si="0"/>
        <v>1</v>
      </c>
      <c r="W28" s="24" t="b">
        <f t="shared" si="0"/>
        <v>1</v>
      </c>
      <c r="X28" s="24" t="b">
        <f t="shared" si="0"/>
        <v>1</v>
      </c>
      <c r="Y28" s="24" t="b">
        <f t="shared" si="0"/>
        <v>1</v>
      </c>
      <c r="Z28" s="24" t="b">
        <f t="shared" si="0"/>
        <v>1</v>
      </c>
      <c r="AA28" s="24" t="b">
        <f t="shared" si="0"/>
        <v>1</v>
      </c>
      <c r="AB28" s="24" t="b">
        <f t="shared" si="0"/>
        <v>1</v>
      </c>
      <c r="AC28" s="24" t="b">
        <f t="shared" si="0"/>
        <v>0</v>
      </c>
      <c r="AD28" s="15" t="b">
        <f t="shared" si="0"/>
        <v>0</v>
      </c>
      <c r="AE28" s="17">
        <f t="shared" si="8"/>
        <v>0.81818181818181823</v>
      </c>
      <c r="AF28" s="1" t="s">
        <v>7</v>
      </c>
      <c r="AG28" s="3">
        <v>45778</v>
      </c>
      <c r="AH28" s="1" t="str">
        <f t="shared" si="9"/>
        <v>May</v>
      </c>
      <c r="AI28" s="33">
        <f t="shared" si="10"/>
        <v>9</v>
      </c>
    </row>
    <row r="29" spans="2:35" x14ac:dyDescent="0.35">
      <c r="B29" s="33" t="s">
        <v>73</v>
      </c>
      <c r="C29" s="1" t="s">
        <v>77</v>
      </c>
      <c r="D29" s="1" t="s">
        <v>91</v>
      </c>
      <c r="E29" s="1" t="s">
        <v>104</v>
      </c>
      <c r="F29" s="1" t="s">
        <v>122</v>
      </c>
      <c r="G29" s="1">
        <v>32</v>
      </c>
      <c r="H29" s="1" t="s">
        <v>204</v>
      </c>
      <c r="I29" s="1">
        <v>20118</v>
      </c>
      <c r="J29" s="1">
        <v>195</v>
      </c>
      <c r="K29" s="1" t="s">
        <v>39</v>
      </c>
      <c r="L29" s="1" t="s">
        <v>40</v>
      </c>
      <c r="M29" s="1" t="s">
        <v>210</v>
      </c>
      <c r="N29" s="1" t="s">
        <v>45</v>
      </c>
      <c r="O29" s="3">
        <v>45817</v>
      </c>
      <c r="P29" s="1" t="str">
        <f t="shared" si="3"/>
        <v>June</v>
      </c>
      <c r="Q29" s="3">
        <f t="shared" si="4"/>
        <v>45826</v>
      </c>
      <c r="R29" s="1" t="str">
        <f t="shared" si="5"/>
        <v>June</v>
      </c>
      <c r="S29" s="11">
        <f t="shared" si="6"/>
        <v>45889</v>
      </c>
      <c r="T29" s="14" t="b">
        <f t="shared" si="7"/>
        <v>1</v>
      </c>
      <c r="U29" s="24" t="b">
        <f t="shared" si="7"/>
        <v>1</v>
      </c>
      <c r="V29" s="24" t="b">
        <f t="shared" si="7"/>
        <v>1</v>
      </c>
      <c r="W29" s="24" t="b">
        <f t="shared" si="7"/>
        <v>1</v>
      </c>
      <c r="X29" s="24" t="b">
        <f t="shared" si="7"/>
        <v>1</v>
      </c>
      <c r="Y29" s="24" t="b">
        <f t="shared" si="7"/>
        <v>1</v>
      </c>
      <c r="Z29" s="24" t="b">
        <f t="shared" si="7"/>
        <v>1</v>
      </c>
      <c r="AA29" s="24" t="b">
        <f t="shared" si="7"/>
        <v>1</v>
      </c>
      <c r="AB29" s="24" t="b">
        <f t="shared" si="7"/>
        <v>1</v>
      </c>
      <c r="AC29" s="24" t="b">
        <f t="shared" si="7"/>
        <v>1</v>
      </c>
      <c r="AD29" s="15" t="b">
        <f t="shared" si="7"/>
        <v>0</v>
      </c>
      <c r="AE29" s="17">
        <f t="shared" si="8"/>
        <v>0.90909090909090906</v>
      </c>
      <c r="AF29" s="1" t="s">
        <v>17</v>
      </c>
      <c r="AG29" s="3">
        <v>45923</v>
      </c>
      <c r="AH29" s="1" t="str">
        <f t="shared" si="9"/>
        <v>September</v>
      </c>
      <c r="AI29" s="33">
        <f t="shared" si="10"/>
        <v>34</v>
      </c>
    </row>
    <row r="30" spans="2:35" x14ac:dyDescent="0.35">
      <c r="B30" s="33" t="s">
        <v>73</v>
      </c>
      <c r="C30" s="1" t="s">
        <v>77</v>
      </c>
      <c r="D30" s="1" t="s">
        <v>91</v>
      </c>
      <c r="E30" s="1" t="s">
        <v>104</v>
      </c>
      <c r="F30" s="1" t="s">
        <v>123</v>
      </c>
      <c r="G30" s="1">
        <v>39</v>
      </c>
      <c r="H30" s="1" t="s">
        <v>205</v>
      </c>
      <c r="I30" s="1">
        <v>17991</v>
      </c>
      <c r="J30" s="1">
        <v>169</v>
      </c>
      <c r="K30" s="1" t="s">
        <v>207</v>
      </c>
      <c r="L30" s="1" t="s">
        <v>41</v>
      </c>
      <c r="M30" s="1" t="s">
        <v>210</v>
      </c>
      <c r="N30" s="1" t="s">
        <v>45</v>
      </c>
      <c r="O30" s="3">
        <v>45744</v>
      </c>
      <c r="P30" s="1" t="str">
        <f t="shared" si="3"/>
        <v>March</v>
      </c>
      <c r="Q30" s="3">
        <f t="shared" si="4"/>
        <v>45755</v>
      </c>
      <c r="R30" s="1" t="str">
        <f t="shared" si="5"/>
        <v>April</v>
      </c>
      <c r="S30" s="11">
        <f t="shared" si="6"/>
        <v>45818</v>
      </c>
      <c r="T30" s="14" t="b">
        <f t="shared" si="7"/>
        <v>1</v>
      </c>
      <c r="U30" s="24" t="b">
        <f t="shared" si="7"/>
        <v>1</v>
      </c>
      <c r="V30" s="24" t="b">
        <f t="shared" si="7"/>
        <v>1</v>
      </c>
      <c r="W30" s="24" t="b">
        <f t="shared" si="7"/>
        <v>1</v>
      </c>
      <c r="X30" s="24" t="b">
        <f t="shared" si="7"/>
        <v>1</v>
      </c>
      <c r="Y30" s="24" t="b">
        <f t="shared" si="7"/>
        <v>1</v>
      </c>
      <c r="Z30" s="24" t="b">
        <f t="shared" si="7"/>
        <v>0</v>
      </c>
      <c r="AA30" s="24" t="b">
        <f t="shared" si="7"/>
        <v>0</v>
      </c>
      <c r="AB30" s="24" t="b">
        <f t="shared" si="7"/>
        <v>0</v>
      </c>
      <c r="AC30" s="24" t="b">
        <f t="shared" si="7"/>
        <v>0</v>
      </c>
      <c r="AD30" s="15" t="b">
        <f t="shared" si="7"/>
        <v>0</v>
      </c>
      <c r="AE30" s="17">
        <f t="shared" si="8"/>
        <v>0.54545454545454541</v>
      </c>
      <c r="AF30" s="1" t="s">
        <v>3</v>
      </c>
      <c r="AG30" s="3">
        <v>45824</v>
      </c>
      <c r="AH30" s="1" t="str">
        <f t="shared" si="9"/>
        <v>June</v>
      </c>
      <c r="AI30" s="33">
        <f t="shared" si="10"/>
        <v>6</v>
      </c>
    </row>
    <row r="31" spans="2:35" x14ac:dyDescent="0.35">
      <c r="B31" s="33" t="s">
        <v>73</v>
      </c>
      <c r="C31" s="1" t="s">
        <v>77</v>
      </c>
      <c r="D31" s="1" t="s">
        <v>88</v>
      </c>
      <c r="E31" s="1" t="s">
        <v>101</v>
      </c>
      <c r="F31" s="1" t="s">
        <v>124</v>
      </c>
      <c r="G31" s="1">
        <v>57</v>
      </c>
      <c r="H31" s="1" t="s">
        <v>204</v>
      </c>
      <c r="I31" s="1">
        <v>17666</v>
      </c>
      <c r="J31" s="1">
        <v>208</v>
      </c>
      <c r="K31" s="1" t="s">
        <v>35</v>
      </c>
      <c r="L31" s="1" t="s">
        <v>36</v>
      </c>
      <c r="M31" s="1" t="s">
        <v>210</v>
      </c>
      <c r="N31" s="1" t="s">
        <v>45</v>
      </c>
      <c r="O31" s="3">
        <v>45773</v>
      </c>
      <c r="P31" s="1" t="str">
        <f t="shared" si="3"/>
        <v>April</v>
      </c>
      <c r="Q31" s="3">
        <f t="shared" si="4"/>
        <v>45783</v>
      </c>
      <c r="R31" s="1" t="str">
        <f t="shared" si="5"/>
        <v>May</v>
      </c>
      <c r="S31" s="11">
        <f t="shared" si="6"/>
        <v>45846</v>
      </c>
      <c r="T31" s="14" t="b">
        <f t="shared" si="7"/>
        <v>1</v>
      </c>
      <c r="U31" s="24" t="b">
        <f t="shared" si="7"/>
        <v>1</v>
      </c>
      <c r="V31" s="24" t="b">
        <f t="shared" si="7"/>
        <v>1</v>
      </c>
      <c r="W31" s="24" t="b">
        <f t="shared" si="7"/>
        <v>1</v>
      </c>
      <c r="X31" s="24" t="b">
        <f t="shared" si="7"/>
        <v>1</v>
      </c>
      <c r="Y31" s="24" t="b">
        <f t="shared" si="7"/>
        <v>1</v>
      </c>
      <c r="Z31" s="24" t="b">
        <f t="shared" si="7"/>
        <v>1</v>
      </c>
      <c r="AA31" s="24" t="b">
        <f t="shared" si="7"/>
        <v>1</v>
      </c>
      <c r="AB31" s="24" t="b">
        <f t="shared" si="7"/>
        <v>1</v>
      </c>
      <c r="AC31" s="24" t="b">
        <f t="shared" si="7"/>
        <v>1</v>
      </c>
      <c r="AD31" s="15" t="b">
        <f t="shared" si="7"/>
        <v>1</v>
      </c>
      <c r="AE31" s="17">
        <f t="shared" si="8"/>
        <v>1</v>
      </c>
      <c r="AF31" s="1" t="s">
        <v>6</v>
      </c>
      <c r="AG31" s="3">
        <v>45894</v>
      </c>
      <c r="AH31" s="1" t="str">
        <f t="shared" si="9"/>
        <v>August</v>
      </c>
      <c r="AI31" s="33">
        <f t="shared" si="10"/>
        <v>48</v>
      </c>
    </row>
    <row r="32" spans="2:35" x14ac:dyDescent="0.35">
      <c r="B32" s="33" t="s">
        <v>72</v>
      </c>
      <c r="C32" s="1" t="s">
        <v>76</v>
      </c>
      <c r="D32" s="1" t="s">
        <v>90</v>
      </c>
      <c r="E32" s="1" t="s">
        <v>103</v>
      </c>
      <c r="F32" s="1" t="s">
        <v>125</v>
      </c>
      <c r="G32" s="1">
        <v>263</v>
      </c>
      <c r="H32" s="1" t="s">
        <v>205</v>
      </c>
      <c r="I32" s="1">
        <v>21234</v>
      </c>
      <c r="J32" s="1">
        <v>210</v>
      </c>
      <c r="K32" s="1" t="s">
        <v>207</v>
      </c>
      <c r="L32" s="1" t="s">
        <v>40</v>
      </c>
      <c r="M32" s="1" t="s">
        <v>210</v>
      </c>
      <c r="N32" s="1" t="s">
        <v>43</v>
      </c>
      <c r="O32" s="3">
        <v>45766</v>
      </c>
      <c r="P32" s="1" t="str">
        <f t="shared" si="3"/>
        <v>April</v>
      </c>
      <c r="Q32" s="3">
        <f t="shared" si="4"/>
        <v>45776</v>
      </c>
      <c r="R32" s="1" t="str">
        <f t="shared" si="5"/>
        <v>April</v>
      </c>
      <c r="S32" s="11">
        <f t="shared" si="6"/>
        <v>45839</v>
      </c>
      <c r="T32" s="14" t="b">
        <f t="shared" si="7"/>
        <v>1</v>
      </c>
      <c r="U32" s="24" t="b">
        <f t="shared" si="7"/>
        <v>1</v>
      </c>
      <c r="V32" s="24" t="b">
        <f t="shared" si="7"/>
        <v>1</v>
      </c>
      <c r="W32" s="24" t="b">
        <f t="shared" si="7"/>
        <v>1</v>
      </c>
      <c r="X32" s="24" t="b">
        <f t="shared" si="7"/>
        <v>1</v>
      </c>
      <c r="Y32" s="24" t="b">
        <f t="shared" si="7"/>
        <v>0</v>
      </c>
      <c r="Z32" s="24" t="b">
        <f t="shared" si="7"/>
        <v>0</v>
      </c>
      <c r="AA32" s="24" t="b">
        <f t="shared" si="7"/>
        <v>0</v>
      </c>
      <c r="AB32" s="24" t="b">
        <f t="shared" si="7"/>
        <v>0</v>
      </c>
      <c r="AC32" s="24" t="b">
        <f t="shared" si="7"/>
        <v>0</v>
      </c>
      <c r="AD32" s="15" t="b">
        <f t="shared" si="7"/>
        <v>0</v>
      </c>
      <c r="AE32" s="17">
        <f t="shared" si="8"/>
        <v>0.45454545454545453</v>
      </c>
      <c r="AF32" s="1" t="s">
        <v>2</v>
      </c>
      <c r="AG32" s="3">
        <v>45888</v>
      </c>
      <c r="AH32" s="1" t="str">
        <f t="shared" si="9"/>
        <v>August</v>
      </c>
      <c r="AI32" s="33">
        <f t="shared" si="10"/>
        <v>49</v>
      </c>
    </row>
    <row r="33" spans="2:35" x14ac:dyDescent="0.35">
      <c r="B33" s="33" t="s">
        <v>74</v>
      </c>
      <c r="C33" s="1" t="s">
        <v>80</v>
      </c>
      <c r="D33" s="1" t="s">
        <v>92</v>
      </c>
      <c r="E33" s="1" t="s">
        <v>105</v>
      </c>
      <c r="F33" s="1" t="s">
        <v>126</v>
      </c>
      <c r="G33" s="1">
        <v>37</v>
      </c>
      <c r="H33" s="1" t="s">
        <v>205</v>
      </c>
      <c r="I33" s="1">
        <v>14436</v>
      </c>
      <c r="J33" s="1">
        <v>188</v>
      </c>
      <c r="K33" s="1" t="s">
        <v>206</v>
      </c>
      <c r="L33" s="1" t="s">
        <v>40</v>
      </c>
      <c r="M33" s="1" t="s">
        <v>210</v>
      </c>
      <c r="N33" s="1" t="s">
        <v>44</v>
      </c>
      <c r="O33" s="3">
        <v>45838</v>
      </c>
      <c r="P33" s="1" t="str">
        <f t="shared" si="3"/>
        <v>June</v>
      </c>
      <c r="Q33" s="3">
        <f t="shared" si="4"/>
        <v>45847</v>
      </c>
      <c r="R33" s="1" t="str">
        <f t="shared" si="5"/>
        <v>July</v>
      </c>
      <c r="S33" s="11">
        <f t="shared" si="6"/>
        <v>45910</v>
      </c>
      <c r="T33" s="14" t="b">
        <f t="shared" si="7"/>
        <v>1</v>
      </c>
      <c r="U33" s="24" t="b">
        <f t="shared" si="7"/>
        <v>1</v>
      </c>
      <c r="V33" s="24" t="b">
        <f t="shared" si="7"/>
        <v>0</v>
      </c>
      <c r="W33" s="24" t="b">
        <f t="shared" si="7"/>
        <v>0</v>
      </c>
      <c r="X33" s="24" t="b">
        <f t="shared" si="7"/>
        <v>0</v>
      </c>
      <c r="Y33" s="24" t="b">
        <f t="shared" si="7"/>
        <v>0</v>
      </c>
      <c r="Z33" s="24" t="b">
        <f t="shared" si="7"/>
        <v>0</v>
      </c>
      <c r="AA33" s="24" t="b">
        <f t="shared" si="7"/>
        <v>0</v>
      </c>
      <c r="AB33" s="24" t="b">
        <f t="shared" si="7"/>
        <v>0</v>
      </c>
      <c r="AC33" s="24" t="b">
        <f t="shared" si="7"/>
        <v>0</v>
      </c>
      <c r="AD33" s="15" t="b">
        <f t="shared" si="7"/>
        <v>0</v>
      </c>
      <c r="AE33" s="17">
        <f t="shared" si="8"/>
        <v>0.18181818181818182</v>
      </c>
      <c r="AF33" s="1" t="s">
        <v>30</v>
      </c>
      <c r="AG33" s="3">
        <v>45929</v>
      </c>
      <c r="AH33" s="1" t="str">
        <f t="shared" si="9"/>
        <v>September</v>
      </c>
      <c r="AI33" s="33">
        <f t="shared" si="10"/>
        <v>19</v>
      </c>
    </row>
    <row r="34" spans="2:35" x14ac:dyDescent="0.35">
      <c r="B34" s="33" t="s">
        <v>72</v>
      </c>
      <c r="C34" s="1" t="s">
        <v>76</v>
      </c>
      <c r="D34" s="1" t="s">
        <v>93</v>
      </c>
      <c r="E34" s="1" t="s">
        <v>96</v>
      </c>
      <c r="F34" s="1" t="s">
        <v>127</v>
      </c>
      <c r="G34" s="1">
        <v>67</v>
      </c>
      <c r="H34" s="1" t="s">
        <v>204</v>
      </c>
      <c r="I34" s="1">
        <v>13459</v>
      </c>
      <c r="J34" s="1">
        <v>169</v>
      </c>
      <c r="K34" s="1" t="s">
        <v>207</v>
      </c>
      <c r="L34" s="1" t="s">
        <v>40</v>
      </c>
      <c r="M34" s="1" t="s">
        <v>210</v>
      </c>
      <c r="N34" s="1" t="s">
        <v>44</v>
      </c>
      <c r="O34" s="3">
        <v>45775</v>
      </c>
      <c r="P34" s="1" t="str">
        <f t="shared" si="3"/>
        <v>April</v>
      </c>
      <c r="Q34" s="3">
        <f t="shared" si="4"/>
        <v>45784</v>
      </c>
      <c r="R34" s="1" t="str">
        <f t="shared" si="5"/>
        <v>May</v>
      </c>
      <c r="S34" s="11">
        <f t="shared" si="6"/>
        <v>45847</v>
      </c>
      <c r="T34" s="14" t="b">
        <f t="shared" si="7"/>
        <v>1</v>
      </c>
      <c r="U34" s="24" t="b">
        <f t="shared" si="7"/>
        <v>1</v>
      </c>
      <c r="V34" s="24" t="b">
        <f t="shared" si="7"/>
        <v>1</v>
      </c>
      <c r="W34" s="24" t="b">
        <f t="shared" si="7"/>
        <v>1</v>
      </c>
      <c r="X34" s="24" t="b">
        <f t="shared" si="7"/>
        <v>1</v>
      </c>
      <c r="Y34" s="24" t="b">
        <f t="shared" si="7"/>
        <v>1</v>
      </c>
      <c r="Z34" s="24" t="b">
        <f t="shared" si="7"/>
        <v>1</v>
      </c>
      <c r="AA34" s="24" t="b">
        <f t="shared" si="7"/>
        <v>1</v>
      </c>
      <c r="AB34" s="24" t="b">
        <f t="shared" si="7"/>
        <v>1</v>
      </c>
      <c r="AC34" s="24" t="b">
        <f t="shared" si="7"/>
        <v>0</v>
      </c>
      <c r="AD34" s="15" t="b">
        <f t="shared" si="7"/>
        <v>0</v>
      </c>
      <c r="AE34" s="17">
        <f t="shared" si="8"/>
        <v>0.81818181818181823</v>
      </c>
      <c r="AF34" s="1" t="s">
        <v>7</v>
      </c>
      <c r="AG34" s="3">
        <v>45866</v>
      </c>
      <c r="AH34" s="1" t="str">
        <f t="shared" si="9"/>
        <v>July</v>
      </c>
      <c r="AI34" s="33">
        <f t="shared" si="10"/>
        <v>19</v>
      </c>
    </row>
    <row r="35" spans="2:35" x14ac:dyDescent="0.35">
      <c r="B35" s="33" t="s">
        <v>73</v>
      </c>
      <c r="C35" s="1" t="s">
        <v>77</v>
      </c>
      <c r="D35" s="1" t="s">
        <v>83</v>
      </c>
      <c r="E35" s="1" t="s">
        <v>97</v>
      </c>
      <c r="F35" s="1" t="s">
        <v>128</v>
      </c>
      <c r="G35" s="1">
        <v>63</v>
      </c>
      <c r="H35" s="1" t="s">
        <v>205</v>
      </c>
      <c r="I35" s="1">
        <v>20441</v>
      </c>
      <c r="J35" s="1">
        <v>201</v>
      </c>
      <c r="K35" s="1" t="s">
        <v>209</v>
      </c>
      <c r="L35" s="1" t="s">
        <v>36</v>
      </c>
      <c r="M35" s="1" t="s">
        <v>210</v>
      </c>
      <c r="N35" s="1" t="s">
        <v>43</v>
      </c>
      <c r="O35" s="3">
        <v>45816</v>
      </c>
      <c r="P35" s="1" t="str">
        <f t="shared" si="3"/>
        <v>June</v>
      </c>
      <c r="Q35" s="3">
        <f t="shared" si="4"/>
        <v>45825</v>
      </c>
      <c r="R35" s="1" t="str">
        <f t="shared" si="5"/>
        <v>June</v>
      </c>
      <c r="S35" s="11">
        <f t="shared" si="6"/>
        <v>45888</v>
      </c>
      <c r="T35" s="14" t="b">
        <f t="shared" si="7"/>
        <v>1</v>
      </c>
      <c r="U35" s="24" t="b">
        <f t="shared" si="7"/>
        <v>1</v>
      </c>
      <c r="V35" s="24" t="b">
        <f t="shared" si="7"/>
        <v>1</v>
      </c>
      <c r="W35" s="24" t="b">
        <f t="shared" si="7"/>
        <v>1</v>
      </c>
      <c r="X35" s="24" t="b">
        <f t="shared" si="7"/>
        <v>1</v>
      </c>
      <c r="Y35" s="24" t="b">
        <f t="shared" si="7"/>
        <v>1</v>
      </c>
      <c r="Z35" s="24" t="b">
        <f t="shared" si="7"/>
        <v>1</v>
      </c>
      <c r="AA35" s="24" t="b">
        <f t="shared" si="7"/>
        <v>1</v>
      </c>
      <c r="AB35" s="24" t="b">
        <f t="shared" si="7"/>
        <v>1</v>
      </c>
      <c r="AC35" s="24" t="b">
        <f t="shared" si="7"/>
        <v>1</v>
      </c>
      <c r="AD35" s="15" t="b">
        <f t="shared" si="7"/>
        <v>0</v>
      </c>
      <c r="AE35" s="17">
        <f t="shared" si="8"/>
        <v>0.90909090909090906</v>
      </c>
      <c r="AF35" s="1" t="s">
        <v>17</v>
      </c>
      <c r="AG35" s="3">
        <v>45932</v>
      </c>
      <c r="AH35" s="1" t="str">
        <f t="shared" si="9"/>
        <v>October</v>
      </c>
      <c r="AI35" s="33">
        <f t="shared" si="10"/>
        <v>44</v>
      </c>
    </row>
    <row r="36" spans="2:35" x14ac:dyDescent="0.35">
      <c r="B36" s="33" t="s">
        <v>73</v>
      </c>
      <c r="C36" s="1" t="s">
        <v>77</v>
      </c>
      <c r="D36" s="1" t="s">
        <v>83</v>
      </c>
      <c r="E36" s="1" t="s">
        <v>97</v>
      </c>
      <c r="F36" s="1" t="s">
        <v>129</v>
      </c>
      <c r="G36" s="1">
        <v>75</v>
      </c>
      <c r="H36" s="1" t="s">
        <v>204</v>
      </c>
      <c r="I36" s="1">
        <v>24509</v>
      </c>
      <c r="J36" s="1">
        <v>162</v>
      </c>
      <c r="K36" s="1" t="s">
        <v>209</v>
      </c>
      <c r="L36" s="1" t="s">
        <v>36</v>
      </c>
      <c r="M36" s="1" t="s">
        <v>210</v>
      </c>
      <c r="N36" s="1" t="s">
        <v>45</v>
      </c>
      <c r="O36" s="3">
        <v>45735</v>
      </c>
      <c r="P36" s="1" t="str">
        <f t="shared" si="3"/>
        <v>March</v>
      </c>
      <c r="Q36" s="3">
        <f t="shared" si="4"/>
        <v>45744</v>
      </c>
      <c r="R36" s="1" t="str">
        <f t="shared" si="5"/>
        <v>March</v>
      </c>
      <c r="S36" s="11">
        <f t="shared" si="6"/>
        <v>45807</v>
      </c>
      <c r="T36" s="14" t="b">
        <f t="shared" si="7"/>
        <v>1</v>
      </c>
      <c r="U36" s="24" t="b">
        <f t="shared" si="7"/>
        <v>1</v>
      </c>
      <c r="V36" s="24" t="b">
        <f t="shared" si="7"/>
        <v>1</v>
      </c>
      <c r="W36" s="24" t="b">
        <f t="shared" si="7"/>
        <v>0</v>
      </c>
      <c r="X36" s="24" t="b">
        <f t="shared" si="7"/>
        <v>0</v>
      </c>
      <c r="Y36" s="24" t="b">
        <f t="shared" si="7"/>
        <v>0</v>
      </c>
      <c r="Z36" s="24" t="b">
        <f t="shared" si="7"/>
        <v>0</v>
      </c>
      <c r="AA36" s="24" t="b">
        <f t="shared" si="7"/>
        <v>0</v>
      </c>
      <c r="AB36" s="24" t="b">
        <f t="shared" si="7"/>
        <v>0</v>
      </c>
      <c r="AC36" s="24" t="b">
        <f t="shared" si="7"/>
        <v>0</v>
      </c>
      <c r="AD36" s="15" t="b">
        <f t="shared" si="7"/>
        <v>0</v>
      </c>
      <c r="AE36" s="17">
        <f t="shared" si="8"/>
        <v>0.27272727272727271</v>
      </c>
      <c r="AF36" s="1" t="s">
        <v>0</v>
      </c>
      <c r="AG36" s="3">
        <v>45830</v>
      </c>
      <c r="AH36" s="1" t="str">
        <f t="shared" si="9"/>
        <v>June</v>
      </c>
      <c r="AI36" s="33">
        <f t="shared" si="10"/>
        <v>23</v>
      </c>
    </row>
    <row r="37" spans="2:35" x14ac:dyDescent="0.35">
      <c r="B37" s="33" t="s">
        <v>73</v>
      </c>
      <c r="C37" s="1" t="s">
        <v>77</v>
      </c>
      <c r="D37" s="1" t="s">
        <v>83</v>
      </c>
      <c r="E37" s="1" t="s">
        <v>97</v>
      </c>
      <c r="F37" s="1" t="s">
        <v>130</v>
      </c>
      <c r="G37" s="1">
        <v>55</v>
      </c>
      <c r="H37" s="1" t="s">
        <v>204</v>
      </c>
      <c r="I37" s="1">
        <v>21263</v>
      </c>
      <c r="J37" s="1">
        <v>202</v>
      </c>
      <c r="K37" s="1" t="s">
        <v>39</v>
      </c>
      <c r="L37" s="1" t="s">
        <v>41</v>
      </c>
      <c r="M37" s="1" t="s">
        <v>210</v>
      </c>
      <c r="N37" s="1" t="s">
        <v>43</v>
      </c>
      <c r="O37" s="3">
        <v>45817</v>
      </c>
      <c r="P37" s="1" t="str">
        <f t="shared" si="3"/>
        <v>June</v>
      </c>
      <c r="Q37" s="3">
        <f t="shared" si="4"/>
        <v>45826</v>
      </c>
      <c r="R37" s="1" t="str">
        <f t="shared" si="5"/>
        <v>June</v>
      </c>
      <c r="S37" s="11">
        <f t="shared" si="6"/>
        <v>45889</v>
      </c>
      <c r="T37" s="14" t="b">
        <f t="shared" si="7"/>
        <v>1</v>
      </c>
      <c r="U37" s="24" t="b">
        <f t="shared" si="7"/>
        <v>1</v>
      </c>
      <c r="V37" s="24" t="b">
        <f t="shared" si="7"/>
        <v>1</v>
      </c>
      <c r="W37" s="24" t="b">
        <f t="shared" si="7"/>
        <v>1</v>
      </c>
      <c r="X37" s="24" t="b">
        <f t="shared" si="7"/>
        <v>1</v>
      </c>
      <c r="Y37" s="24" t="b">
        <f t="shared" si="7"/>
        <v>1</v>
      </c>
      <c r="Z37" s="24" t="b">
        <f t="shared" si="7"/>
        <v>0</v>
      </c>
      <c r="AA37" s="24" t="b">
        <f t="shared" si="7"/>
        <v>0</v>
      </c>
      <c r="AB37" s="24" t="b">
        <f t="shared" si="7"/>
        <v>0</v>
      </c>
      <c r="AC37" s="24" t="b">
        <f t="shared" si="7"/>
        <v>0</v>
      </c>
      <c r="AD37" s="15" t="b">
        <f t="shared" si="7"/>
        <v>0</v>
      </c>
      <c r="AE37" s="17">
        <f t="shared" si="8"/>
        <v>0.54545454545454541</v>
      </c>
      <c r="AF37" s="1" t="s">
        <v>3</v>
      </c>
      <c r="AG37" s="3">
        <v>45903</v>
      </c>
      <c r="AH37" s="1" t="str">
        <f t="shared" si="9"/>
        <v>September</v>
      </c>
      <c r="AI37" s="33">
        <f t="shared" si="10"/>
        <v>14</v>
      </c>
    </row>
    <row r="38" spans="2:35" x14ac:dyDescent="0.35">
      <c r="B38" s="33" t="s">
        <v>73</v>
      </c>
      <c r="C38" s="1" t="s">
        <v>77</v>
      </c>
      <c r="D38" s="1" t="s">
        <v>91</v>
      </c>
      <c r="E38" s="1" t="s">
        <v>104</v>
      </c>
      <c r="F38" s="1" t="s">
        <v>131</v>
      </c>
      <c r="G38" s="1">
        <v>72</v>
      </c>
      <c r="H38" s="1" t="s">
        <v>204</v>
      </c>
      <c r="I38" s="1">
        <v>17630</v>
      </c>
      <c r="J38" s="1">
        <v>101</v>
      </c>
      <c r="K38" s="1" t="s">
        <v>207</v>
      </c>
      <c r="L38" s="1" t="s">
        <v>41</v>
      </c>
      <c r="M38" s="1" t="s">
        <v>210</v>
      </c>
      <c r="N38" s="1" t="s">
        <v>44</v>
      </c>
      <c r="O38" s="3">
        <v>45791</v>
      </c>
      <c r="P38" s="1" t="str">
        <f t="shared" si="3"/>
        <v>May</v>
      </c>
      <c r="Q38" s="3">
        <f t="shared" si="4"/>
        <v>45800</v>
      </c>
      <c r="R38" s="1" t="str">
        <f t="shared" si="5"/>
        <v>May</v>
      </c>
      <c r="S38" s="11">
        <f t="shared" si="6"/>
        <v>45863</v>
      </c>
      <c r="T38" s="14" t="b">
        <f t="shared" si="7"/>
        <v>1</v>
      </c>
      <c r="U38" s="24" t="b">
        <f t="shared" si="7"/>
        <v>1</v>
      </c>
      <c r="V38" s="24" t="b">
        <f t="shared" si="7"/>
        <v>1</v>
      </c>
      <c r="W38" s="24" t="b">
        <f t="shared" si="7"/>
        <v>1</v>
      </c>
      <c r="X38" s="24" t="b">
        <f t="shared" si="7"/>
        <v>1</v>
      </c>
      <c r="Y38" s="24" t="b">
        <f t="shared" si="7"/>
        <v>1</v>
      </c>
      <c r="Z38" s="24" t="b">
        <f t="shared" si="7"/>
        <v>1</v>
      </c>
      <c r="AA38" s="24" t="b">
        <f t="shared" si="7"/>
        <v>1</v>
      </c>
      <c r="AB38" s="24" t="b">
        <f t="shared" si="7"/>
        <v>1</v>
      </c>
      <c r="AC38" s="24" t="b">
        <f t="shared" si="7"/>
        <v>1</v>
      </c>
      <c r="AD38" s="15" t="b">
        <f t="shared" si="7"/>
        <v>1</v>
      </c>
      <c r="AE38" s="17">
        <f t="shared" si="8"/>
        <v>1</v>
      </c>
      <c r="AF38" s="1" t="s">
        <v>6</v>
      </c>
      <c r="AG38" s="3">
        <v>45868</v>
      </c>
      <c r="AH38" s="1" t="str">
        <f t="shared" si="9"/>
        <v>July</v>
      </c>
      <c r="AI38" s="33">
        <f t="shared" si="10"/>
        <v>5</v>
      </c>
    </row>
    <row r="39" spans="2:35" x14ac:dyDescent="0.35">
      <c r="B39" s="33" t="s">
        <v>73</v>
      </c>
      <c r="C39" s="1" t="s">
        <v>77</v>
      </c>
      <c r="D39" s="1" t="s">
        <v>91</v>
      </c>
      <c r="E39" s="1" t="s">
        <v>104</v>
      </c>
      <c r="F39" s="1" t="s">
        <v>132</v>
      </c>
      <c r="G39" s="1">
        <v>77</v>
      </c>
      <c r="H39" s="1" t="s">
        <v>204</v>
      </c>
      <c r="I39" s="1">
        <v>14101</v>
      </c>
      <c r="J39" s="1">
        <v>190</v>
      </c>
      <c r="K39" s="1" t="s">
        <v>39</v>
      </c>
      <c r="L39" s="1" t="s">
        <v>36</v>
      </c>
      <c r="M39" s="1" t="s">
        <v>210</v>
      </c>
      <c r="N39" s="1" t="s">
        <v>43</v>
      </c>
      <c r="O39" s="3">
        <v>45724</v>
      </c>
      <c r="P39" s="1" t="str">
        <f t="shared" si="3"/>
        <v>March</v>
      </c>
      <c r="Q39" s="3">
        <f t="shared" si="4"/>
        <v>45734</v>
      </c>
      <c r="R39" s="1" t="str">
        <f t="shared" si="5"/>
        <v>March</v>
      </c>
      <c r="S39" s="11">
        <f t="shared" si="6"/>
        <v>45797</v>
      </c>
      <c r="T39" s="14" t="b">
        <f t="shared" si="7"/>
        <v>1</v>
      </c>
      <c r="U39" s="24" t="b">
        <f t="shared" si="7"/>
        <v>1</v>
      </c>
      <c r="V39" s="24" t="b">
        <f t="shared" si="7"/>
        <v>1</v>
      </c>
      <c r="W39" s="24" t="b">
        <f t="shared" si="7"/>
        <v>1</v>
      </c>
      <c r="X39" s="24" t="b">
        <f t="shared" si="7"/>
        <v>1</v>
      </c>
      <c r="Y39" s="24" t="b">
        <f t="shared" si="7"/>
        <v>0</v>
      </c>
      <c r="Z39" s="24" t="b">
        <f t="shared" si="7"/>
        <v>0</v>
      </c>
      <c r="AA39" s="24" t="b">
        <f t="shared" si="7"/>
        <v>0</v>
      </c>
      <c r="AB39" s="24" t="b">
        <f t="shared" si="7"/>
        <v>0</v>
      </c>
      <c r="AC39" s="24" t="b">
        <f t="shared" si="7"/>
        <v>0</v>
      </c>
      <c r="AD39" s="15" t="b">
        <f t="shared" si="7"/>
        <v>0</v>
      </c>
      <c r="AE39" s="17">
        <f t="shared" si="8"/>
        <v>0.45454545454545453</v>
      </c>
      <c r="AF39" s="1" t="s">
        <v>2</v>
      </c>
      <c r="AG39" s="3">
        <v>45815</v>
      </c>
      <c r="AH39" s="1" t="str">
        <f t="shared" si="9"/>
        <v>June</v>
      </c>
      <c r="AI39" s="33">
        <f t="shared" si="10"/>
        <v>18</v>
      </c>
    </row>
    <row r="40" spans="2:35" x14ac:dyDescent="0.35">
      <c r="B40" s="33" t="s">
        <v>72</v>
      </c>
      <c r="C40" s="1" t="s">
        <v>76</v>
      </c>
      <c r="D40" s="1" t="s">
        <v>90</v>
      </c>
      <c r="E40" s="1" t="s">
        <v>103</v>
      </c>
      <c r="F40" s="1" t="s">
        <v>133</v>
      </c>
      <c r="G40" s="1">
        <v>35</v>
      </c>
      <c r="H40" s="1" t="s">
        <v>204</v>
      </c>
      <c r="I40" s="1">
        <v>22363</v>
      </c>
      <c r="J40" s="1">
        <v>160</v>
      </c>
      <c r="K40" s="1" t="s">
        <v>39</v>
      </c>
      <c r="L40" s="1" t="s">
        <v>40</v>
      </c>
      <c r="M40" s="1" t="s">
        <v>210</v>
      </c>
      <c r="N40" s="1" t="s">
        <v>44</v>
      </c>
      <c r="O40" s="3">
        <v>45862</v>
      </c>
      <c r="P40" s="1" t="str">
        <f t="shared" si="3"/>
        <v>July</v>
      </c>
      <c r="Q40" s="3">
        <f t="shared" si="4"/>
        <v>45873</v>
      </c>
      <c r="R40" s="1" t="str">
        <f t="shared" si="5"/>
        <v>August</v>
      </c>
      <c r="S40" s="11">
        <f t="shared" si="6"/>
        <v>45936</v>
      </c>
      <c r="T40" s="14" t="b">
        <f t="shared" si="7"/>
        <v>1</v>
      </c>
      <c r="U40" s="24" t="b">
        <f t="shared" si="7"/>
        <v>1</v>
      </c>
      <c r="V40" s="24" t="b">
        <f t="shared" si="7"/>
        <v>0</v>
      </c>
      <c r="W40" s="24" t="b">
        <f t="shared" si="7"/>
        <v>0</v>
      </c>
      <c r="X40" s="24" t="b">
        <f t="shared" si="7"/>
        <v>0</v>
      </c>
      <c r="Y40" s="24" t="b">
        <f t="shared" si="7"/>
        <v>0</v>
      </c>
      <c r="Z40" s="24" t="b">
        <f t="shared" si="7"/>
        <v>0</v>
      </c>
      <c r="AA40" s="24" t="b">
        <f t="shared" si="7"/>
        <v>0</v>
      </c>
      <c r="AB40" s="24" t="b">
        <f t="shared" si="7"/>
        <v>0</v>
      </c>
      <c r="AC40" s="24" t="b">
        <f t="shared" si="7"/>
        <v>0</v>
      </c>
      <c r="AD40" s="15" t="b">
        <f t="shared" si="7"/>
        <v>0</v>
      </c>
      <c r="AE40" s="17">
        <f t="shared" si="8"/>
        <v>0.18181818181818182</v>
      </c>
      <c r="AF40" s="1" t="s">
        <v>30</v>
      </c>
      <c r="AG40" s="3">
        <v>45950</v>
      </c>
      <c r="AH40" s="1" t="str">
        <f t="shared" si="9"/>
        <v>October</v>
      </c>
      <c r="AI40" s="33">
        <f t="shared" si="10"/>
        <v>14</v>
      </c>
    </row>
    <row r="41" spans="2:35" x14ac:dyDescent="0.35">
      <c r="B41" s="33" t="s">
        <v>74</v>
      </c>
      <c r="C41" s="1" t="s">
        <v>81</v>
      </c>
      <c r="D41" s="1" t="s">
        <v>94</v>
      </c>
      <c r="E41" s="1" t="str">
        <f>IF(D41="Anmol 21K", "Floret_21",
IF(OR(D41="Illusion Round", D41="Radiant", D41="Princess", D41="One Six Eight"), "Amara", ""))</f>
        <v>Amara</v>
      </c>
      <c r="F41" s="1" t="s">
        <v>134</v>
      </c>
      <c r="G41" s="1">
        <v>110</v>
      </c>
      <c r="H41" s="1" t="s">
        <v>205</v>
      </c>
      <c r="I41" s="1">
        <v>19315</v>
      </c>
      <c r="J41" s="1">
        <v>128</v>
      </c>
      <c r="K41" s="1" t="s">
        <v>39</v>
      </c>
      <c r="L41" s="1" t="s">
        <v>41</v>
      </c>
      <c r="M41" s="1" t="s">
        <v>210</v>
      </c>
      <c r="N41" s="1" t="s">
        <v>43</v>
      </c>
      <c r="O41" s="3">
        <v>45690</v>
      </c>
      <c r="P41" s="1" t="str">
        <f t="shared" si="3"/>
        <v>February</v>
      </c>
      <c r="Q41" s="3">
        <f t="shared" si="4"/>
        <v>45699</v>
      </c>
      <c r="R41" s="1" t="str">
        <f t="shared" si="5"/>
        <v>February</v>
      </c>
      <c r="S41" s="11">
        <f t="shared" si="6"/>
        <v>45762</v>
      </c>
      <c r="T41" s="14" t="b">
        <f t="shared" si="7"/>
        <v>1</v>
      </c>
      <c r="U41" s="24" t="b">
        <f t="shared" si="7"/>
        <v>1</v>
      </c>
      <c r="V41" s="24" t="b">
        <f t="shared" si="7"/>
        <v>1</v>
      </c>
      <c r="W41" s="24" t="b">
        <f t="shared" si="7"/>
        <v>1</v>
      </c>
      <c r="X41" s="24" t="b">
        <f t="shared" si="7"/>
        <v>1</v>
      </c>
      <c r="Y41" s="24" t="b">
        <f t="shared" si="7"/>
        <v>1</v>
      </c>
      <c r="Z41" s="24" t="b">
        <f t="shared" si="7"/>
        <v>1</v>
      </c>
      <c r="AA41" s="24" t="b">
        <f t="shared" si="7"/>
        <v>1</v>
      </c>
      <c r="AB41" s="24" t="b">
        <f t="shared" si="7"/>
        <v>1</v>
      </c>
      <c r="AC41" s="24" t="b">
        <f t="shared" si="7"/>
        <v>0</v>
      </c>
      <c r="AD41" s="15" t="b">
        <f t="shared" si="7"/>
        <v>0</v>
      </c>
      <c r="AE41" s="17">
        <f t="shared" si="8"/>
        <v>0.81818181818181823</v>
      </c>
      <c r="AF41" s="1" t="s">
        <v>7</v>
      </c>
      <c r="AG41" s="3">
        <v>45791</v>
      </c>
      <c r="AH41" s="1" t="str">
        <f t="shared" si="9"/>
        <v>May</v>
      </c>
      <c r="AI41" s="33">
        <f t="shared" si="10"/>
        <v>29</v>
      </c>
    </row>
    <row r="42" spans="2:35" x14ac:dyDescent="0.35">
      <c r="B42" s="33" t="s">
        <v>75</v>
      </c>
      <c r="C42" s="1" t="s">
        <v>79</v>
      </c>
      <c r="D42" s="1" t="s">
        <v>84</v>
      </c>
      <c r="E42" s="1" t="s">
        <v>96</v>
      </c>
      <c r="F42" s="1" t="s">
        <v>135</v>
      </c>
      <c r="G42" s="1">
        <v>38</v>
      </c>
      <c r="H42" s="1" t="s">
        <v>204</v>
      </c>
      <c r="I42" s="1">
        <v>20482</v>
      </c>
      <c r="J42" s="1">
        <v>186</v>
      </c>
      <c r="K42" s="1" t="s">
        <v>39</v>
      </c>
      <c r="L42" s="1" t="s">
        <v>41</v>
      </c>
      <c r="M42" s="1" t="s">
        <v>210</v>
      </c>
      <c r="N42" s="1" t="s">
        <v>44</v>
      </c>
      <c r="O42" s="3">
        <v>45735</v>
      </c>
      <c r="P42" s="1" t="str">
        <f t="shared" si="3"/>
        <v>March</v>
      </c>
      <c r="Q42" s="3">
        <f t="shared" si="4"/>
        <v>45744</v>
      </c>
      <c r="R42" s="1" t="str">
        <f t="shared" si="5"/>
        <v>March</v>
      </c>
      <c r="S42" s="11">
        <f t="shared" si="6"/>
        <v>45807</v>
      </c>
      <c r="T42" s="14" t="b">
        <f t="shared" si="7"/>
        <v>1</v>
      </c>
      <c r="U42" s="24" t="b">
        <f t="shared" si="7"/>
        <v>1</v>
      </c>
      <c r="V42" s="24" t="b">
        <f t="shared" si="7"/>
        <v>1</v>
      </c>
      <c r="W42" s="24" t="b">
        <f t="shared" si="7"/>
        <v>1</v>
      </c>
      <c r="X42" s="24" t="b">
        <f t="shared" si="7"/>
        <v>1</v>
      </c>
      <c r="Y42" s="24" t="b">
        <f t="shared" si="7"/>
        <v>1</v>
      </c>
      <c r="Z42" s="24" t="b">
        <f t="shared" si="7"/>
        <v>1</v>
      </c>
      <c r="AA42" s="24" t="b">
        <f t="shared" si="7"/>
        <v>1</v>
      </c>
      <c r="AB42" s="24" t="b">
        <f t="shared" si="7"/>
        <v>1</v>
      </c>
      <c r="AC42" s="24" t="b">
        <f t="shared" si="7"/>
        <v>1</v>
      </c>
      <c r="AD42" s="15" t="b">
        <f t="shared" si="7"/>
        <v>0</v>
      </c>
      <c r="AE42" s="17">
        <f t="shared" si="8"/>
        <v>0.90909090909090906</v>
      </c>
      <c r="AF42" s="1" t="s">
        <v>17</v>
      </c>
      <c r="AG42" s="3">
        <v>45833</v>
      </c>
      <c r="AH42" s="1" t="str">
        <f t="shared" si="9"/>
        <v>June</v>
      </c>
      <c r="AI42" s="33">
        <f t="shared" si="10"/>
        <v>26</v>
      </c>
    </row>
    <row r="43" spans="2:35" x14ac:dyDescent="0.35">
      <c r="B43" s="33" t="s">
        <v>74</v>
      </c>
      <c r="C43" s="1" t="s">
        <v>80</v>
      </c>
      <c r="D43" s="1" t="s">
        <v>92</v>
      </c>
      <c r="E43" s="1" t="s">
        <v>105</v>
      </c>
      <c r="F43" s="1" t="s">
        <v>136</v>
      </c>
      <c r="G43" s="1">
        <v>64</v>
      </c>
      <c r="H43" s="1" t="s">
        <v>205</v>
      </c>
      <c r="I43" s="1">
        <v>12165</v>
      </c>
      <c r="J43" s="1">
        <v>189</v>
      </c>
      <c r="K43" s="1" t="s">
        <v>39</v>
      </c>
      <c r="L43" s="1" t="s">
        <v>36</v>
      </c>
      <c r="M43" s="1" t="s">
        <v>210</v>
      </c>
      <c r="N43" s="1" t="s">
        <v>45</v>
      </c>
      <c r="O43" s="3">
        <v>45679</v>
      </c>
      <c r="P43" s="1" t="str">
        <f t="shared" si="3"/>
        <v>January</v>
      </c>
      <c r="Q43" s="3">
        <f t="shared" si="4"/>
        <v>45688</v>
      </c>
      <c r="R43" s="1" t="str">
        <f t="shared" si="5"/>
        <v>January</v>
      </c>
      <c r="S43" s="11">
        <f t="shared" si="6"/>
        <v>45751</v>
      </c>
      <c r="T43" s="14" t="b">
        <f t="shared" si="7"/>
        <v>1</v>
      </c>
      <c r="U43" s="24" t="b">
        <f t="shared" si="7"/>
        <v>1</v>
      </c>
      <c r="V43" s="24" t="b">
        <f t="shared" si="7"/>
        <v>1</v>
      </c>
      <c r="W43" s="24" t="b">
        <f t="shared" si="7"/>
        <v>0</v>
      </c>
      <c r="X43" s="24" t="b">
        <f t="shared" si="7"/>
        <v>0</v>
      </c>
      <c r="Y43" s="24" t="b">
        <f t="shared" si="7"/>
        <v>0</v>
      </c>
      <c r="Z43" s="24" t="b">
        <f t="shared" si="7"/>
        <v>0</v>
      </c>
      <c r="AA43" s="24" t="b">
        <f t="shared" si="7"/>
        <v>0</v>
      </c>
      <c r="AB43" s="24" t="b">
        <f t="shared" si="7"/>
        <v>0</v>
      </c>
      <c r="AC43" s="24" t="b">
        <f t="shared" si="7"/>
        <v>0</v>
      </c>
      <c r="AD43" s="15" t="b">
        <f t="shared" si="7"/>
        <v>0</v>
      </c>
      <c r="AE43" s="17">
        <f t="shared" si="8"/>
        <v>0.27272727272727271</v>
      </c>
      <c r="AF43" s="1" t="s">
        <v>0</v>
      </c>
      <c r="AG43" s="3">
        <v>45760</v>
      </c>
      <c r="AH43" s="1" t="str">
        <f t="shared" si="9"/>
        <v>April</v>
      </c>
      <c r="AI43" s="33">
        <f t="shared" si="10"/>
        <v>9</v>
      </c>
    </row>
    <row r="44" spans="2:35" x14ac:dyDescent="0.35">
      <c r="B44" s="33" t="s">
        <v>73</v>
      </c>
      <c r="C44" s="1" t="s">
        <v>77</v>
      </c>
      <c r="D44" s="1" t="s">
        <v>91</v>
      </c>
      <c r="E44" s="1" t="s">
        <v>104</v>
      </c>
      <c r="F44" s="1" t="s">
        <v>137</v>
      </c>
      <c r="G44" s="1">
        <v>49</v>
      </c>
      <c r="H44" s="1" t="s">
        <v>205</v>
      </c>
      <c r="I44" s="1">
        <v>23689</v>
      </c>
      <c r="J44" s="1">
        <v>96</v>
      </c>
      <c r="K44" s="1" t="s">
        <v>39</v>
      </c>
      <c r="L44" s="1" t="s">
        <v>40</v>
      </c>
      <c r="M44" s="1" t="s">
        <v>210</v>
      </c>
      <c r="N44" s="1" t="s">
        <v>43</v>
      </c>
      <c r="O44" s="3">
        <v>45772</v>
      </c>
      <c r="P44" s="1" t="str">
        <f t="shared" si="3"/>
        <v>April</v>
      </c>
      <c r="Q44" s="3">
        <f t="shared" si="4"/>
        <v>45783</v>
      </c>
      <c r="R44" s="1" t="str">
        <f t="shared" si="5"/>
        <v>May</v>
      </c>
      <c r="S44" s="11">
        <f t="shared" si="6"/>
        <v>45846</v>
      </c>
      <c r="T44" s="14" t="b">
        <f t="shared" si="7"/>
        <v>1</v>
      </c>
      <c r="U44" s="24" t="b">
        <f t="shared" si="7"/>
        <v>1</v>
      </c>
      <c r="V44" s="24" t="b">
        <f t="shared" si="7"/>
        <v>0</v>
      </c>
      <c r="W44" s="24" t="b">
        <f t="shared" si="7"/>
        <v>0</v>
      </c>
      <c r="X44" s="24" t="b">
        <f t="shared" si="7"/>
        <v>0</v>
      </c>
      <c r="Y44" s="24" t="b">
        <f t="shared" si="7"/>
        <v>0</v>
      </c>
      <c r="Z44" s="24" t="b">
        <f t="shared" si="7"/>
        <v>0</v>
      </c>
      <c r="AA44" s="24" t="b">
        <f t="shared" si="7"/>
        <v>0</v>
      </c>
      <c r="AB44" s="24" t="b">
        <f t="shared" si="7"/>
        <v>0</v>
      </c>
      <c r="AC44" s="24" t="b">
        <f t="shared" si="7"/>
        <v>0</v>
      </c>
      <c r="AD44" s="15" t="b">
        <f t="shared" si="7"/>
        <v>0</v>
      </c>
      <c r="AE44" s="17">
        <f t="shared" si="8"/>
        <v>0.18181818181818182</v>
      </c>
      <c r="AF44" s="1" t="s">
        <v>30</v>
      </c>
      <c r="AG44" s="3">
        <v>45892</v>
      </c>
      <c r="AH44" s="1" t="str">
        <f t="shared" si="9"/>
        <v>August</v>
      </c>
      <c r="AI44" s="33">
        <f t="shared" si="10"/>
        <v>46</v>
      </c>
    </row>
    <row r="45" spans="2:35" x14ac:dyDescent="0.35">
      <c r="B45" s="33" t="s">
        <v>75</v>
      </c>
      <c r="C45" s="1" t="s">
        <v>79</v>
      </c>
      <c r="D45" s="1" t="s">
        <v>84</v>
      </c>
      <c r="E45" s="1" t="s">
        <v>96</v>
      </c>
      <c r="F45" s="1" t="s">
        <v>138</v>
      </c>
      <c r="G45" s="1">
        <v>68</v>
      </c>
      <c r="H45" s="1" t="s">
        <v>205</v>
      </c>
      <c r="I45" s="1">
        <v>20031</v>
      </c>
      <c r="J45" s="1">
        <v>174</v>
      </c>
      <c r="K45" s="1" t="s">
        <v>207</v>
      </c>
      <c r="L45" s="1" t="s">
        <v>40</v>
      </c>
      <c r="M45" s="1" t="s">
        <v>210</v>
      </c>
      <c r="N45" s="1" t="s">
        <v>44</v>
      </c>
      <c r="O45" s="3">
        <v>45718</v>
      </c>
      <c r="P45" s="1" t="str">
        <f t="shared" si="3"/>
        <v>March</v>
      </c>
      <c r="Q45" s="3">
        <f t="shared" si="4"/>
        <v>45727</v>
      </c>
      <c r="R45" s="1" t="str">
        <f t="shared" si="5"/>
        <v>March</v>
      </c>
      <c r="S45" s="11">
        <f t="shared" si="6"/>
        <v>45790</v>
      </c>
      <c r="T45" s="14" t="b">
        <f t="shared" si="7"/>
        <v>1</v>
      </c>
      <c r="U45" s="24" t="b">
        <f t="shared" si="7"/>
        <v>1</v>
      </c>
      <c r="V45" s="24" t="b">
        <f t="shared" si="7"/>
        <v>1</v>
      </c>
      <c r="W45" s="24" t="b">
        <f t="shared" si="7"/>
        <v>1</v>
      </c>
      <c r="X45" s="24" t="b">
        <f t="shared" si="7"/>
        <v>1</v>
      </c>
      <c r="Y45" s="24" t="b">
        <f t="shared" si="7"/>
        <v>1</v>
      </c>
      <c r="Z45" s="24" t="b">
        <f t="shared" si="7"/>
        <v>1</v>
      </c>
      <c r="AA45" s="24" t="b">
        <f t="shared" si="7"/>
        <v>1</v>
      </c>
      <c r="AB45" s="24" t="b">
        <f t="shared" si="7"/>
        <v>1</v>
      </c>
      <c r="AC45" s="24" t="b">
        <f t="shared" si="7"/>
        <v>0</v>
      </c>
      <c r="AD45" s="15" t="b">
        <f t="shared" si="7"/>
        <v>0</v>
      </c>
      <c r="AE45" s="17">
        <f t="shared" si="8"/>
        <v>0.81818181818181823</v>
      </c>
      <c r="AF45" s="1" t="s">
        <v>7</v>
      </c>
      <c r="AG45" s="3">
        <v>45797</v>
      </c>
      <c r="AH45" s="1" t="str">
        <f t="shared" si="9"/>
        <v>May</v>
      </c>
      <c r="AI45" s="33">
        <f t="shared" si="10"/>
        <v>7</v>
      </c>
    </row>
    <row r="46" spans="2:35" x14ac:dyDescent="0.35">
      <c r="B46" s="33" t="s">
        <v>73</v>
      </c>
      <c r="C46" s="1" t="s">
        <v>77</v>
      </c>
      <c r="D46" s="1" t="s">
        <v>83</v>
      </c>
      <c r="E46" s="1" t="s">
        <v>97</v>
      </c>
      <c r="F46" s="1" t="s">
        <v>139</v>
      </c>
      <c r="G46" s="1">
        <v>73</v>
      </c>
      <c r="H46" s="1" t="s">
        <v>204</v>
      </c>
      <c r="I46" s="1">
        <v>24096</v>
      </c>
      <c r="J46" s="1">
        <v>187</v>
      </c>
      <c r="K46" s="1" t="s">
        <v>206</v>
      </c>
      <c r="L46" s="1" t="s">
        <v>36</v>
      </c>
      <c r="M46" s="1" t="s">
        <v>210</v>
      </c>
      <c r="N46" s="1" t="s">
        <v>45</v>
      </c>
      <c r="O46" s="3">
        <v>45825</v>
      </c>
      <c r="P46" s="1" t="str">
        <f t="shared" si="3"/>
        <v>June</v>
      </c>
      <c r="Q46" s="3">
        <f t="shared" si="4"/>
        <v>45834</v>
      </c>
      <c r="R46" s="1" t="str">
        <f t="shared" si="5"/>
        <v>June</v>
      </c>
      <c r="S46" s="11">
        <f t="shared" si="6"/>
        <v>45897</v>
      </c>
      <c r="T46" s="14" t="b">
        <f t="shared" ref="T46:AD69" si="11">IFERROR(COLUMN() - COLUMN($T$11) + 1 &lt;= MATCH($AF46, $T$11:$AD$11, 0),FALSE)</f>
        <v>1</v>
      </c>
      <c r="U46" s="24" t="b">
        <f t="shared" si="11"/>
        <v>1</v>
      </c>
      <c r="V46" s="24" t="b">
        <f t="shared" si="11"/>
        <v>1</v>
      </c>
      <c r="W46" s="24" t="b">
        <f t="shared" si="11"/>
        <v>1</v>
      </c>
      <c r="X46" s="24" t="b">
        <f t="shared" si="11"/>
        <v>1</v>
      </c>
      <c r="Y46" s="24" t="b">
        <f t="shared" si="11"/>
        <v>1</v>
      </c>
      <c r="Z46" s="24" t="b">
        <f t="shared" si="11"/>
        <v>1</v>
      </c>
      <c r="AA46" s="24" t="b">
        <f t="shared" si="11"/>
        <v>1</v>
      </c>
      <c r="AB46" s="24" t="b">
        <f t="shared" si="11"/>
        <v>1</v>
      </c>
      <c r="AC46" s="24" t="b">
        <f t="shared" si="11"/>
        <v>1</v>
      </c>
      <c r="AD46" s="15" t="b">
        <f t="shared" si="11"/>
        <v>0</v>
      </c>
      <c r="AE46" s="17">
        <f t="shared" si="8"/>
        <v>0.90909090909090906</v>
      </c>
      <c r="AF46" s="1" t="s">
        <v>17</v>
      </c>
      <c r="AG46" s="3">
        <v>45935</v>
      </c>
      <c r="AH46" s="1" t="str">
        <f t="shared" si="9"/>
        <v>October</v>
      </c>
      <c r="AI46" s="33">
        <f t="shared" si="10"/>
        <v>38</v>
      </c>
    </row>
    <row r="47" spans="2:35" x14ac:dyDescent="0.35">
      <c r="B47" s="33" t="s">
        <v>73</v>
      </c>
      <c r="C47" s="1" t="s">
        <v>77</v>
      </c>
      <c r="D47" s="1" t="s">
        <v>83</v>
      </c>
      <c r="E47" s="1" t="s">
        <v>97</v>
      </c>
      <c r="F47" s="1" t="s">
        <v>140</v>
      </c>
      <c r="G47" s="1">
        <v>42</v>
      </c>
      <c r="H47" s="1" t="s">
        <v>204</v>
      </c>
      <c r="I47" s="1">
        <v>14580</v>
      </c>
      <c r="J47" s="1">
        <v>161</v>
      </c>
      <c r="K47" s="1" t="s">
        <v>39</v>
      </c>
      <c r="L47" s="1" t="s">
        <v>41</v>
      </c>
      <c r="M47" s="1" t="s">
        <v>210</v>
      </c>
      <c r="N47" s="1" t="s">
        <v>45</v>
      </c>
      <c r="O47" s="3">
        <v>45848</v>
      </c>
      <c r="P47" s="1" t="str">
        <f t="shared" si="3"/>
        <v>July</v>
      </c>
      <c r="Q47" s="3">
        <f t="shared" si="4"/>
        <v>45859</v>
      </c>
      <c r="R47" s="1" t="str">
        <f t="shared" si="5"/>
        <v>July</v>
      </c>
      <c r="S47" s="11">
        <f t="shared" si="6"/>
        <v>45922</v>
      </c>
      <c r="T47" s="14" t="b">
        <f t="shared" si="11"/>
        <v>1</v>
      </c>
      <c r="U47" s="24" t="b">
        <f t="shared" si="11"/>
        <v>1</v>
      </c>
      <c r="V47" s="24" t="b">
        <f t="shared" si="11"/>
        <v>1</v>
      </c>
      <c r="W47" s="24" t="b">
        <f t="shared" si="11"/>
        <v>1</v>
      </c>
      <c r="X47" s="24" t="b">
        <f t="shared" si="11"/>
        <v>1</v>
      </c>
      <c r="Y47" s="24" t="b">
        <f t="shared" si="11"/>
        <v>1</v>
      </c>
      <c r="Z47" s="24" t="b">
        <f t="shared" si="11"/>
        <v>0</v>
      </c>
      <c r="AA47" s="24" t="b">
        <f t="shared" si="11"/>
        <v>0</v>
      </c>
      <c r="AB47" s="24" t="b">
        <f t="shared" si="11"/>
        <v>0</v>
      </c>
      <c r="AC47" s="24" t="b">
        <f t="shared" si="11"/>
        <v>0</v>
      </c>
      <c r="AD47" s="15" t="b">
        <f t="shared" si="11"/>
        <v>0</v>
      </c>
      <c r="AE47" s="17">
        <f t="shared" si="8"/>
        <v>0.54545454545454541</v>
      </c>
      <c r="AF47" s="1" t="s">
        <v>3</v>
      </c>
      <c r="AG47" s="3">
        <v>45943</v>
      </c>
      <c r="AH47" s="1" t="str">
        <f t="shared" si="9"/>
        <v>October</v>
      </c>
      <c r="AI47" s="33">
        <f t="shared" si="10"/>
        <v>21</v>
      </c>
    </row>
    <row r="48" spans="2:35" x14ac:dyDescent="0.35">
      <c r="B48" s="33" t="s">
        <v>73</v>
      </c>
      <c r="C48" s="1" t="s">
        <v>77</v>
      </c>
      <c r="D48" s="1" t="s">
        <v>91</v>
      </c>
      <c r="E48" s="1" t="s">
        <v>104</v>
      </c>
      <c r="F48" s="1" t="s">
        <v>141</v>
      </c>
      <c r="G48" s="1">
        <v>100</v>
      </c>
      <c r="H48" s="1" t="s">
        <v>204</v>
      </c>
      <c r="I48" s="1">
        <v>17475</v>
      </c>
      <c r="J48" s="1">
        <v>161</v>
      </c>
      <c r="K48" s="1" t="s">
        <v>206</v>
      </c>
      <c r="L48" s="1" t="s">
        <v>40</v>
      </c>
      <c r="M48" s="1" t="s">
        <v>210</v>
      </c>
      <c r="N48" s="1" t="s">
        <v>44</v>
      </c>
      <c r="O48" s="3">
        <v>45696</v>
      </c>
      <c r="P48" s="1" t="str">
        <f t="shared" si="3"/>
        <v>February</v>
      </c>
      <c r="Q48" s="3">
        <f t="shared" si="4"/>
        <v>45706</v>
      </c>
      <c r="R48" s="1" t="str">
        <f t="shared" si="5"/>
        <v>February</v>
      </c>
      <c r="S48" s="11">
        <f t="shared" si="6"/>
        <v>45769</v>
      </c>
      <c r="T48" s="14" t="b">
        <f t="shared" si="11"/>
        <v>1</v>
      </c>
      <c r="U48" s="24" t="b">
        <f t="shared" si="11"/>
        <v>1</v>
      </c>
      <c r="V48" s="24" t="b">
        <f t="shared" si="11"/>
        <v>1</v>
      </c>
      <c r="W48" s="24" t="b">
        <f t="shared" si="11"/>
        <v>1</v>
      </c>
      <c r="X48" s="24" t="b">
        <f t="shared" si="11"/>
        <v>1</v>
      </c>
      <c r="Y48" s="24" t="b">
        <f t="shared" si="11"/>
        <v>1</v>
      </c>
      <c r="Z48" s="24" t="b">
        <f t="shared" si="11"/>
        <v>1</v>
      </c>
      <c r="AA48" s="24" t="b">
        <f t="shared" si="11"/>
        <v>1</v>
      </c>
      <c r="AB48" s="24" t="b">
        <f t="shared" si="11"/>
        <v>1</v>
      </c>
      <c r="AC48" s="24" t="b">
        <f t="shared" si="11"/>
        <v>1</v>
      </c>
      <c r="AD48" s="15" t="b">
        <f t="shared" si="11"/>
        <v>1</v>
      </c>
      <c r="AE48" s="17">
        <f t="shared" si="8"/>
        <v>1</v>
      </c>
      <c r="AF48" s="1" t="s">
        <v>6</v>
      </c>
      <c r="AG48" s="3">
        <v>45776</v>
      </c>
      <c r="AH48" s="1" t="str">
        <f t="shared" si="9"/>
        <v>April</v>
      </c>
      <c r="AI48" s="33">
        <f t="shared" si="10"/>
        <v>7</v>
      </c>
    </row>
    <row r="49" spans="2:35" x14ac:dyDescent="0.35">
      <c r="B49" s="33" t="s">
        <v>72</v>
      </c>
      <c r="C49" s="1" t="s">
        <v>76</v>
      </c>
      <c r="D49" s="1" t="s">
        <v>93</v>
      </c>
      <c r="E49" s="1" t="s">
        <v>96</v>
      </c>
      <c r="F49" s="1" t="s">
        <v>142</v>
      </c>
      <c r="G49" s="1">
        <v>48</v>
      </c>
      <c r="H49" s="1" t="s">
        <v>204</v>
      </c>
      <c r="I49" s="1">
        <v>20238</v>
      </c>
      <c r="J49" s="1">
        <v>206</v>
      </c>
      <c r="K49" s="1" t="s">
        <v>206</v>
      </c>
      <c r="L49" s="1" t="s">
        <v>40</v>
      </c>
      <c r="M49" s="1" t="s">
        <v>210</v>
      </c>
      <c r="N49" s="1" t="s">
        <v>45</v>
      </c>
      <c r="O49" s="3">
        <v>45761</v>
      </c>
      <c r="P49" s="1" t="str">
        <f t="shared" si="3"/>
        <v>April</v>
      </c>
      <c r="Q49" s="3">
        <f t="shared" si="4"/>
        <v>45770</v>
      </c>
      <c r="R49" s="1" t="str">
        <f t="shared" si="5"/>
        <v>April</v>
      </c>
      <c r="S49" s="11">
        <f t="shared" si="6"/>
        <v>45833</v>
      </c>
      <c r="T49" s="14" t="b">
        <f t="shared" si="11"/>
        <v>1</v>
      </c>
      <c r="U49" s="24" t="b">
        <f t="shared" si="11"/>
        <v>1</v>
      </c>
      <c r="V49" s="24" t="b">
        <f t="shared" si="11"/>
        <v>1</v>
      </c>
      <c r="W49" s="24" t="b">
        <f t="shared" si="11"/>
        <v>1</v>
      </c>
      <c r="X49" s="24" t="b">
        <f t="shared" si="11"/>
        <v>1</v>
      </c>
      <c r="Y49" s="24" t="b">
        <f t="shared" si="11"/>
        <v>0</v>
      </c>
      <c r="Z49" s="24" t="b">
        <f t="shared" si="11"/>
        <v>0</v>
      </c>
      <c r="AA49" s="24" t="b">
        <f t="shared" si="11"/>
        <v>0</v>
      </c>
      <c r="AB49" s="24" t="b">
        <f t="shared" si="11"/>
        <v>0</v>
      </c>
      <c r="AC49" s="24" t="b">
        <f t="shared" si="11"/>
        <v>0</v>
      </c>
      <c r="AD49" s="15" t="b">
        <f t="shared" si="11"/>
        <v>0</v>
      </c>
      <c r="AE49" s="17">
        <f t="shared" si="8"/>
        <v>0.45454545454545453</v>
      </c>
      <c r="AF49" s="1" t="s">
        <v>2</v>
      </c>
      <c r="AG49" s="3">
        <v>45870</v>
      </c>
      <c r="AH49" s="1" t="str">
        <f t="shared" si="9"/>
        <v>August</v>
      </c>
      <c r="AI49" s="33">
        <f t="shared" si="10"/>
        <v>37</v>
      </c>
    </row>
    <row r="50" spans="2:35" x14ac:dyDescent="0.35">
      <c r="B50" s="33" t="s">
        <v>75</v>
      </c>
      <c r="C50" s="1" t="s">
        <v>79</v>
      </c>
      <c r="D50" s="1" t="s">
        <v>86</v>
      </c>
      <c r="E50" s="1" t="str">
        <f>IF(D50="Anmol 21K", "Floret_21",
IF(OR(D50="Illusion Round", D50="Radiant", D50="Princess", D50="One Six Eight"), "Amara", ""))</f>
        <v>Floret_21</v>
      </c>
      <c r="F50" s="1" t="s">
        <v>143</v>
      </c>
      <c r="G50" s="1">
        <v>62</v>
      </c>
      <c r="H50" s="1" t="s">
        <v>205</v>
      </c>
      <c r="I50" s="1">
        <v>20279</v>
      </c>
      <c r="J50" s="1">
        <v>202</v>
      </c>
      <c r="K50" s="1" t="s">
        <v>39</v>
      </c>
      <c r="L50" s="1" t="s">
        <v>42</v>
      </c>
      <c r="M50" s="1" t="s">
        <v>210</v>
      </c>
      <c r="N50" s="1" t="s">
        <v>44</v>
      </c>
      <c r="O50" s="3">
        <v>45675</v>
      </c>
      <c r="P50" s="1" t="str">
        <f t="shared" si="3"/>
        <v>January</v>
      </c>
      <c r="Q50" s="3">
        <f t="shared" si="4"/>
        <v>45685</v>
      </c>
      <c r="R50" s="1" t="str">
        <f t="shared" si="5"/>
        <v>January</v>
      </c>
      <c r="S50" s="11">
        <f t="shared" si="6"/>
        <v>45748</v>
      </c>
      <c r="T50" s="14" t="b">
        <f t="shared" si="11"/>
        <v>1</v>
      </c>
      <c r="U50" s="24" t="b">
        <f t="shared" si="11"/>
        <v>1</v>
      </c>
      <c r="V50" s="24" t="b">
        <f t="shared" si="11"/>
        <v>0</v>
      </c>
      <c r="W50" s="24" t="b">
        <f t="shared" si="11"/>
        <v>0</v>
      </c>
      <c r="X50" s="24" t="b">
        <f t="shared" si="11"/>
        <v>0</v>
      </c>
      <c r="Y50" s="24" t="b">
        <f t="shared" si="11"/>
        <v>0</v>
      </c>
      <c r="Z50" s="24" t="b">
        <f t="shared" si="11"/>
        <v>0</v>
      </c>
      <c r="AA50" s="24" t="b">
        <f t="shared" si="11"/>
        <v>0</v>
      </c>
      <c r="AB50" s="24" t="b">
        <f t="shared" si="11"/>
        <v>0</v>
      </c>
      <c r="AC50" s="24" t="b">
        <f t="shared" si="11"/>
        <v>0</v>
      </c>
      <c r="AD50" s="15" t="b">
        <f t="shared" si="11"/>
        <v>0</v>
      </c>
      <c r="AE50" s="17">
        <f t="shared" si="8"/>
        <v>0.18181818181818182</v>
      </c>
      <c r="AF50" s="1" t="s">
        <v>30</v>
      </c>
      <c r="AG50" s="3">
        <v>45775</v>
      </c>
      <c r="AH50" s="1" t="str">
        <f t="shared" si="9"/>
        <v>April</v>
      </c>
      <c r="AI50" s="33">
        <f t="shared" si="10"/>
        <v>27</v>
      </c>
    </row>
    <row r="51" spans="2:35" x14ac:dyDescent="0.35">
      <c r="B51" s="33" t="s">
        <v>73</v>
      </c>
      <c r="C51" s="1" t="s">
        <v>77</v>
      </c>
      <c r="D51" s="1" t="s">
        <v>88</v>
      </c>
      <c r="E51" s="1" t="s">
        <v>101</v>
      </c>
      <c r="F51" s="1" t="s">
        <v>144</v>
      </c>
      <c r="G51" s="1">
        <v>64</v>
      </c>
      <c r="H51" s="1" t="s">
        <v>205</v>
      </c>
      <c r="I51" s="1">
        <v>14552</v>
      </c>
      <c r="J51" s="1">
        <v>144</v>
      </c>
      <c r="K51" s="1" t="s">
        <v>39</v>
      </c>
      <c r="L51" s="1" t="s">
        <v>40</v>
      </c>
      <c r="M51" s="1" t="s">
        <v>210</v>
      </c>
      <c r="N51" s="1" t="s">
        <v>44</v>
      </c>
      <c r="O51" s="3">
        <v>45771</v>
      </c>
      <c r="P51" s="1" t="str">
        <f t="shared" si="3"/>
        <v>April</v>
      </c>
      <c r="Q51" s="3">
        <f t="shared" si="4"/>
        <v>45782</v>
      </c>
      <c r="R51" s="1" t="str">
        <f t="shared" si="5"/>
        <v>May</v>
      </c>
      <c r="S51" s="11">
        <f t="shared" si="6"/>
        <v>45845</v>
      </c>
      <c r="T51" s="14" t="b">
        <f t="shared" si="11"/>
        <v>1</v>
      </c>
      <c r="U51" s="24" t="b">
        <f t="shared" si="11"/>
        <v>1</v>
      </c>
      <c r="V51" s="24" t="b">
        <f t="shared" si="11"/>
        <v>1</v>
      </c>
      <c r="W51" s="24" t="b">
        <f t="shared" si="11"/>
        <v>1</v>
      </c>
      <c r="X51" s="24" t="b">
        <f t="shared" si="11"/>
        <v>1</v>
      </c>
      <c r="Y51" s="24" t="b">
        <f t="shared" si="11"/>
        <v>1</v>
      </c>
      <c r="Z51" s="24" t="b">
        <f t="shared" si="11"/>
        <v>1</v>
      </c>
      <c r="AA51" s="24" t="b">
        <f t="shared" si="11"/>
        <v>1</v>
      </c>
      <c r="AB51" s="24" t="b">
        <f t="shared" si="11"/>
        <v>1</v>
      </c>
      <c r="AC51" s="24" t="b">
        <f t="shared" si="11"/>
        <v>0</v>
      </c>
      <c r="AD51" s="15" t="b">
        <f t="shared" si="11"/>
        <v>0</v>
      </c>
      <c r="AE51" s="17">
        <f t="shared" si="8"/>
        <v>0.81818181818181823</v>
      </c>
      <c r="AF51" s="1" t="s">
        <v>7</v>
      </c>
      <c r="AG51" s="3">
        <v>45860</v>
      </c>
      <c r="AH51" s="1" t="str">
        <f t="shared" si="9"/>
        <v>July</v>
      </c>
      <c r="AI51" s="33">
        <f t="shared" si="10"/>
        <v>15</v>
      </c>
    </row>
    <row r="52" spans="2:35" x14ac:dyDescent="0.35">
      <c r="B52" s="33" t="s">
        <v>72</v>
      </c>
      <c r="C52" s="1" t="s">
        <v>76</v>
      </c>
      <c r="D52" s="1" t="s">
        <v>90</v>
      </c>
      <c r="E52" s="1" t="s">
        <v>103</v>
      </c>
      <c r="F52" s="1" t="s">
        <v>145</v>
      </c>
      <c r="G52" s="1">
        <v>70</v>
      </c>
      <c r="H52" s="1" t="s">
        <v>205</v>
      </c>
      <c r="I52" s="1">
        <v>13984</v>
      </c>
      <c r="J52" s="1">
        <v>149</v>
      </c>
      <c r="K52" s="1" t="s">
        <v>39</v>
      </c>
      <c r="L52" s="1" t="s">
        <v>36</v>
      </c>
      <c r="M52" s="1" t="s">
        <v>210</v>
      </c>
      <c r="N52" s="1" t="s">
        <v>45</v>
      </c>
      <c r="O52" s="3">
        <v>45739</v>
      </c>
      <c r="P52" s="1" t="str">
        <f t="shared" si="3"/>
        <v>March</v>
      </c>
      <c r="Q52" s="3">
        <f t="shared" si="4"/>
        <v>45748</v>
      </c>
      <c r="R52" s="1" t="str">
        <f t="shared" si="5"/>
        <v>April</v>
      </c>
      <c r="S52" s="11">
        <f t="shared" si="6"/>
        <v>45811</v>
      </c>
      <c r="T52" s="14" t="b">
        <f t="shared" si="11"/>
        <v>1</v>
      </c>
      <c r="U52" s="24" t="b">
        <f t="shared" si="11"/>
        <v>1</v>
      </c>
      <c r="V52" s="24" t="b">
        <f t="shared" si="11"/>
        <v>1</v>
      </c>
      <c r="W52" s="24" t="b">
        <f t="shared" si="11"/>
        <v>1</v>
      </c>
      <c r="X52" s="24" t="b">
        <f t="shared" si="11"/>
        <v>1</v>
      </c>
      <c r="Y52" s="24" t="b">
        <f t="shared" si="11"/>
        <v>1</v>
      </c>
      <c r="Z52" s="24" t="b">
        <f t="shared" si="11"/>
        <v>1</v>
      </c>
      <c r="AA52" s="24" t="b">
        <f t="shared" si="11"/>
        <v>1</v>
      </c>
      <c r="AB52" s="24" t="b">
        <f t="shared" si="11"/>
        <v>1</v>
      </c>
      <c r="AC52" s="24" t="b">
        <f t="shared" si="11"/>
        <v>1</v>
      </c>
      <c r="AD52" s="15" t="b">
        <f t="shared" si="11"/>
        <v>0</v>
      </c>
      <c r="AE52" s="17">
        <f t="shared" si="8"/>
        <v>0.90909090909090906</v>
      </c>
      <c r="AF52" s="1" t="s">
        <v>17</v>
      </c>
      <c r="AG52" s="3">
        <v>45826</v>
      </c>
      <c r="AH52" s="1" t="str">
        <f t="shared" si="9"/>
        <v>June</v>
      </c>
      <c r="AI52" s="33">
        <f t="shared" si="10"/>
        <v>15</v>
      </c>
    </row>
    <row r="53" spans="2:35" x14ac:dyDescent="0.35">
      <c r="B53" s="33" t="s">
        <v>75</v>
      </c>
      <c r="C53" s="1" t="s">
        <v>79</v>
      </c>
      <c r="D53" s="1" t="s">
        <v>84</v>
      </c>
      <c r="E53" s="1" t="s">
        <v>96</v>
      </c>
      <c r="F53" s="1" t="s">
        <v>146</v>
      </c>
      <c r="G53" s="1">
        <v>45</v>
      </c>
      <c r="H53" s="1" t="s">
        <v>205</v>
      </c>
      <c r="I53" s="1">
        <v>17077</v>
      </c>
      <c r="J53" s="1">
        <v>104</v>
      </c>
      <c r="K53" s="1" t="s">
        <v>207</v>
      </c>
      <c r="L53" s="1" t="s">
        <v>40</v>
      </c>
      <c r="M53" s="1" t="s">
        <v>210</v>
      </c>
      <c r="N53" s="1" t="s">
        <v>45</v>
      </c>
      <c r="O53" s="3">
        <v>45837</v>
      </c>
      <c r="P53" s="1" t="str">
        <f t="shared" si="3"/>
        <v>June</v>
      </c>
      <c r="Q53" s="3">
        <f t="shared" si="4"/>
        <v>45846</v>
      </c>
      <c r="R53" s="1" t="str">
        <f t="shared" si="5"/>
        <v>July</v>
      </c>
      <c r="S53" s="11">
        <f t="shared" si="6"/>
        <v>45909</v>
      </c>
      <c r="T53" s="14" t="b">
        <f t="shared" si="11"/>
        <v>1</v>
      </c>
      <c r="U53" s="24" t="b">
        <f t="shared" si="11"/>
        <v>1</v>
      </c>
      <c r="V53" s="24" t="b">
        <f t="shared" si="11"/>
        <v>1</v>
      </c>
      <c r="W53" s="24" t="b">
        <f t="shared" si="11"/>
        <v>0</v>
      </c>
      <c r="X53" s="24" t="b">
        <f t="shared" si="11"/>
        <v>0</v>
      </c>
      <c r="Y53" s="24" t="b">
        <f t="shared" si="11"/>
        <v>0</v>
      </c>
      <c r="Z53" s="24" t="b">
        <f t="shared" si="11"/>
        <v>0</v>
      </c>
      <c r="AA53" s="24" t="b">
        <f t="shared" si="11"/>
        <v>0</v>
      </c>
      <c r="AB53" s="24" t="b">
        <f t="shared" si="11"/>
        <v>0</v>
      </c>
      <c r="AC53" s="24" t="b">
        <f t="shared" si="11"/>
        <v>0</v>
      </c>
      <c r="AD53" s="15" t="b">
        <f t="shared" si="11"/>
        <v>0</v>
      </c>
      <c r="AE53" s="17">
        <f t="shared" si="8"/>
        <v>0.27272727272727271</v>
      </c>
      <c r="AF53" s="1" t="s">
        <v>0</v>
      </c>
      <c r="AG53" s="3">
        <v>45933</v>
      </c>
      <c r="AH53" s="1" t="str">
        <f t="shared" si="9"/>
        <v>October</v>
      </c>
      <c r="AI53" s="33">
        <f t="shared" si="10"/>
        <v>24</v>
      </c>
    </row>
    <row r="54" spans="2:35" x14ac:dyDescent="0.35">
      <c r="B54" s="33" t="s">
        <v>75</v>
      </c>
      <c r="C54" s="1" t="s">
        <v>79</v>
      </c>
      <c r="D54" s="1" t="s">
        <v>86</v>
      </c>
      <c r="E54" s="1" t="str">
        <f>IF(D54="Anmol 21K", "Floret_21",
IF(OR(D54="Illusion Round", D54="Radiant", D54="Princess", D54="One Six Eight"), "Amara", ""))</f>
        <v>Floret_21</v>
      </c>
      <c r="F54" s="1" t="s">
        <v>147</v>
      </c>
      <c r="G54" s="1">
        <v>56</v>
      </c>
      <c r="H54" s="1" t="s">
        <v>205</v>
      </c>
      <c r="I54" s="1">
        <v>22851</v>
      </c>
      <c r="J54" s="1">
        <v>139</v>
      </c>
      <c r="K54" s="1" t="s">
        <v>209</v>
      </c>
      <c r="L54" s="1" t="s">
        <v>36</v>
      </c>
      <c r="M54" s="1" t="s">
        <v>210</v>
      </c>
      <c r="N54" s="1" t="s">
        <v>44</v>
      </c>
      <c r="O54" s="3">
        <v>45743</v>
      </c>
      <c r="P54" s="1" t="str">
        <f t="shared" si="3"/>
        <v>March</v>
      </c>
      <c r="Q54" s="3">
        <f t="shared" si="4"/>
        <v>45754</v>
      </c>
      <c r="R54" s="1" t="str">
        <f t="shared" si="5"/>
        <v>April</v>
      </c>
      <c r="S54" s="11">
        <f t="shared" si="6"/>
        <v>45817</v>
      </c>
      <c r="T54" s="14" t="b">
        <f t="shared" si="11"/>
        <v>1</v>
      </c>
      <c r="U54" s="24" t="b">
        <f t="shared" si="11"/>
        <v>1</v>
      </c>
      <c r="V54" s="24" t="b">
        <f t="shared" si="11"/>
        <v>1</v>
      </c>
      <c r="W54" s="24" t="b">
        <f t="shared" si="11"/>
        <v>1</v>
      </c>
      <c r="X54" s="24" t="b">
        <f t="shared" si="11"/>
        <v>1</v>
      </c>
      <c r="Y54" s="24" t="b">
        <f t="shared" si="11"/>
        <v>1</v>
      </c>
      <c r="Z54" s="24" t="b">
        <f t="shared" si="11"/>
        <v>0</v>
      </c>
      <c r="AA54" s="24" t="b">
        <f t="shared" si="11"/>
        <v>0</v>
      </c>
      <c r="AB54" s="24" t="b">
        <f t="shared" si="11"/>
        <v>0</v>
      </c>
      <c r="AC54" s="24" t="b">
        <f t="shared" si="11"/>
        <v>0</v>
      </c>
      <c r="AD54" s="15" t="b">
        <f t="shared" si="11"/>
        <v>0</v>
      </c>
      <c r="AE54" s="17">
        <f t="shared" si="8"/>
        <v>0.54545454545454541</v>
      </c>
      <c r="AF54" s="1" t="s">
        <v>3</v>
      </c>
      <c r="AG54" s="3">
        <v>45854</v>
      </c>
      <c r="AH54" s="1" t="str">
        <f t="shared" si="9"/>
        <v>July</v>
      </c>
      <c r="AI54" s="33">
        <f t="shared" si="10"/>
        <v>37</v>
      </c>
    </row>
    <row r="55" spans="2:35" x14ac:dyDescent="0.35">
      <c r="B55" s="33" t="s">
        <v>75</v>
      </c>
      <c r="C55" s="1" t="s">
        <v>79</v>
      </c>
      <c r="D55" s="1" t="s">
        <v>84</v>
      </c>
      <c r="E55" s="1" t="s">
        <v>96</v>
      </c>
      <c r="F55" s="1" t="s">
        <v>148</v>
      </c>
      <c r="G55" s="1">
        <v>42</v>
      </c>
      <c r="H55" s="1" t="s">
        <v>204</v>
      </c>
      <c r="I55" s="1">
        <v>23602</v>
      </c>
      <c r="J55" s="1">
        <v>160</v>
      </c>
      <c r="K55" s="1" t="s">
        <v>35</v>
      </c>
      <c r="L55" s="1" t="s">
        <v>40</v>
      </c>
      <c r="M55" s="1" t="s">
        <v>210</v>
      </c>
      <c r="N55" s="1" t="s">
        <v>44</v>
      </c>
      <c r="O55" s="3">
        <v>45816</v>
      </c>
      <c r="P55" s="1" t="str">
        <f t="shared" si="3"/>
        <v>June</v>
      </c>
      <c r="Q55" s="3">
        <f t="shared" si="4"/>
        <v>45825</v>
      </c>
      <c r="R55" s="1" t="str">
        <f t="shared" si="5"/>
        <v>June</v>
      </c>
      <c r="S55" s="11">
        <f t="shared" si="6"/>
        <v>45888</v>
      </c>
      <c r="T55" s="14" t="b">
        <f t="shared" si="11"/>
        <v>1</v>
      </c>
      <c r="U55" s="24" t="b">
        <f t="shared" si="11"/>
        <v>1</v>
      </c>
      <c r="V55" s="24" t="b">
        <f t="shared" si="11"/>
        <v>1</v>
      </c>
      <c r="W55" s="24" t="b">
        <f t="shared" si="11"/>
        <v>1</v>
      </c>
      <c r="X55" s="24" t="b">
        <f t="shared" si="11"/>
        <v>1</v>
      </c>
      <c r="Y55" s="24" t="b">
        <f t="shared" si="11"/>
        <v>1</v>
      </c>
      <c r="Z55" s="24" t="b">
        <f t="shared" si="11"/>
        <v>1</v>
      </c>
      <c r="AA55" s="24" t="b">
        <f t="shared" si="11"/>
        <v>1</v>
      </c>
      <c r="AB55" s="24" t="b">
        <f t="shared" si="11"/>
        <v>1</v>
      </c>
      <c r="AC55" s="24" t="b">
        <f t="shared" si="11"/>
        <v>1</v>
      </c>
      <c r="AD55" s="15" t="b">
        <f t="shared" si="11"/>
        <v>1</v>
      </c>
      <c r="AE55" s="17">
        <f t="shared" si="8"/>
        <v>1</v>
      </c>
      <c r="AF55" s="1" t="s">
        <v>6</v>
      </c>
      <c r="AG55" s="3">
        <v>45914</v>
      </c>
      <c r="AH55" s="1" t="str">
        <f t="shared" si="9"/>
        <v>September</v>
      </c>
      <c r="AI55" s="33">
        <f t="shared" si="10"/>
        <v>26</v>
      </c>
    </row>
    <row r="56" spans="2:35" x14ac:dyDescent="0.35">
      <c r="B56" s="33" t="s">
        <v>73</v>
      </c>
      <c r="C56" s="1" t="s">
        <v>77</v>
      </c>
      <c r="D56" s="1" t="s">
        <v>91</v>
      </c>
      <c r="E56" s="1" t="s">
        <v>104</v>
      </c>
      <c r="F56" s="1" t="s">
        <v>149</v>
      </c>
      <c r="G56" s="1">
        <v>64</v>
      </c>
      <c r="H56" s="1" t="s">
        <v>205</v>
      </c>
      <c r="I56" s="1">
        <v>24007</v>
      </c>
      <c r="J56" s="1">
        <v>142</v>
      </c>
      <c r="K56" s="1" t="s">
        <v>207</v>
      </c>
      <c r="L56" s="1" t="s">
        <v>36</v>
      </c>
      <c r="M56" s="1" t="s">
        <v>210</v>
      </c>
      <c r="N56" s="1" t="s">
        <v>45</v>
      </c>
      <c r="O56" s="3">
        <v>45874</v>
      </c>
      <c r="P56" s="1" t="str">
        <f t="shared" si="3"/>
        <v>August</v>
      </c>
      <c r="Q56" s="3">
        <f t="shared" si="4"/>
        <v>45883</v>
      </c>
      <c r="R56" s="1" t="str">
        <f t="shared" si="5"/>
        <v>August</v>
      </c>
      <c r="S56" s="11">
        <f t="shared" si="6"/>
        <v>45946</v>
      </c>
      <c r="T56" s="14" t="b">
        <f t="shared" si="11"/>
        <v>1</v>
      </c>
      <c r="U56" s="24" t="b">
        <f t="shared" si="11"/>
        <v>1</v>
      </c>
      <c r="V56" s="24" t="b">
        <f t="shared" si="11"/>
        <v>1</v>
      </c>
      <c r="W56" s="24" t="b">
        <f t="shared" si="11"/>
        <v>1</v>
      </c>
      <c r="X56" s="24" t="b">
        <f t="shared" si="11"/>
        <v>1</v>
      </c>
      <c r="Y56" s="24" t="b">
        <f t="shared" si="11"/>
        <v>0</v>
      </c>
      <c r="Z56" s="24" t="b">
        <f t="shared" si="11"/>
        <v>0</v>
      </c>
      <c r="AA56" s="24" t="b">
        <f t="shared" si="11"/>
        <v>0</v>
      </c>
      <c r="AB56" s="24" t="b">
        <f t="shared" si="11"/>
        <v>0</v>
      </c>
      <c r="AC56" s="24" t="b">
        <f t="shared" si="11"/>
        <v>0</v>
      </c>
      <c r="AD56" s="15" t="b">
        <f t="shared" si="11"/>
        <v>0</v>
      </c>
      <c r="AE56" s="17">
        <f t="shared" si="8"/>
        <v>0.45454545454545453</v>
      </c>
      <c r="AF56" s="1" t="s">
        <v>2</v>
      </c>
      <c r="AG56" s="3">
        <v>45964</v>
      </c>
      <c r="AH56" s="1" t="str">
        <f t="shared" si="9"/>
        <v>November</v>
      </c>
      <c r="AI56" s="33">
        <f t="shared" si="10"/>
        <v>18</v>
      </c>
    </row>
    <row r="57" spans="2:35" x14ac:dyDescent="0.35">
      <c r="B57" s="33" t="s">
        <v>74</v>
      </c>
      <c r="C57" s="1" t="s">
        <v>80</v>
      </c>
      <c r="D57" s="1" t="s">
        <v>85</v>
      </c>
      <c r="E57" s="1" t="s">
        <v>99</v>
      </c>
      <c r="F57" s="1" t="s">
        <v>150</v>
      </c>
      <c r="G57" s="1">
        <v>63</v>
      </c>
      <c r="H57" s="1" t="s">
        <v>205</v>
      </c>
      <c r="I57" s="1">
        <v>16566</v>
      </c>
      <c r="J57" s="1">
        <v>140</v>
      </c>
      <c r="K57" s="1" t="s">
        <v>209</v>
      </c>
      <c r="L57" s="1" t="s">
        <v>41</v>
      </c>
      <c r="M57" s="1" t="s">
        <v>210</v>
      </c>
      <c r="N57" s="1" t="s">
        <v>43</v>
      </c>
      <c r="O57" s="3">
        <v>45832</v>
      </c>
      <c r="P57" s="1" t="str">
        <f t="shared" si="3"/>
        <v>June</v>
      </c>
      <c r="Q57" s="3">
        <f t="shared" si="4"/>
        <v>45841</v>
      </c>
      <c r="R57" s="1" t="str">
        <f t="shared" si="5"/>
        <v>July</v>
      </c>
      <c r="S57" s="11">
        <f t="shared" si="6"/>
        <v>45904</v>
      </c>
      <c r="T57" s="14" t="b">
        <f t="shared" si="11"/>
        <v>1</v>
      </c>
      <c r="U57" s="24" t="b">
        <f t="shared" si="11"/>
        <v>1</v>
      </c>
      <c r="V57" s="24" t="b">
        <f t="shared" si="11"/>
        <v>0</v>
      </c>
      <c r="W57" s="24" t="b">
        <f t="shared" si="11"/>
        <v>0</v>
      </c>
      <c r="X57" s="24" t="b">
        <f t="shared" si="11"/>
        <v>0</v>
      </c>
      <c r="Y57" s="24" t="b">
        <f t="shared" si="11"/>
        <v>0</v>
      </c>
      <c r="Z57" s="24" t="b">
        <f t="shared" si="11"/>
        <v>0</v>
      </c>
      <c r="AA57" s="24" t="b">
        <f t="shared" si="11"/>
        <v>0</v>
      </c>
      <c r="AB57" s="24" t="b">
        <f t="shared" si="11"/>
        <v>0</v>
      </c>
      <c r="AC57" s="24" t="b">
        <f t="shared" si="11"/>
        <v>0</v>
      </c>
      <c r="AD57" s="15" t="b">
        <f t="shared" si="11"/>
        <v>0</v>
      </c>
      <c r="AE57" s="17">
        <f t="shared" si="8"/>
        <v>0.18181818181818182</v>
      </c>
      <c r="AF57" s="1" t="s">
        <v>30</v>
      </c>
      <c r="AG57" s="3">
        <v>45926</v>
      </c>
      <c r="AH57" s="1" t="str">
        <f t="shared" si="9"/>
        <v>September</v>
      </c>
      <c r="AI57" s="33">
        <f t="shared" si="10"/>
        <v>22</v>
      </c>
    </row>
    <row r="58" spans="2:35" x14ac:dyDescent="0.35">
      <c r="B58" s="33" t="s">
        <v>74</v>
      </c>
      <c r="C58" s="1" t="s">
        <v>81</v>
      </c>
      <c r="D58" s="1" t="s">
        <v>95</v>
      </c>
      <c r="E58" s="1" t="str">
        <f>IF(D58="Anmol 21K", "Floret_21",
IF(OR(D58="Illusion Round", D58="Radiant", D58="Princess", D58="One Six Eight"), "Amara", ""))</f>
        <v>Amara</v>
      </c>
      <c r="F58" s="1" t="s">
        <v>151</v>
      </c>
      <c r="G58" s="1">
        <v>39</v>
      </c>
      <c r="H58" s="1" t="s">
        <v>204</v>
      </c>
      <c r="I58" s="1">
        <v>24558</v>
      </c>
      <c r="J58" s="1">
        <v>128</v>
      </c>
      <c r="K58" s="1" t="s">
        <v>35</v>
      </c>
      <c r="L58" s="1" t="s">
        <v>36</v>
      </c>
      <c r="M58" s="1" t="s">
        <v>210</v>
      </c>
      <c r="N58" s="1" t="s">
        <v>44</v>
      </c>
      <c r="O58" s="3">
        <v>45803</v>
      </c>
      <c r="P58" s="1" t="str">
        <f t="shared" si="3"/>
        <v>May</v>
      </c>
      <c r="Q58" s="3">
        <f t="shared" si="4"/>
        <v>45812</v>
      </c>
      <c r="R58" s="1" t="str">
        <f t="shared" si="5"/>
        <v>June</v>
      </c>
      <c r="S58" s="11">
        <f t="shared" si="6"/>
        <v>45875</v>
      </c>
      <c r="T58" s="14" t="b">
        <f t="shared" si="11"/>
        <v>1</v>
      </c>
      <c r="U58" s="24" t="b">
        <f t="shared" si="11"/>
        <v>1</v>
      </c>
      <c r="V58" s="24" t="b">
        <f t="shared" si="11"/>
        <v>1</v>
      </c>
      <c r="W58" s="24" t="b">
        <f t="shared" si="11"/>
        <v>1</v>
      </c>
      <c r="X58" s="24" t="b">
        <f t="shared" si="11"/>
        <v>1</v>
      </c>
      <c r="Y58" s="24" t="b">
        <f t="shared" si="11"/>
        <v>1</v>
      </c>
      <c r="Z58" s="24" t="b">
        <f t="shared" si="11"/>
        <v>1</v>
      </c>
      <c r="AA58" s="24" t="b">
        <f t="shared" si="11"/>
        <v>1</v>
      </c>
      <c r="AB58" s="24" t="b">
        <f t="shared" si="11"/>
        <v>1</v>
      </c>
      <c r="AC58" s="24" t="b">
        <f t="shared" si="11"/>
        <v>0</v>
      </c>
      <c r="AD58" s="15" t="b">
        <f t="shared" si="11"/>
        <v>0</v>
      </c>
      <c r="AE58" s="17">
        <f t="shared" si="8"/>
        <v>0.81818181818181823</v>
      </c>
      <c r="AF58" s="1" t="s">
        <v>7</v>
      </c>
      <c r="AG58" s="3">
        <v>45901</v>
      </c>
      <c r="AH58" s="1" t="str">
        <f t="shared" si="9"/>
        <v>September</v>
      </c>
      <c r="AI58" s="33">
        <f t="shared" si="10"/>
        <v>26</v>
      </c>
    </row>
    <row r="59" spans="2:35" x14ac:dyDescent="0.35">
      <c r="B59" s="33" t="s">
        <v>73</v>
      </c>
      <c r="C59" s="1" t="s">
        <v>77</v>
      </c>
      <c r="D59" s="1" t="s">
        <v>83</v>
      </c>
      <c r="E59" s="1" t="s">
        <v>97</v>
      </c>
      <c r="F59" s="1" t="s">
        <v>152</v>
      </c>
      <c r="G59" s="1">
        <v>57</v>
      </c>
      <c r="H59" s="1" t="s">
        <v>205</v>
      </c>
      <c r="I59" s="1">
        <v>12019</v>
      </c>
      <c r="J59" s="1">
        <v>183</v>
      </c>
      <c r="K59" s="1" t="s">
        <v>35</v>
      </c>
      <c r="L59" s="1" t="s">
        <v>40</v>
      </c>
      <c r="M59" s="1" t="s">
        <v>210</v>
      </c>
      <c r="N59" s="1" t="s">
        <v>45</v>
      </c>
      <c r="O59" s="3">
        <v>45762</v>
      </c>
      <c r="P59" s="1" t="str">
        <f t="shared" si="3"/>
        <v>April</v>
      </c>
      <c r="Q59" s="3">
        <f t="shared" si="4"/>
        <v>45771</v>
      </c>
      <c r="R59" s="1" t="str">
        <f t="shared" si="5"/>
        <v>April</v>
      </c>
      <c r="S59" s="11">
        <f t="shared" si="6"/>
        <v>45834</v>
      </c>
      <c r="T59" s="14" t="b">
        <f t="shared" si="11"/>
        <v>1</v>
      </c>
      <c r="U59" s="24" t="b">
        <f t="shared" si="11"/>
        <v>1</v>
      </c>
      <c r="V59" s="24" t="b">
        <f t="shared" si="11"/>
        <v>1</v>
      </c>
      <c r="W59" s="24" t="b">
        <f t="shared" si="11"/>
        <v>1</v>
      </c>
      <c r="X59" s="24" t="b">
        <f t="shared" si="11"/>
        <v>1</v>
      </c>
      <c r="Y59" s="24" t="b">
        <f t="shared" si="11"/>
        <v>1</v>
      </c>
      <c r="Z59" s="24" t="b">
        <f t="shared" si="11"/>
        <v>1</v>
      </c>
      <c r="AA59" s="24" t="b">
        <f t="shared" si="11"/>
        <v>1</v>
      </c>
      <c r="AB59" s="24" t="b">
        <f t="shared" si="11"/>
        <v>1</v>
      </c>
      <c r="AC59" s="24" t="b">
        <f t="shared" si="11"/>
        <v>1</v>
      </c>
      <c r="AD59" s="15" t="b">
        <f t="shared" si="11"/>
        <v>0</v>
      </c>
      <c r="AE59" s="17">
        <f t="shared" si="8"/>
        <v>0.90909090909090906</v>
      </c>
      <c r="AF59" s="1" t="s">
        <v>17</v>
      </c>
      <c r="AG59" s="3">
        <v>45842</v>
      </c>
      <c r="AH59" s="1" t="str">
        <f t="shared" si="9"/>
        <v>July</v>
      </c>
      <c r="AI59" s="33">
        <f t="shared" si="10"/>
        <v>8</v>
      </c>
    </row>
    <row r="60" spans="2:35" x14ac:dyDescent="0.35">
      <c r="B60" s="33" t="s">
        <v>73</v>
      </c>
      <c r="C60" s="1" t="s">
        <v>77</v>
      </c>
      <c r="D60" s="1" t="s">
        <v>88</v>
      </c>
      <c r="E60" s="1" t="s">
        <v>101</v>
      </c>
      <c r="F60" s="1" t="s">
        <v>153</v>
      </c>
      <c r="G60" s="1">
        <v>61</v>
      </c>
      <c r="H60" s="1" t="s">
        <v>204</v>
      </c>
      <c r="I60" s="1">
        <v>22376</v>
      </c>
      <c r="J60" s="1">
        <v>137</v>
      </c>
      <c r="K60" s="1" t="s">
        <v>35</v>
      </c>
      <c r="L60" s="1" t="s">
        <v>41</v>
      </c>
      <c r="M60" s="1" t="s">
        <v>210</v>
      </c>
      <c r="N60" s="1" t="s">
        <v>43</v>
      </c>
      <c r="O60" s="3">
        <v>45829</v>
      </c>
      <c r="P60" s="1" t="str">
        <f t="shared" si="3"/>
        <v>June</v>
      </c>
      <c r="Q60" s="3">
        <f t="shared" si="4"/>
        <v>45839</v>
      </c>
      <c r="R60" s="1" t="str">
        <f t="shared" si="5"/>
        <v>July</v>
      </c>
      <c r="S60" s="11">
        <f t="shared" si="6"/>
        <v>45902</v>
      </c>
      <c r="T60" s="14" t="b">
        <f t="shared" si="11"/>
        <v>1</v>
      </c>
      <c r="U60" s="24" t="b">
        <f t="shared" si="11"/>
        <v>1</v>
      </c>
      <c r="V60" s="24" t="b">
        <f t="shared" si="11"/>
        <v>1</v>
      </c>
      <c r="W60" s="24" t="b">
        <f t="shared" si="11"/>
        <v>0</v>
      </c>
      <c r="X60" s="24" t="b">
        <f t="shared" si="11"/>
        <v>0</v>
      </c>
      <c r="Y60" s="24" t="b">
        <f t="shared" si="11"/>
        <v>0</v>
      </c>
      <c r="Z60" s="24" t="b">
        <f t="shared" si="11"/>
        <v>0</v>
      </c>
      <c r="AA60" s="24" t="b">
        <f t="shared" si="11"/>
        <v>0</v>
      </c>
      <c r="AB60" s="24" t="b">
        <f t="shared" si="11"/>
        <v>0</v>
      </c>
      <c r="AC60" s="24" t="b">
        <f t="shared" si="11"/>
        <v>0</v>
      </c>
      <c r="AD60" s="15" t="b">
        <f t="shared" si="11"/>
        <v>0</v>
      </c>
      <c r="AE60" s="17">
        <f t="shared" si="8"/>
        <v>0.27272727272727271</v>
      </c>
      <c r="AF60" s="1" t="s">
        <v>0</v>
      </c>
      <c r="AG60" s="3">
        <v>45949</v>
      </c>
      <c r="AH60" s="1" t="str">
        <f t="shared" si="9"/>
        <v>October</v>
      </c>
      <c r="AI60" s="33">
        <f t="shared" si="10"/>
        <v>47</v>
      </c>
    </row>
    <row r="61" spans="2:35" x14ac:dyDescent="0.35">
      <c r="B61" s="33" t="s">
        <v>73</v>
      </c>
      <c r="C61" s="1" t="s">
        <v>77</v>
      </c>
      <c r="D61" s="1" t="s">
        <v>83</v>
      </c>
      <c r="E61" s="1" t="s">
        <v>97</v>
      </c>
      <c r="F61" s="1" t="s">
        <v>154</v>
      </c>
      <c r="G61" s="1">
        <v>75</v>
      </c>
      <c r="H61" s="1" t="s">
        <v>204</v>
      </c>
      <c r="I61" s="1">
        <v>24521</v>
      </c>
      <c r="J61" s="1">
        <v>185</v>
      </c>
      <c r="K61" s="1" t="s">
        <v>39</v>
      </c>
      <c r="L61" s="1" t="s">
        <v>36</v>
      </c>
      <c r="M61" s="1" t="s">
        <v>210</v>
      </c>
      <c r="N61" s="1" t="s">
        <v>44</v>
      </c>
      <c r="O61" s="3">
        <v>45819</v>
      </c>
      <c r="P61" s="1" t="str">
        <f t="shared" si="3"/>
        <v>June</v>
      </c>
      <c r="Q61" s="3">
        <f t="shared" si="4"/>
        <v>45828</v>
      </c>
      <c r="R61" s="1" t="str">
        <f t="shared" si="5"/>
        <v>June</v>
      </c>
      <c r="S61" s="11">
        <f t="shared" si="6"/>
        <v>45891</v>
      </c>
      <c r="T61" s="14" t="b">
        <f t="shared" si="11"/>
        <v>1</v>
      </c>
      <c r="U61" s="24" t="b">
        <f t="shared" si="11"/>
        <v>1</v>
      </c>
      <c r="V61" s="24" t="b">
        <f t="shared" si="11"/>
        <v>0</v>
      </c>
      <c r="W61" s="24" t="b">
        <f t="shared" si="11"/>
        <v>0</v>
      </c>
      <c r="X61" s="24" t="b">
        <f t="shared" si="11"/>
        <v>0</v>
      </c>
      <c r="Y61" s="24" t="b">
        <f t="shared" si="11"/>
        <v>0</v>
      </c>
      <c r="Z61" s="24" t="b">
        <f t="shared" si="11"/>
        <v>0</v>
      </c>
      <c r="AA61" s="24" t="b">
        <f t="shared" si="11"/>
        <v>0</v>
      </c>
      <c r="AB61" s="24" t="b">
        <f t="shared" si="11"/>
        <v>0</v>
      </c>
      <c r="AC61" s="24" t="b">
        <f t="shared" si="11"/>
        <v>0</v>
      </c>
      <c r="AD61" s="15" t="b">
        <f t="shared" si="11"/>
        <v>0</v>
      </c>
      <c r="AE61" s="17">
        <f t="shared" si="8"/>
        <v>0.18181818181818182</v>
      </c>
      <c r="AF61" s="1" t="s">
        <v>30</v>
      </c>
      <c r="AG61" s="3">
        <v>45941</v>
      </c>
      <c r="AH61" s="1" t="str">
        <f t="shared" si="9"/>
        <v>October</v>
      </c>
      <c r="AI61" s="33">
        <f t="shared" si="10"/>
        <v>50</v>
      </c>
    </row>
    <row r="62" spans="2:35" x14ac:dyDescent="0.35">
      <c r="B62" s="33" t="s">
        <v>73</v>
      </c>
      <c r="C62" s="1" t="s">
        <v>77</v>
      </c>
      <c r="D62" s="1" t="s">
        <v>88</v>
      </c>
      <c r="E62" s="1" t="s">
        <v>101</v>
      </c>
      <c r="F62" s="1" t="s">
        <v>155</v>
      </c>
      <c r="G62" s="1">
        <v>38</v>
      </c>
      <c r="H62" s="1" t="s">
        <v>204</v>
      </c>
      <c r="I62" s="1">
        <v>18663</v>
      </c>
      <c r="J62" s="1">
        <v>111</v>
      </c>
      <c r="K62" s="1" t="s">
        <v>209</v>
      </c>
      <c r="L62" s="1" t="s">
        <v>36</v>
      </c>
      <c r="M62" s="1" t="s">
        <v>210</v>
      </c>
      <c r="N62" s="1" t="s">
        <v>44</v>
      </c>
      <c r="O62" s="3">
        <v>45813</v>
      </c>
      <c r="P62" s="1" t="str">
        <f t="shared" si="3"/>
        <v>June</v>
      </c>
      <c r="Q62" s="3">
        <f t="shared" si="4"/>
        <v>45824</v>
      </c>
      <c r="R62" s="1" t="str">
        <f t="shared" si="5"/>
        <v>June</v>
      </c>
      <c r="S62" s="11">
        <f t="shared" si="6"/>
        <v>45887</v>
      </c>
      <c r="T62" s="14" t="b">
        <f t="shared" si="11"/>
        <v>1</v>
      </c>
      <c r="U62" s="24" t="b">
        <f t="shared" si="11"/>
        <v>1</v>
      </c>
      <c r="V62" s="24" t="b">
        <f t="shared" si="11"/>
        <v>1</v>
      </c>
      <c r="W62" s="24" t="b">
        <f t="shared" si="11"/>
        <v>1</v>
      </c>
      <c r="X62" s="24" t="b">
        <f t="shared" si="11"/>
        <v>1</v>
      </c>
      <c r="Y62" s="24" t="b">
        <f t="shared" si="11"/>
        <v>1</v>
      </c>
      <c r="Z62" s="24" t="b">
        <f t="shared" si="11"/>
        <v>1</v>
      </c>
      <c r="AA62" s="24" t="b">
        <f t="shared" si="11"/>
        <v>1</v>
      </c>
      <c r="AB62" s="24" t="b">
        <f t="shared" si="11"/>
        <v>1</v>
      </c>
      <c r="AC62" s="24" t="b">
        <f t="shared" si="11"/>
        <v>0</v>
      </c>
      <c r="AD62" s="15" t="b">
        <f t="shared" si="11"/>
        <v>0</v>
      </c>
      <c r="AE62" s="17">
        <f t="shared" si="8"/>
        <v>0.81818181818181823</v>
      </c>
      <c r="AF62" s="1" t="s">
        <v>7</v>
      </c>
      <c r="AG62" s="3">
        <v>45932</v>
      </c>
      <c r="AH62" s="1" t="str">
        <f t="shared" si="9"/>
        <v>October</v>
      </c>
      <c r="AI62" s="33">
        <f t="shared" si="10"/>
        <v>45</v>
      </c>
    </row>
    <row r="63" spans="2:35" x14ac:dyDescent="0.35">
      <c r="B63" s="33" t="s">
        <v>75</v>
      </c>
      <c r="C63" s="1" t="s">
        <v>79</v>
      </c>
      <c r="D63" s="1" t="s">
        <v>86</v>
      </c>
      <c r="E63" s="1" t="str">
        <f t="shared" ref="E63:E64" si="12">IF(D63="Anmol 21K", "Floret_21",
IF(OR(D63="Illusion Round", D63="Radiant", D63="Princess", D63="One Six Eight"), "Amara", ""))</f>
        <v>Floret_21</v>
      </c>
      <c r="F63" s="1" t="s">
        <v>156</v>
      </c>
      <c r="G63" s="1">
        <v>63</v>
      </c>
      <c r="H63" s="1" t="s">
        <v>204</v>
      </c>
      <c r="I63" s="1">
        <v>15415</v>
      </c>
      <c r="J63" s="1">
        <v>126</v>
      </c>
      <c r="K63" s="1" t="s">
        <v>209</v>
      </c>
      <c r="L63" s="1" t="s">
        <v>41</v>
      </c>
      <c r="M63" s="1" t="s">
        <v>210</v>
      </c>
      <c r="N63" s="1" t="s">
        <v>45</v>
      </c>
      <c r="O63" s="3">
        <v>45878</v>
      </c>
      <c r="P63" s="1" t="str">
        <f t="shared" si="3"/>
        <v>August</v>
      </c>
      <c r="Q63" s="3">
        <f t="shared" si="4"/>
        <v>45888</v>
      </c>
      <c r="R63" s="1" t="str">
        <f t="shared" si="5"/>
        <v>August</v>
      </c>
      <c r="S63" s="11">
        <f t="shared" si="6"/>
        <v>45951</v>
      </c>
      <c r="T63" s="14" t="b">
        <f t="shared" si="11"/>
        <v>1</v>
      </c>
      <c r="U63" s="24" t="b">
        <f t="shared" si="11"/>
        <v>1</v>
      </c>
      <c r="V63" s="24" t="b">
        <f t="shared" si="11"/>
        <v>1</v>
      </c>
      <c r="W63" s="24" t="b">
        <f t="shared" si="11"/>
        <v>1</v>
      </c>
      <c r="X63" s="24" t="b">
        <f t="shared" si="11"/>
        <v>1</v>
      </c>
      <c r="Y63" s="24" t="b">
        <f t="shared" si="11"/>
        <v>1</v>
      </c>
      <c r="Z63" s="24" t="b">
        <f t="shared" si="11"/>
        <v>1</v>
      </c>
      <c r="AA63" s="24" t="b">
        <f t="shared" si="11"/>
        <v>1</v>
      </c>
      <c r="AB63" s="24" t="b">
        <f t="shared" si="11"/>
        <v>1</v>
      </c>
      <c r="AC63" s="24" t="b">
        <f t="shared" si="11"/>
        <v>1</v>
      </c>
      <c r="AD63" s="15" t="b">
        <f t="shared" si="11"/>
        <v>0</v>
      </c>
      <c r="AE63" s="17">
        <f t="shared" si="8"/>
        <v>0.90909090909090906</v>
      </c>
      <c r="AF63" s="1" t="s">
        <v>17</v>
      </c>
      <c r="AG63" s="3">
        <v>45963</v>
      </c>
      <c r="AH63" s="1" t="str">
        <f t="shared" si="9"/>
        <v>November</v>
      </c>
      <c r="AI63" s="33">
        <f t="shared" si="10"/>
        <v>12</v>
      </c>
    </row>
    <row r="64" spans="2:35" x14ac:dyDescent="0.35">
      <c r="B64" s="33" t="s">
        <v>74</v>
      </c>
      <c r="C64" s="1" t="s">
        <v>81</v>
      </c>
      <c r="D64" s="1" t="s">
        <v>95</v>
      </c>
      <c r="E64" s="1" t="str">
        <f t="shared" si="12"/>
        <v>Amara</v>
      </c>
      <c r="F64" s="1" t="s">
        <v>157</v>
      </c>
      <c r="G64" s="1">
        <v>67</v>
      </c>
      <c r="H64" s="1" t="s">
        <v>205</v>
      </c>
      <c r="I64" s="1">
        <v>23084</v>
      </c>
      <c r="J64" s="1">
        <v>157</v>
      </c>
      <c r="K64" s="1" t="s">
        <v>207</v>
      </c>
      <c r="L64" s="1" t="s">
        <v>40</v>
      </c>
      <c r="M64" s="1" t="s">
        <v>210</v>
      </c>
      <c r="N64" s="1" t="s">
        <v>44</v>
      </c>
      <c r="O64" s="3">
        <v>45710</v>
      </c>
      <c r="P64" s="1" t="str">
        <f t="shared" si="3"/>
        <v>February</v>
      </c>
      <c r="Q64" s="3">
        <f t="shared" si="4"/>
        <v>45720</v>
      </c>
      <c r="R64" s="1" t="str">
        <f t="shared" si="5"/>
        <v>March</v>
      </c>
      <c r="S64" s="11">
        <f t="shared" si="6"/>
        <v>45783</v>
      </c>
      <c r="T64" s="14" t="b">
        <f t="shared" si="11"/>
        <v>1</v>
      </c>
      <c r="U64" s="24" t="b">
        <f t="shared" si="11"/>
        <v>1</v>
      </c>
      <c r="V64" s="24" t="b">
        <f t="shared" si="11"/>
        <v>1</v>
      </c>
      <c r="W64" s="24" t="b">
        <f t="shared" si="11"/>
        <v>1</v>
      </c>
      <c r="X64" s="24" t="b">
        <f t="shared" si="11"/>
        <v>1</v>
      </c>
      <c r="Y64" s="24" t="b">
        <f t="shared" si="11"/>
        <v>1</v>
      </c>
      <c r="Z64" s="24" t="b">
        <f t="shared" si="11"/>
        <v>0</v>
      </c>
      <c r="AA64" s="24" t="b">
        <f t="shared" si="11"/>
        <v>0</v>
      </c>
      <c r="AB64" s="24" t="b">
        <f t="shared" si="11"/>
        <v>0</v>
      </c>
      <c r="AC64" s="24" t="b">
        <f t="shared" si="11"/>
        <v>0</v>
      </c>
      <c r="AD64" s="15" t="b">
        <f t="shared" si="11"/>
        <v>0</v>
      </c>
      <c r="AE64" s="17">
        <f t="shared" si="8"/>
        <v>0.54545454545454541</v>
      </c>
      <c r="AF64" s="1" t="s">
        <v>3</v>
      </c>
      <c r="AG64" s="3">
        <v>45812</v>
      </c>
      <c r="AH64" s="1" t="str">
        <f t="shared" si="9"/>
        <v>June</v>
      </c>
      <c r="AI64" s="33">
        <f t="shared" si="10"/>
        <v>29</v>
      </c>
    </row>
    <row r="65" spans="2:35" x14ac:dyDescent="0.35">
      <c r="B65" s="33" t="s">
        <v>72</v>
      </c>
      <c r="C65" s="1" t="s">
        <v>76</v>
      </c>
      <c r="D65" s="1" t="s">
        <v>90</v>
      </c>
      <c r="E65" s="1" t="s">
        <v>103</v>
      </c>
      <c r="F65" s="1" t="s">
        <v>158</v>
      </c>
      <c r="G65" s="1">
        <v>59</v>
      </c>
      <c r="H65" s="1" t="s">
        <v>204</v>
      </c>
      <c r="I65" s="1">
        <v>16186</v>
      </c>
      <c r="J65" s="1">
        <v>183</v>
      </c>
      <c r="K65" s="1" t="s">
        <v>206</v>
      </c>
      <c r="L65" s="1" t="s">
        <v>40</v>
      </c>
      <c r="M65" s="1" t="s">
        <v>210</v>
      </c>
      <c r="N65" s="1" t="s">
        <v>43</v>
      </c>
      <c r="O65" s="3">
        <v>45668</v>
      </c>
      <c r="P65" s="1" t="str">
        <f t="shared" si="3"/>
        <v>January</v>
      </c>
      <c r="Q65" s="3">
        <f t="shared" si="4"/>
        <v>45678</v>
      </c>
      <c r="R65" s="1" t="str">
        <f t="shared" si="5"/>
        <v>January</v>
      </c>
      <c r="S65" s="11">
        <f t="shared" si="6"/>
        <v>45741</v>
      </c>
      <c r="T65" s="14" t="b">
        <f t="shared" si="11"/>
        <v>1</v>
      </c>
      <c r="U65" s="24" t="b">
        <f t="shared" si="11"/>
        <v>1</v>
      </c>
      <c r="V65" s="24" t="b">
        <f t="shared" si="11"/>
        <v>1</v>
      </c>
      <c r="W65" s="24" t="b">
        <f t="shared" si="11"/>
        <v>1</v>
      </c>
      <c r="X65" s="24" t="b">
        <f t="shared" si="11"/>
        <v>1</v>
      </c>
      <c r="Y65" s="24" t="b">
        <f t="shared" si="11"/>
        <v>1</v>
      </c>
      <c r="Z65" s="24" t="b">
        <f t="shared" si="11"/>
        <v>1</v>
      </c>
      <c r="AA65" s="24" t="b">
        <f t="shared" si="11"/>
        <v>1</v>
      </c>
      <c r="AB65" s="24" t="b">
        <f t="shared" si="11"/>
        <v>1</v>
      </c>
      <c r="AC65" s="24" t="b">
        <f t="shared" si="11"/>
        <v>1</v>
      </c>
      <c r="AD65" s="15" t="b">
        <f t="shared" si="11"/>
        <v>1</v>
      </c>
      <c r="AE65" s="17">
        <f t="shared" si="8"/>
        <v>1</v>
      </c>
      <c r="AF65" s="1" t="s">
        <v>6</v>
      </c>
      <c r="AG65" s="3">
        <v>45758</v>
      </c>
      <c r="AH65" s="1" t="str">
        <f t="shared" si="9"/>
        <v>April</v>
      </c>
      <c r="AI65" s="33">
        <f t="shared" si="10"/>
        <v>17</v>
      </c>
    </row>
    <row r="66" spans="2:35" x14ac:dyDescent="0.35">
      <c r="B66" s="33" t="s">
        <v>75</v>
      </c>
      <c r="C66" s="1" t="s">
        <v>79</v>
      </c>
      <c r="D66" s="1" t="s">
        <v>84</v>
      </c>
      <c r="E66" s="1" t="s">
        <v>96</v>
      </c>
      <c r="F66" s="1" t="s">
        <v>159</v>
      </c>
      <c r="G66" s="1">
        <v>39</v>
      </c>
      <c r="H66" s="1" t="s">
        <v>204</v>
      </c>
      <c r="I66" s="1">
        <v>21755</v>
      </c>
      <c r="J66" s="1">
        <v>144</v>
      </c>
      <c r="K66" s="1" t="s">
        <v>208</v>
      </c>
      <c r="L66" s="1" t="s">
        <v>36</v>
      </c>
      <c r="M66" s="1" t="s">
        <v>210</v>
      </c>
      <c r="N66" s="1" t="s">
        <v>44</v>
      </c>
      <c r="O66" s="3">
        <v>45887</v>
      </c>
      <c r="P66" s="1" t="str">
        <f t="shared" si="3"/>
        <v>August</v>
      </c>
      <c r="Q66" s="3">
        <f t="shared" si="4"/>
        <v>45896</v>
      </c>
      <c r="R66" s="1" t="str">
        <f t="shared" si="5"/>
        <v>August</v>
      </c>
      <c r="S66" s="11">
        <f t="shared" si="6"/>
        <v>45959</v>
      </c>
      <c r="T66" s="14" t="b">
        <f t="shared" si="11"/>
        <v>1</v>
      </c>
      <c r="U66" s="24" t="b">
        <f t="shared" si="11"/>
        <v>1</v>
      </c>
      <c r="V66" s="24" t="b">
        <f t="shared" si="11"/>
        <v>1</v>
      </c>
      <c r="W66" s="24" t="b">
        <f t="shared" si="11"/>
        <v>1</v>
      </c>
      <c r="X66" s="24" t="b">
        <f t="shared" si="11"/>
        <v>1</v>
      </c>
      <c r="Y66" s="24" t="b">
        <f t="shared" si="11"/>
        <v>0</v>
      </c>
      <c r="Z66" s="24" t="b">
        <f t="shared" si="11"/>
        <v>0</v>
      </c>
      <c r="AA66" s="24" t="b">
        <f t="shared" si="11"/>
        <v>0</v>
      </c>
      <c r="AB66" s="24" t="b">
        <f t="shared" si="11"/>
        <v>0</v>
      </c>
      <c r="AC66" s="24" t="b">
        <f t="shared" si="11"/>
        <v>0</v>
      </c>
      <c r="AD66" s="15" t="b">
        <f t="shared" si="11"/>
        <v>0</v>
      </c>
      <c r="AE66" s="17">
        <f t="shared" si="8"/>
        <v>0.45454545454545453</v>
      </c>
      <c r="AF66" s="1" t="s">
        <v>2</v>
      </c>
      <c r="AG66" s="3">
        <v>45987</v>
      </c>
      <c r="AH66" s="1" t="str">
        <f t="shared" si="9"/>
        <v>November</v>
      </c>
      <c r="AI66" s="33">
        <f t="shared" si="10"/>
        <v>28</v>
      </c>
    </row>
    <row r="67" spans="2:35" x14ac:dyDescent="0.35">
      <c r="B67" s="33" t="s">
        <v>72</v>
      </c>
      <c r="C67" s="1" t="s">
        <v>76</v>
      </c>
      <c r="D67" s="1" t="s">
        <v>82</v>
      </c>
      <c r="E67" s="1" t="s">
        <v>96</v>
      </c>
      <c r="F67" s="1" t="s">
        <v>160</v>
      </c>
      <c r="G67" s="1">
        <v>49</v>
      </c>
      <c r="H67" s="1" t="s">
        <v>205</v>
      </c>
      <c r="I67" s="1">
        <v>13900</v>
      </c>
      <c r="J67" s="1">
        <v>153</v>
      </c>
      <c r="K67" s="1" t="s">
        <v>35</v>
      </c>
      <c r="L67" s="1" t="s">
        <v>36</v>
      </c>
      <c r="M67" s="1" t="s">
        <v>210</v>
      </c>
      <c r="N67" s="1" t="s">
        <v>44</v>
      </c>
      <c r="O67" s="3">
        <v>45812</v>
      </c>
      <c r="P67" s="1" t="str">
        <f t="shared" si="3"/>
        <v>June</v>
      </c>
      <c r="Q67" s="3">
        <f t="shared" si="4"/>
        <v>45821</v>
      </c>
      <c r="R67" s="1" t="str">
        <f t="shared" si="5"/>
        <v>June</v>
      </c>
      <c r="S67" s="11">
        <f t="shared" si="6"/>
        <v>45884</v>
      </c>
      <c r="T67" s="14" t="b">
        <f t="shared" si="11"/>
        <v>1</v>
      </c>
      <c r="U67" s="24" t="b">
        <f t="shared" si="11"/>
        <v>1</v>
      </c>
      <c r="V67" s="24" t="b">
        <f t="shared" si="11"/>
        <v>0</v>
      </c>
      <c r="W67" s="24" t="b">
        <f t="shared" si="11"/>
        <v>0</v>
      </c>
      <c r="X67" s="24" t="b">
        <f t="shared" si="11"/>
        <v>0</v>
      </c>
      <c r="Y67" s="24" t="b">
        <f t="shared" si="11"/>
        <v>0</v>
      </c>
      <c r="Z67" s="24" t="b">
        <f t="shared" si="11"/>
        <v>0</v>
      </c>
      <c r="AA67" s="24" t="b">
        <f t="shared" si="11"/>
        <v>0</v>
      </c>
      <c r="AB67" s="24" t="b">
        <f t="shared" si="11"/>
        <v>0</v>
      </c>
      <c r="AC67" s="24" t="b">
        <f t="shared" si="11"/>
        <v>0</v>
      </c>
      <c r="AD67" s="15" t="b">
        <f t="shared" si="11"/>
        <v>0</v>
      </c>
      <c r="AE67" s="17">
        <f t="shared" si="8"/>
        <v>0.18181818181818182</v>
      </c>
      <c r="AF67" s="1" t="s">
        <v>30</v>
      </c>
      <c r="AG67" s="3">
        <v>45892</v>
      </c>
      <c r="AH67" s="1" t="str">
        <f t="shared" si="9"/>
        <v>August</v>
      </c>
      <c r="AI67" s="33">
        <f t="shared" si="10"/>
        <v>8</v>
      </c>
    </row>
    <row r="68" spans="2:35" x14ac:dyDescent="0.35">
      <c r="B68" s="33" t="s">
        <v>74</v>
      </c>
      <c r="C68" s="1" t="s">
        <v>80</v>
      </c>
      <c r="D68" s="1" t="s">
        <v>92</v>
      </c>
      <c r="E68" s="1" t="s">
        <v>105</v>
      </c>
      <c r="F68" s="1" t="s">
        <v>161</v>
      </c>
      <c r="G68" s="1">
        <v>60</v>
      </c>
      <c r="H68" s="1" t="s">
        <v>204</v>
      </c>
      <c r="I68" s="1">
        <v>18406</v>
      </c>
      <c r="J68" s="1">
        <v>181</v>
      </c>
      <c r="K68" s="1" t="s">
        <v>206</v>
      </c>
      <c r="L68" s="1" t="s">
        <v>40</v>
      </c>
      <c r="M68" s="1" t="s">
        <v>210</v>
      </c>
      <c r="N68" s="1" t="s">
        <v>44</v>
      </c>
      <c r="O68" s="3">
        <v>45707</v>
      </c>
      <c r="P68" s="1" t="str">
        <f t="shared" si="3"/>
        <v>February</v>
      </c>
      <c r="Q68" s="3">
        <f t="shared" si="4"/>
        <v>45716</v>
      </c>
      <c r="R68" s="1" t="str">
        <f t="shared" si="5"/>
        <v>February</v>
      </c>
      <c r="S68" s="11">
        <f t="shared" si="6"/>
        <v>45779</v>
      </c>
      <c r="T68" s="14" t="b">
        <f t="shared" si="11"/>
        <v>1</v>
      </c>
      <c r="U68" s="24" t="b">
        <f t="shared" si="11"/>
        <v>1</v>
      </c>
      <c r="V68" s="24" t="b">
        <f t="shared" si="11"/>
        <v>1</v>
      </c>
      <c r="W68" s="24" t="b">
        <f t="shared" si="11"/>
        <v>1</v>
      </c>
      <c r="X68" s="24" t="b">
        <f t="shared" si="11"/>
        <v>1</v>
      </c>
      <c r="Y68" s="24" t="b">
        <f t="shared" si="11"/>
        <v>1</v>
      </c>
      <c r="Z68" s="24" t="b">
        <f t="shared" si="11"/>
        <v>1</v>
      </c>
      <c r="AA68" s="24" t="b">
        <f t="shared" si="11"/>
        <v>1</v>
      </c>
      <c r="AB68" s="24" t="b">
        <f t="shared" si="11"/>
        <v>1</v>
      </c>
      <c r="AC68" s="24" t="b">
        <f t="shared" si="11"/>
        <v>0</v>
      </c>
      <c r="AD68" s="15" t="b">
        <f t="shared" si="11"/>
        <v>0</v>
      </c>
      <c r="AE68" s="17">
        <f t="shared" si="8"/>
        <v>0.81818181818181823</v>
      </c>
      <c r="AF68" s="1" t="s">
        <v>7</v>
      </c>
      <c r="AG68" s="3">
        <v>45805</v>
      </c>
      <c r="AH68" s="1" t="str">
        <f t="shared" si="9"/>
        <v>May</v>
      </c>
      <c r="AI68" s="33">
        <f t="shared" si="10"/>
        <v>26</v>
      </c>
    </row>
    <row r="69" spans="2:35" x14ac:dyDescent="0.35">
      <c r="B69" s="33" t="s">
        <v>72</v>
      </c>
      <c r="C69" s="1" t="s">
        <v>76</v>
      </c>
      <c r="D69" s="1" t="s">
        <v>90</v>
      </c>
      <c r="E69" s="1" t="s">
        <v>103</v>
      </c>
      <c r="F69" s="1" t="s">
        <v>162</v>
      </c>
      <c r="G69" s="1">
        <v>77</v>
      </c>
      <c r="H69" s="1" t="s">
        <v>204</v>
      </c>
      <c r="I69" s="1">
        <v>14165</v>
      </c>
      <c r="J69" s="1">
        <v>115</v>
      </c>
      <c r="K69" s="1" t="s">
        <v>208</v>
      </c>
      <c r="L69" s="1" t="s">
        <v>40</v>
      </c>
      <c r="M69" s="1" t="s">
        <v>210</v>
      </c>
      <c r="N69" s="1" t="s">
        <v>45</v>
      </c>
      <c r="O69" s="3">
        <v>45746</v>
      </c>
      <c r="P69" s="1" t="str">
        <f t="shared" si="3"/>
        <v>March</v>
      </c>
      <c r="Q69" s="3">
        <f t="shared" si="4"/>
        <v>45755</v>
      </c>
      <c r="R69" s="1" t="str">
        <f t="shared" si="5"/>
        <v>April</v>
      </c>
      <c r="S69" s="11">
        <f t="shared" si="6"/>
        <v>45818</v>
      </c>
      <c r="T69" s="14" t="b">
        <f t="shared" si="11"/>
        <v>1</v>
      </c>
      <c r="U69" s="24" t="b">
        <f t="shared" si="11"/>
        <v>1</v>
      </c>
      <c r="V69" s="24" t="b">
        <f t="shared" ref="U69:AD94" si="13">IFERROR(COLUMN() - COLUMN($T$11) + 1 &lt;= MATCH($AF69, $T$11:$AD$11, 0),FALSE)</f>
        <v>1</v>
      </c>
      <c r="W69" s="24" t="b">
        <f t="shared" si="13"/>
        <v>1</v>
      </c>
      <c r="X69" s="24" t="b">
        <f t="shared" si="13"/>
        <v>1</v>
      </c>
      <c r="Y69" s="24" t="b">
        <f t="shared" si="13"/>
        <v>1</v>
      </c>
      <c r="Z69" s="24" t="b">
        <f t="shared" si="13"/>
        <v>1</v>
      </c>
      <c r="AA69" s="24" t="b">
        <f t="shared" si="13"/>
        <v>1</v>
      </c>
      <c r="AB69" s="24" t="b">
        <f t="shared" si="13"/>
        <v>1</v>
      </c>
      <c r="AC69" s="24" t="b">
        <f t="shared" si="13"/>
        <v>1</v>
      </c>
      <c r="AD69" s="15" t="b">
        <f t="shared" si="13"/>
        <v>0</v>
      </c>
      <c r="AE69" s="17">
        <f t="shared" si="8"/>
        <v>0.90909090909090906</v>
      </c>
      <c r="AF69" s="1" t="s">
        <v>17</v>
      </c>
      <c r="AG69" s="3">
        <v>45845</v>
      </c>
      <c r="AH69" s="1" t="str">
        <f t="shared" si="9"/>
        <v>July</v>
      </c>
      <c r="AI69" s="33">
        <f t="shared" si="10"/>
        <v>27</v>
      </c>
    </row>
    <row r="70" spans="2:35" x14ac:dyDescent="0.35">
      <c r="B70" s="33" t="s">
        <v>73</v>
      </c>
      <c r="C70" s="1" t="s">
        <v>77</v>
      </c>
      <c r="D70" s="1" t="s">
        <v>83</v>
      </c>
      <c r="E70" s="1" t="s">
        <v>97</v>
      </c>
      <c r="F70" s="1" t="s">
        <v>163</v>
      </c>
      <c r="G70" s="1">
        <v>44</v>
      </c>
      <c r="H70" s="1" t="s">
        <v>205</v>
      </c>
      <c r="I70" s="1">
        <v>17508</v>
      </c>
      <c r="J70" s="1">
        <v>151</v>
      </c>
      <c r="K70" s="1" t="s">
        <v>206</v>
      </c>
      <c r="L70" s="1" t="s">
        <v>40</v>
      </c>
      <c r="M70" s="1" t="s">
        <v>210</v>
      </c>
      <c r="N70" s="1" t="s">
        <v>44</v>
      </c>
      <c r="O70" s="3">
        <v>45797</v>
      </c>
      <c r="P70" s="1" t="str">
        <f t="shared" si="3"/>
        <v>May</v>
      </c>
      <c r="Q70" s="3">
        <f t="shared" si="4"/>
        <v>45806</v>
      </c>
      <c r="R70" s="1" t="str">
        <f t="shared" si="5"/>
        <v>May</v>
      </c>
      <c r="S70" s="11">
        <f t="shared" si="6"/>
        <v>45869</v>
      </c>
      <c r="T70" s="14" t="b">
        <f t="shared" ref="T70:T110" si="14">IFERROR(COLUMN() - COLUMN($T$11) + 1 &lt;= MATCH($AF70, $T$11:$AD$11, 0),FALSE)</f>
        <v>1</v>
      </c>
      <c r="U70" s="24" t="b">
        <f t="shared" si="13"/>
        <v>1</v>
      </c>
      <c r="V70" s="24" t="b">
        <f t="shared" si="13"/>
        <v>1</v>
      </c>
      <c r="W70" s="24" t="b">
        <f t="shared" si="13"/>
        <v>0</v>
      </c>
      <c r="X70" s="24" t="b">
        <f t="shared" si="13"/>
        <v>0</v>
      </c>
      <c r="Y70" s="24" t="b">
        <f t="shared" si="13"/>
        <v>0</v>
      </c>
      <c r="Z70" s="24" t="b">
        <f t="shared" si="13"/>
        <v>0</v>
      </c>
      <c r="AA70" s="24" t="b">
        <f t="shared" si="13"/>
        <v>0</v>
      </c>
      <c r="AB70" s="24" t="b">
        <f t="shared" si="13"/>
        <v>0</v>
      </c>
      <c r="AC70" s="24" t="b">
        <f t="shared" si="13"/>
        <v>0</v>
      </c>
      <c r="AD70" s="15" t="b">
        <f t="shared" si="13"/>
        <v>0</v>
      </c>
      <c r="AE70" s="17">
        <f t="shared" si="8"/>
        <v>0.27272727272727271</v>
      </c>
      <c r="AF70" s="1" t="s">
        <v>0</v>
      </c>
      <c r="AG70" s="3">
        <v>45896</v>
      </c>
      <c r="AH70" s="1" t="str">
        <f t="shared" si="9"/>
        <v>August</v>
      </c>
      <c r="AI70" s="33">
        <f t="shared" si="10"/>
        <v>27</v>
      </c>
    </row>
    <row r="71" spans="2:35" x14ac:dyDescent="0.35">
      <c r="B71" s="33" t="s">
        <v>75</v>
      </c>
      <c r="C71" s="1" t="s">
        <v>79</v>
      </c>
      <c r="D71" s="1" t="s">
        <v>84</v>
      </c>
      <c r="E71" s="1" t="s">
        <v>96</v>
      </c>
      <c r="F71" s="1" t="s">
        <v>164</v>
      </c>
      <c r="G71" s="1">
        <v>54</v>
      </c>
      <c r="H71" s="1" t="s">
        <v>204</v>
      </c>
      <c r="I71" s="1">
        <v>21061</v>
      </c>
      <c r="J71" s="1">
        <v>126</v>
      </c>
      <c r="K71" s="1" t="s">
        <v>208</v>
      </c>
      <c r="L71" s="1" t="s">
        <v>40</v>
      </c>
      <c r="M71" s="1" t="s">
        <v>210</v>
      </c>
      <c r="N71" s="1" t="s">
        <v>45</v>
      </c>
      <c r="O71" s="3">
        <v>45781</v>
      </c>
      <c r="P71" s="1" t="str">
        <f t="shared" si="3"/>
        <v>May</v>
      </c>
      <c r="Q71" s="3">
        <f t="shared" si="4"/>
        <v>45790</v>
      </c>
      <c r="R71" s="1" t="str">
        <f t="shared" si="5"/>
        <v>May</v>
      </c>
      <c r="S71" s="11">
        <f t="shared" si="6"/>
        <v>45853</v>
      </c>
      <c r="T71" s="14" t="b">
        <f t="shared" si="14"/>
        <v>1</v>
      </c>
      <c r="U71" s="24" t="b">
        <f t="shared" si="13"/>
        <v>1</v>
      </c>
      <c r="V71" s="24" t="b">
        <f t="shared" si="13"/>
        <v>1</v>
      </c>
      <c r="W71" s="24" t="b">
        <f t="shared" si="13"/>
        <v>1</v>
      </c>
      <c r="X71" s="24" t="b">
        <f t="shared" si="13"/>
        <v>1</v>
      </c>
      <c r="Y71" s="24" t="b">
        <f t="shared" si="13"/>
        <v>1</v>
      </c>
      <c r="Z71" s="24" t="b">
        <f t="shared" si="13"/>
        <v>0</v>
      </c>
      <c r="AA71" s="24" t="b">
        <f t="shared" si="13"/>
        <v>0</v>
      </c>
      <c r="AB71" s="24" t="b">
        <f t="shared" si="13"/>
        <v>0</v>
      </c>
      <c r="AC71" s="24" t="b">
        <f t="shared" si="13"/>
        <v>0</v>
      </c>
      <c r="AD71" s="15" t="b">
        <f t="shared" si="13"/>
        <v>0</v>
      </c>
      <c r="AE71" s="17">
        <f t="shared" si="8"/>
        <v>0.54545454545454541</v>
      </c>
      <c r="AF71" s="1" t="s">
        <v>3</v>
      </c>
      <c r="AG71" s="3">
        <v>45860</v>
      </c>
      <c r="AH71" s="1" t="str">
        <f t="shared" si="9"/>
        <v>July</v>
      </c>
      <c r="AI71" s="33">
        <f t="shared" si="10"/>
        <v>7</v>
      </c>
    </row>
    <row r="72" spans="2:35" x14ac:dyDescent="0.35">
      <c r="B72" s="33" t="s">
        <v>74</v>
      </c>
      <c r="C72" s="1" t="s">
        <v>80</v>
      </c>
      <c r="D72" s="1" t="s">
        <v>85</v>
      </c>
      <c r="E72" s="1" t="s">
        <v>99</v>
      </c>
      <c r="F72" s="1" t="s">
        <v>165</v>
      </c>
      <c r="G72" s="1">
        <v>44</v>
      </c>
      <c r="H72" s="1" t="s">
        <v>204</v>
      </c>
      <c r="I72" s="1">
        <v>13463</v>
      </c>
      <c r="J72" s="1">
        <v>113</v>
      </c>
      <c r="K72" s="1" t="s">
        <v>208</v>
      </c>
      <c r="L72" s="1" t="s">
        <v>36</v>
      </c>
      <c r="M72" s="1" t="s">
        <v>210</v>
      </c>
      <c r="N72" s="1" t="s">
        <v>43</v>
      </c>
      <c r="O72" s="3">
        <v>45773</v>
      </c>
      <c r="P72" s="1" t="str">
        <f t="shared" si="3"/>
        <v>April</v>
      </c>
      <c r="Q72" s="3">
        <f t="shared" si="4"/>
        <v>45783</v>
      </c>
      <c r="R72" s="1" t="str">
        <f t="shared" si="5"/>
        <v>May</v>
      </c>
      <c r="S72" s="11">
        <f t="shared" si="6"/>
        <v>45846</v>
      </c>
      <c r="T72" s="14" t="b">
        <f t="shared" si="14"/>
        <v>1</v>
      </c>
      <c r="U72" s="24" t="b">
        <f t="shared" si="13"/>
        <v>1</v>
      </c>
      <c r="V72" s="24" t="b">
        <f t="shared" si="13"/>
        <v>1</v>
      </c>
      <c r="W72" s="24" t="b">
        <f t="shared" si="13"/>
        <v>1</v>
      </c>
      <c r="X72" s="24" t="b">
        <f t="shared" si="13"/>
        <v>1</v>
      </c>
      <c r="Y72" s="24" t="b">
        <f t="shared" si="13"/>
        <v>1</v>
      </c>
      <c r="Z72" s="24" t="b">
        <f t="shared" si="13"/>
        <v>1</v>
      </c>
      <c r="AA72" s="24" t="b">
        <f t="shared" si="13"/>
        <v>1</v>
      </c>
      <c r="AB72" s="24" t="b">
        <f t="shared" si="13"/>
        <v>1</v>
      </c>
      <c r="AC72" s="24" t="b">
        <f t="shared" si="13"/>
        <v>1</v>
      </c>
      <c r="AD72" s="15" t="b">
        <f t="shared" si="13"/>
        <v>1</v>
      </c>
      <c r="AE72" s="17">
        <f t="shared" si="8"/>
        <v>1</v>
      </c>
      <c r="AF72" s="1" t="s">
        <v>6</v>
      </c>
      <c r="AG72" s="3">
        <v>45853</v>
      </c>
      <c r="AH72" s="1" t="str">
        <f t="shared" si="9"/>
        <v>July</v>
      </c>
      <c r="AI72" s="33">
        <f t="shared" si="10"/>
        <v>7</v>
      </c>
    </row>
    <row r="73" spans="2:35" x14ac:dyDescent="0.35">
      <c r="B73" s="33" t="s">
        <v>74</v>
      </c>
      <c r="C73" s="1" t="s">
        <v>80</v>
      </c>
      <c r="D73" s="1" t="s">
        <v>89</v>
      </c>
      <c r="E73" s="1" t="s">
        <v>102</v>
      </c>
      <c r="F73" s="1" t="s">
        <v>166</v>
      </c>
      <c r="G73" s="1">
        <v>33</v>
      </c>
      <c r="H73" s="1" t="s">
        <v>204</v>
      </c>
      <c r="I73" s="1">
        <v>19700</v>
      </c>
      <c r="J73" s="1">
        <v>153</v>
      </c>
      <c r="K73" s="1" t="s">
        <v>35</v>
      </c>
      <c r="L73" s="1" t="s">
        <v>36</v>
      </c>
      <c r="M73" s="1" t="s">
        <v>210</v>
      </c>
      <c r="N73" s="1" t="s">
        <v>45</v>
      </c>
      <c r="O73" s="3">
        <v>45806</v>
      </c>
      <c r="P73" s="1" t="str">
        <f t="shared" si="3"/>
        <v>May</v>
      </c>
      <c r="Q73" s="3">
        <f t="shared" si="4"/>
        <v>45817</v>
      </c>
      <c r="R73" s="1" t="str">
        <f t="shared" si="5"/>
        <v>June</v>
      </c>
      <c r="S73" s="11">
        <f t="shared" si="6"/>
        <v>45880</v>
      </c>
      <c r="T73" s="14" t="b">
        <f t="shared" si="14"/>
        <v>1</v>
      </c>
      <c r="U73" s="24" t="b">
        <f t="shared" si="13"/>
        <v>1</v>
      </c>
      <c r="V73" s="24" t="b">
        <f t="shared" si="13"/>
        <v>1</v>
      </c>
      <c r="W73" s="24" t="b">
        <f t="shared" si="13"/>
        <v>1</v>
      </c>
      <c r="X73" s="24" t="b">
        <f t="shared" si="13"/>
        <v>1</v>
      </c>
      <c r="Y73" s="24" t="b">
        <f t="shared" si="13"/>
        <v>0</v>
      </c>
      <c r="Z73" s="24" t="b">
        <f t="shared" si="13"/>
        <v>0</v>
      </c>
      <c r="AA73" s="24" t="b">
        <f t="shared" si="13"/>
        <v>0</v>
      </c>
      <c r="AB73" s="24" t="b">
        <f t="shared" si="13"/>
        <v>0</v>
      </c>
      <c r="AC73" s="24" t="b">
        <f t="shared" si="13"/>
        <v>0</v>
      </c>
      <c r="AD73" s="15" t="b">
        <f t="shared" si="13"/>
        <v>0</v>
      </c>
      <c r="AE73" s="17">
        <f t="shared" si="8"/>
        <v>0.45454545454545453</v>
      </c>
      <c r="AF73" s="1" t="s">
        <v>2</v>
      </c>
      <c r="AG73" s="3">
        <v>45910</v>
      </c>
      <c r="AH73" s="1" t="str">
        <f t="shared" si="9"/>
        <v>September</v>
      </c>
      <c r="AI73" s="33">
        <f t="shared" si="10"/>
        <v>30</v>
      </c>
    </row>
    <row r="74" spans="2:35" x14ac:dyDescent="0.35">
      <c r="B74" s="33" t="s">
        <v>75</v>
      </c>
      <c r="C74" s="1" t="s">
        <v>79</v>
      </c>
      <c r="D74" s="1" t="s">
        <v>84</v>
      </c>
      <c r="E74" s="1" t="s">
        <v>96</v>
      </c>
      <c r="F74" s="1" t="s">
        <v>167</v>
      </c>
      <c r="G74" s="1">
        <v>77</v>
      </c>
      <c r="H74" s="1" t="s">
        <v>205</v>
      </c>
      <c r="I74" s="1">
        <v>19809</v>
      </c>
      <c r="J74" s="1">
        <v>182</v>
      </c>
      <c r="K74" s="1" t="s">
        <v>209</v>
      </c>
      <c r="L74" s="1" t="s">
        <v>36</v>
      </c>
      <c r="M74" s="1" t="s">
        <v>210</v>
      </c>
      <c r="N74" s="1" t="s">
        <v>43</v>
      </c>
      <c r="O74" s="3">
        <v>45815</v>
      </c>
      <c r="P74" s="1" t="str">
        <f t="shared" si="3"/>
        <v>June</v>
      </c>
      <c r="Q74" s="3">
        <f t="shared" si="4"/>
        <v>45825</v>
      </c>
      <c r="R74" s="1" t="str">
        <f t="shared" si="5"/>
        <v>June</v>
      </c>
      <c r="S74" s="11">
        <f t="shared" si="6"/>
        <v>45888</v>
      </c>
      <c r="T74" s="14" t="b">
        <f t="shared" si="14"/>
        <v>1</v>
      </c>
      <c r="U74" s="24" t="b">
        <f t="shared" si="13"/>
        <v>1</v>
      </c>
      <c r="V74" s="24" t="b">
        <f t="shared" si="13"/>
        <v>0</v>
      </c>
      <c r="W74" s="24" t="b">
        <f t="shared" si="13"/>
        <v>0</v>
      </c>
      <c r="X74" s="24" t="b">
        <f t="shared" si="13"/>
        <v>0</v>
      </c>
      <c r="Y74" s="24" t="b">
        <f t="shared" si="13"/>
        <v>0</v>
      </c>
      <c r="Z74" s="24" t="b">
        <f t="shared" si="13"/>
        <v>0</v>
      </c>
      <c r="AA74" s="24" t="b">
        <f t="shared" si="13"/>
        <v>0</v>
      </c>
      <c r="AB74" s="24" t="b">
        <f t="shared" si="13"/>
        <v>0</v>
      </c>
      <c r="AC74" s="24" t="b">
        <f t="shared" si="13"/>
        <v>0</v>
      </c>
      <c r="AD74" s="15" t="b">
        <f t="shared" si="13"/>
        <v>0</v>
      </c>
      <c r="AE74" s="17">
        <f t="shared" si="8"/>
        <v>0.18181818181818182</v>
      </c>
      <c r="AF74" s="1" t="s">
        <v>30</v>
      </c>
      <c r="AG74" s="3">
        <v>45898</v>
      </c>
      <c r="AH74" s="1" t="str">
        <f t="shared" si="9"/>
        <v>August</v>
      </c>
      <c r="AI74" s="33">
        <f t="shared" si="10"/>
        <v>10</v>
      </c>
    </row>
    <row r="75" spans="2:35" x14ac:dyDescent="0.35">
      <c r="B75" s="33" t="s">
        <v>74</v>
      </c>
      <c r="C75" s="1" t="s">
        <v>78</v>
      </c>
      <c r="D75" s="1" t="s">
        <v>34</v>
      </c>
      <c r="E75" s="1" t="s">
        <v>98</v>
      </c>
      <c r="F75" s="1" t="s">
        <v>168</v>
      </c>
      <c r="G75" s="1">
        <v>76</v>
      </c>
      <c r="H75" s="1" t="s">
        <v>204</v>
      </c>
      <c r="I75" s="1">
        <v>13102</v>
      </c>
      <c r="J75" s="1">
        <v>102</v>
      </c>
      <c r="K75" s="1" t="s">
        <v>208</v>
      </c>
      <c r="L75" s="1" t="s">
        <v>41</v>
      </c>
      <c r="M75" s="1" t="s">
        <v>37</v>
      </c>
      <c r="N75" s="1" t="s">
        <v>43</v>
      </c>
      <c r="O75" s="3">
        <v>45796</v>
      </c>
      <c r="P75" s="1" t="str">
        <f t="shared" si="3"/>
        <v>May</v>
      </c>
      <c r="Q75" s="3">
        <f t="shared" si="4"/>
        <v>45805</v>
      </c>
      <c r="R75" s="1" t="str">
        <f t="shared" si="5"/>
        <v>May</v>
      </c>
      <c r="S75" s="11">
        <f t="shared" si="6"/>
        <v>45868</v>
      </c>
      <c r="T75" s="14" t="b">
        <f t="shared" si="14"/>
        <v>1</v>
      </c>
      <c r="U75" s="24" t="b">
        <f t="shared" si="13"/>
        <v>1</v>
      </c>
      <c r="V75" s="24" t="b">
        <f t="shared" si="13"/>
        <v>1</v>
      </c>
      <c r="W75" s="24" t="b">
        <f t="shared" si="13"/>
        <v>1</v>
      </c>
      <c r="X75" s="24" t="b">
        <f t="shared" si="13"/>
        <v>1</v>
      </c>
      <c r="Y75" s="24" t="b">
        <f t="shared" si="13"/>
        <v>1</v>
      </c>
      <c r="Z75" s="24" t="b">
        <f t="shared" si="13"/>
        <v>1</v>
      </c>
      <c r="AA75" s="24" t="b">
        <f t="shared" si="13"/>
        <v>1</v>
      </c>
      <c r="AB75" s="24" t="b">
        <f t="shared" si="13"/>
        <v>1</v>
      </c>
      <c r="AC75" s="24" t="b">
        <f t="shared" si="13"/>
        <v>0</v>
      </c>
      <c r="AD75" s="15" t="b">
        <f t="shared" si="13"/>
        <v>0</v>
      </c>
      <c r="AE75" s="17">
        <f t="shared" si="8"/>
        <v>0.81818181818181823</v>
      </c>
      <c r="AF75" s="1" t="s">
        <v>7</v>
      </c>
      <c r="AG75" s="3">
        <v>45889</v>
      </c>
      <c r="AH75" s="1" t="str">
        <f t="shared" si="9"/>
        <v>August</v>
      </c>
      <c r="AI75" s="33">
        <f t="shared" si="10"/>
        <v>21</v>
      </c>
    </row>
    <row r="76" spans="2:35" x14ac:dyDescent="0.35">
      <c r="B76" s="33" t="s">
        <v>74</v>
      </c>
      <c r="C76" s="1" t="s">
        <v>80</v>
      </c>
      <c r="D76" s="1" t="s">
        <v>92</v>
      </c>
      <c r="E76" s="1" t="s">
        <v>105</v>
      </c>
      <c r="F76" s="1" t="s">
        <v>169</v>
      </c>
      <c r="G76" s="1">
        <v>68</v>
      </c>
      <c r="H76" s="1" t="s">
        <v>205</v>
      </c>
      <c r="I76" s="1">
        <v>13122</v>
      </c>
      <c r="J76" s="1">
        <v>168</v>
      </c>
      <c r="K76" s="1" t="s">
        <v>39</v>
      </c>
      <c r="L76" s="1" t="s">
        <v>41</v>
      </c>
      <c r="M76" s="1" t="s">
        <v>210</v>
      </c>
      <c r="N76" s="1" t="s">
        <v>44</v>
      </c>
      <c r="O76" s="3">
        <v>45864</v>
      </c>
      <c r="P76" s="1" t="str">
        <f t="shared" si="3"/>
        <v>July</v>
      </c>
      <c r="Q76" s="3">
        <f t="shared" si="4"/>
        <v>45874</v>
      </c>
      <c r="R76" s="1" t="str">
        <f t="shared" si="5"/>
        <v>August</v>
      </c>
      <c r="S76" s="11">
        <f t="shared" si="6"/>
        <v>45937</v>
      </c>
      <c r="T76" s="14" t="b">
        <f t="shared" si="14"/>
        <v>1</v>
      </c>
      <c r="U76" s="24" t="b">
        <f t="shared" si="13"/>
        <v>1</v>
      </c>
      <c r="V76" s="24" t="b">
        <f t="shared" si="13"/>
        <v>1</v>
      </c>
      <c r="W76" s="24" t="b">
        <f t="shared" si="13"/>
        <v>1</v>
      </c>
      <c r="X76" s="24" t="b">
        <f t="shared" si="13"/>
        <v>1</v>
      </c>
      <c r="Y76" s="24" t="b">
        <f t="shared" si="13"/>
        <v>1</v>
      </c>
      <c r="Z76" s="24" t="b">
        <f t="shared" si="13"/>
        <v>1</v>
      </c>
      <c r="AA76" s="24" t="b">
        <f t="shared" si="13"/>
        <v>1</v>
      </c>
      <c r="AB76" s="24" t="b">
        <f t="shared" si="13"/>
        <v>1</v>
      </c>
      <c r="AC76" s="24" t="b">
        <f t="shared" si="13"/>
        <v>1</v>
      </c>
      <c r="AD76" s="15" t="b">
        <f t="shared" si="13"/>
        <v>0</v>
      </c>
      <c r="AE76" s="17">
        <f t="shared" si="8"/>
        <v>0.90909090909090906</v>
      </c>
      <c r="AF76" s="1" t="s">
        <v>17</v>
      </c>
      <c r="AG76" s="3">
        <v>45980</v>
      </c>
      <c r="AH76" s="1" t="str">
        <f t="shared" si="9"/>
        <v>November</v>
      </c>
      <c r="AI76" s="33">
        <f t="shared" si="10"/>
        <v>43</v>
      </c>
    </row>
    <row r="77" spans="2:35" x14ac:dyDescent="0.35">
      <c r="B77" s="33" t="s">
        <v>72</v>
      </c>
      <c r="C77" s="1" t="s">
        <v>76</v>
      </c>
      <c r="D77" s="1" t="s">
        <v>93</v>
      </c>
      <c r="E77" s="1" t="s">
        <v>96</v>
      </c>
      <c r="F77" s="1" t="s">
        <v>170</v>
      </c>
      <c r="G77" s="1">
        <v>41</v>
      </c>
      <c r="H77" s="1" t="s">
        <v>204</v>
      </c>
      <c r="I77" s="1">
        <v>14017</v>
      </c>
      <c r="J77" s="1">
        <v>101</v>
      </c>
      <c r="K77" s="1" t="s">
        <v>209</v>
      </c>
      <c r="L77" s="1" t="s">
        <v>41</v>
      </c>
      <c r="M77" s="1" t="s">
        <v>210</v>
      </c>
      <c r="N77" s="1" t="s">
        <v>44</v>
      </c>
      <c r="O77" s="3">
        <v>45827</v>
      </c>
      <c r="P77" s="1" t="str">
        <f t="shared" si="3"/>
        <v>June</v>
      </c>
      <c r="Q77" s="3">
        <f t="shared" si="4"/>
        <v>45838</v>
      </c>
      <c r="R77" s="1" t="str">
        <f t="shared" si="5"/>
        <v>June</v>
      </c>
      <c r="S77" s="11">
        <f t="shared" si="6"/>
        <v>45901</v>
      </c>
      <c r="T77" s="14" t="b">
        <f t="shared" si="14"/>
        <v>1</v>
      </c>
      <c r="U77" s="24" t="b">
        <f t="shared" si="13"/>
        <v>1</v>
      </c>
      <c r="V77" s="24" t="b">
        <f t="shared" si="13"/>
        <v>1</v>
      </c>
      <c r="W77" s="24" t="b">
        <f t="shared" si="13"/>
        <v>0</v>
      </c>
      <c r="X77" s="24" t="b">
        <f t="shared" si="13"/>
        <v>0</v>
      </c>
      <c r="Y77" s="24" t="b">
        <f t="shared" si="13"/>
        <v>0</v>
      </c>
      <c r="Z77" s="24" t="b">
        <f t="shared" si="13"/>
        <v>0</v>
      </c>
      <c r="AA77" s="24" t="b">
        <f t="shared" si="13"/>
        <v>0</v>
      </c>
      <c r="AB77" s="24" t="b">
        <f t="shared" si="13"/>
        <v>0</v>
      </c>
      <c r="AC77" s="24" t="b">
        <f t="shared" si="13"/>
        <v>0</v>
      </c>
      <c r="AD77" s="15" t="b">
        <f t="shared" si="13"/>
        <v>0</v>
      </c>
      <c r="AE77" s="17">
        <f t="shared" si="8"/>
        <v>0.27272727272727271</v>
      </c>
      <c r="AF77" s="1" t="s">
        <v>0</v>
      </c>
      <c r="AG77" s="3">
        <v>45917</v>
      </c>
      <c r="AH77" s="1" t="str">
        <f t="shared" si="9"/>
        <v>September</v>
      </c>
      <c r="AI77" s="33">
        <f t="shared" si="10"/>
        <v>16</v>
      </c>
    </row>
    <row r="78" spans="2:35" x14ac:dyDescent="0.35">
      <c r="B78" s="33" t="s">
        <v>74</v>
      </c>
      <c r="C78" s="1" t="s">
        <v>80</v>
      </c>
      <c r="D78" s="1" t="s">
        <v>85</v>
      </c>
      <c r="E78" s="1" t="s">
        <v>99</v>
      </c>
      <c r="F78" s="1" t="s">
        <v>171</v>
      </c>
      <c r="G78" s="1">
        <v>56</v>
      </c>
      <c r="H78" s="1" t="s">
        <v>204</v>
      </c>
      <c r="I78" s="1">
        <v>21487</v>
      </c>
      <c r="J78" s="1">
        <v>183</v>
      </c>
      <c r="K78" s="1" t="s">
        <v>209</v>
      </c>
      <c r="L78" s="1" t="s">
        <v>41</v>
      </c>
      <c r="M78" s="1" t="s">
        <v>210</v>
      </c>
      <c r="N78" s="1" t="s">
        <v>44</v>
      </c>
      <c r="O78" s="3">
        <v>45844</v>
      </c>
      <c r="P78" s="1" t="str">
        <f t="shared" ref="P78:P110" si="15">TEXT(O78,"mmmm")</f>
        <v>July</v>
      </c>
      <c r="Q78" s="3">
        <f t="shared" ref="Q78:Q110" si="16">WORKDAY(O78,7)</f>
        <v>45853</v>
      </c>
      <c r="R78" s="1" t="str">
        <f t="shared" ref="R78:R110" si="17">TEXT(Q78,"mmmm")</f>
        <v>July</v>
      </c>
      <c r="S78" s="11">
        <f t="shared" ref="S78:S110" si="18">WORKDAY(Q78,45)</f>
        <v>45916</v>
      </c>
      <c r="T78" s="14" t="b">
        <f t="shared" si="14"/>
        <v>1</v>
      </c>
      <c r="U78" s="24" t="b">
        <f t="shared" si="13"/>
        <v>1</v>
      </c>
      <c r="V78" s="24" t="b">
        <f t="shared" si="13"/>
        <v>0</v>
      </c>
      <c r="W78" s="24" t="b">
        <f t="shared" si="13"/>
        <v>0</v>
      </c>
      <c r="X78" s="24" t="b">
        <f t="shared" si="13"/>
        <v>0</v>
      </c>
      <c r="Y78" s="24" t="b">
        <f t="shared" si="13"/>
        <v>0</v>
      </c>
      <c r="Z78" s="24" t="b">
        <f t="shared" si="13"/>
        <v>0</v>
      </c>
      <c r="AA78" s="24" t="b">
        <f t="shared" si="13"/>
        <v>0</v>
      </c>
      <c r="AB78" s="24" t="b">
        <f t="shared" si="13"/>
        <v>0</v>
      </c>
      <c r="AC78" s="24" t="b">
        <f t="shared" si="13"/>
        <v>0</v>
      </c>
      <c r="AD78" s="15" t="b">
        <f t="shared" si="13"/>
        <v>0</v>
      </c>
      <c r="AE78" s="17">
        <f t="shared" ref="AE78:AE110" si="19">COUNTIF(T78:AD78,TRUE)/COUNTA(T78:AD78)</f>
        <v>0.18181818181818182</v>
      </c>
      <c r="AF78" s="1" t="s">
        <v>30</v>
      </c>
      <c r="AG78" s="3">
        <v>45958</v>
      </c>
      <c r="AH78" s="1" t="str">
        <f t="shared" si="9"/>
        <v>October</v>
      </c>
      <c r="AI78" s="33">
        <f t="shared" si="10"/>
        <v>42</v>
      </c>
    </row>
    <row r="79" spans="2:35" x14ac:dyDescent="0.35">
      <c r="B79" s="33" t="s">
        <v>72</v>
      </c>
      <c r="C79" s="1" t="s">
        <v>76</v>
      </c>
      <c r="D79" s="1" t="s">
        <v>93</v>
      </c>
      <c r="E79" s="1" t="s">
        <v>96</v>
      </c>
      <c r="F79" s="1" t="s">
        <v>172</v>
      </c>
      <c r="G79" s="1">
        <v>58</v>
      </c>
      <c r="H79" s="1" t="s">
        <v>204</v>
      </c>
      <c r="I79" s="1">
        <v>19165</v>
      </c>
      <c r="J79" s="1">
        <v>151</v>
      </c>
      <c r="K79" s="1" t="s">
        <v>35</v>
      </c>
      <c r="L79" s="1" t="s">
        <v>42</v>
      </c>
      <c r="M79" s="1" t="s">
        <v>210</v>
      </c>
      <c r="N79" s="1" t="s">
        <v>43</v>
      </c>
      <c r="O79" s="3">
        <v>45768</v>
      </c>
      <c r="P79" s="1" t="str">
        <f t="shared" si="15"/>
        <v>April</v>
      </c>
      <c r="Q79" s="3">
        <f t="shared" si="16"/>
        <v>45777</v>
      </c>
      <c r="R79" s="1" t="str">
        <f t="shared" si="17"/>
        <v>April</v>
      </c>
      <c r="S79" s="11">
        <f t="shared" si="18"/>
        <v>45840</v>
      </c>
      <c r="T79" s="14" t="b">
        <f t="shared" si="14"/>
        <v>1</v>
      </c>
      <c r="U79" s="24" t="b">
        <f t="shared" si="13"/>
        <v>1</v>
      </c>
      <c r="V79" s="24" t="b">
        <f t="shared" si="13"/>
        <v>1</v>
      </c>
      <c r="W79" s="24" t="b">
        <f t="shared" si="13"/>
        <v>1</v>
      </c>
      <c r="X79" s="24" t="b">
        <f t="shared" si="13"/>
        <v>1</v>
      </c>
      <c r="Y79" s="24" t="b">
        <f t="shared" si="13"/>
        <v>1</v>
      </c>
      <c r="Z79" s="24" t="b">
        <f t="shared" si="13"/>
        <v>1</v>
      </c>
      <c r="AA79" s="24" t="b">
        <f t="shared" si="13"/>
        <v>1</v>
      </c>
      <c r="AB79" s="24" t="b">
        <f t="shared" si="13"/>
        <v>1</v>
      </c>
      <c r="AC79" s="24" t="b">
        <f t="shared" si="13"/>
        <v>0</v>
      </c>
      <c r="AD79" s="15" t="b">
        <f t="shared" si="13"/>
        <v>0</v>
      </c>
      <c r="AE79" s="17">
        <f t="shared" si="19"/>
        <v>0.81818181818181823</v>
      </c>
      <c r="AF79" s="1" t="s">
        <v>7</v>
      </c>
      <c r="AG79" s="3">
        <v>45863</v>
      </c>
      <c r="AH79" s="1" t="str">
        <f t="shared" si="9"/>
        <v>July</v>
      </c>
      <c r="AI79" s="33">
        <f t="shared" si="10"/>
        <v>23</v>
      </c>
    </row>
    <row r="80" spans="2:35" x14ac:dyDescent="0.35">
      <c r="B80" s="33" t="s">
        <v>75</v>
      </c>
      <c r="C80" s="1" t="s">
        <v>79</v>
      </c>
      <c r="D80" s="1" t="s">
        <v>84</v>
      </c>
      <c r="E80" s="1" t="s">
        <v>96</v>
      </c>
      <c r="F80" s="1" t="s">
        <v>173</v>
      </c>
      <c r="G80" s="1">
        <v>34</v>
      </c>
      <c r="H80" s="1" t="s">
        <v>205</v>
      </c>
      <c r="I80" s="1">
        <v>21294</v>
      </c>
      <c r="J80" s="1">
        <v>106</v>
      </c>
      <c r="K80" s="1" t="s">
        <v>208</v>
      </c>
      <c r="L80" s="1" t="s">
        <v>41</v>
      </c>
      <c r="M80" s="1" t="s">
        <v>210</v>
      </c>
      <c r="N80" s="1" t="s">
        <v>44</v>
      </c>
      <c r="O80" s="3">
        <v>45722</v>
      </c>
      <c r="P80" s="1" t="str">
        <f t="shared" si="15"/>
        <v>March</v>
      </c>
      <c r="Q80" s="3">
        <f t="shared" si="16"/>
        <v>45733</v>
      </c>
      <c r="R80" s="1" t="str">
        <f t="shared" si="17"/>
        <v>March</v>
      </c>
      <c r="S80" s="11">
        <f t="shared" si="18"/>
        <v>45796</v>
      </c>
      <c r="T80" s="14" t="b">
        <f t="shared" si="14"/>
        <v>1</v>
      </c>
      <c r="U80" s="24" t="b">
        <f t="shared" si="13"/>
        <v>1</v>
      </c>
      <c r="V80" s="24" t="b">
        <f t="shared" si="13"/>
        <v>1</v>
      </c>
      <c r="W80" s="24" t="b">
        <f t="shared" si="13"/>
        <v>1</v>
      </c>
      <c r="X80" s="24" t="b">
        <f t="shared" si="13"/>
        <v>1</v>
      </c>
      <c r="Y80" s="24" t="b">
        <f t="shared" si="13"/>
        <v>1</v>
      </c>
      <c r="Z80" s="24" t="b">
        <f t="shared" si="13"/>
        <v>1</v>
      </c>
      <c r="AA80" s="24" t="b">
        <f t="shared" si="13"/>
        <v>1</v>
      </c>
      <c r="AB80" s="24" t="b">
        <f t="shared" si="13"/>
        <v>1</v>
      </c>
      <c r="AC80" s="24" t="b">
        <f t="shared" si="13"/>
        <v>1</v>
      </c>
      <c r="AD80" s="15" t="b">
        <f t="shared" si="13"/>
        <v>0</v>
      </c>
      <c r="AE80" s="17">
        <f t="shared" si="19"/>
        <v>0.90909090909090906</v>
      </c>
      <c r="AF80" s="1" t="s">
        <v>17</v>
      </c>
      <c r="AG80" s="3">
        <v>45802</v>
      </c>
      <c r="AH80" s="1" t="str">
        <f t="shared" si="9"/>
        <v>May</v>
      </c>
      <c r="AI80" s="33">
        <f t="shared" si="10"/>
        <v>6</v>
      </c>
    </row>
    <row r="81" spans="2:35" x14ac:dyDescent="0.35">
      <c r="B81" s="33" t="s">
        <v>75</v>
      </c>
      <c r="C81" s="1" t="s">
        <v>79</v>
      </c>
      <c r="D81" s="1" t="s">
        <v>86</v>
      </c>
      <c r="E81" s="1" t="str">
        <f>IF(D81="Anmol 21K", "Floret_21",
IF(OR(D81="Illusion Round", D81="Radiant", D81="Princess", D81="One Six Eight"), "Amara", ""))</f>
        <v>Floret_21</v>
      </c>
      <c r="F81" s="1" t="s">
        <v>174</v>
      </c>
      <c r="G81" s="1">
        <v>36</v>
      </c>
      <c r="H81" s="1" t="s">
        <v>204</v>
      </c>
      <c r="I81" s="1">
        <v>20224</v>
      </c>
      <c r="J81" s="1">
        <v>120</v>
      </c>
      <c r="K81" s="1" t="s">
        <v>207</v>
      </c>
      <c r="L81" s="1" t="s">
        <v>41</v>
      </c>
      <c r="M81" s="1" t="s">
        <v>210</v>
      </c>
      <c r="N81" s="1" t="s">
        <v>43</v>
      </c>
      <c r="O81" s="3">
        <v>45785</v>
      </c>
      <c r="P81" s="1" t="str">
        <f t="shared" si="15"/>
        <v>May</v>
      </c>
      <c r="Q81" s="3">
        <f t="shared" si="16"/>
        <v>45796</v>
      </c>
      <c r="R81" s="1" t="str">
        <f t="shared" si="17"/>
        <v>May</v>
      </c>
      <c r="S81" s="11">
        <f t="shared" si="18"/>
        <v>45859</v>
      </c>
      <c r="T81" s="14" t="b">
        <f t="shared" si="14"/>
        <v>1</v>
      </c>
      <c r="U81" s="24" t="b">
        <f t="shared" si="13"/>
        <v>1</v>
      </c>
      <c r="V81" s="24" t="b">
        <f t="shared" si="13"/>
        <v>1</v>
      </c>
      <c r="W81" s="24" t="b">
        <f t="shared" si="13"/>
        <v>1</v>
      </c>
      <c r="X81" s="24" t="b">
        <f t="shared" si="13"/>
        <v>1</v>
      </c>
      <c r="Y81" s="24" t="b">
        <f t="shared" si="13"/>
        <v>1</v>
      </c>
      <c r="Z81" s="24" t="b">
        <f t="shared" si="13"/>
        <v>0</v>
      </c>
      <c r="AA81" s="24" t="b">
        <f t="shared" si="13"/>
        <v>0</v>
      </c>
      <c r="AB81" s="24" t="b">
        <f t="shared" si="13"/>
        <v>0</v>
      </c>
      <c r="AC81" s="24" t="b">
        <f t="shared" si="13"/>
        <v>0</v>
      </c>
      <c r="AD81" s="15" t="b">
        <f t="shared" si="13"/>
        <v>0</v>
      </c>
      <c r="AE81" s="17">
        <f t="shared" si="19"/>
        <v>0.54545454545454541</v>
      </c>
      <c r="AF81" s="1" t="s">
        <v>3</v>
      </c>
      <c r="AG81" s="3">
        <v>45892</v>
      </c>
      <c r="AH81" s="1" t="str">
        <f t="shared" si="9"/>
        <v>August</v>
      </c>
      <c r="AI81" s="33">
        <f t="shared" si="10"/>
        <v>33</v>
      </c>
    </row>
    <row r="82" spans="2:35" x14ac:dyDescent="0.35">
      <c r="B82" s="33" t="s">
        <v>74</v>
      </c>
      <c r="C82" s="1" t="s">
        <v>80</v>
      </c>
      <c r="D82" s="1" t="s">
        <v>92</v>
      </c>
      <c r="E82" s="1" t="s">
        <v>105</v>
      </c>
      <c r="F82" s="1" t="s">
        <v>175</v>
      </c>
      <c r="G82" s="1">
        <v>40</v>
      </c>
      <c r="H82" s="1" t="s">
        <v>205</v>
      </c>
      <c r="I82" s="1">
        <v>13925</v>
      </c>
      <c r="J82" s="1">
        <v>119</v>
      </c>
      <c r="K82" s="1" t="s">
        <v>206</v>
      </c>
      <c r="L82" s="1" t="s">
        <v>41</v>
      </c>
      <c r="M82" s="1" t="s">
        <v>210</v>
      </c>
      <c r="N82" s="1" t="s">
        <v>44</v>
      </c>
      <c r="O82" s="3">
        <v>45747</v>
      </c>
      <c r="P82" s="1" t="str">
        <f t="shared" si="15"/>
        <v>March</v>
      </c>
      <c r="Q82" s="3">
        <f t="shared" si="16"/>
        <v>45756</v>
      </c>
      <c r="R82" s="1" t="str">
        <f t="shared" si="17"/>
        <v>April</v>
      </c>
      <c r="S82" s="11">
        <f t="shared" si="18"/>
        <v>45819</v>
      </c>
      <c r="T82" s="14" t="b">
        <f t="shared" si="14"/>
        <v>1</v>
      </c>
      <c r="U82" s="24" t="b">
        <f t="shared" si="13"/>
        <v>1</v>
      </c>
      <c r="V82" s="24" t="b">
        <f t="shared" si="13"/>
        <v>1</v>
      </c>
      <c r="W82" s="24" t="b">
        <f t="shared" si="13"/>
        <v>1</v>
      </c>
      <c r="X82" s="24" t="b">
        <f t="shared" si="13"/>
        <v>1</v>
      </c>
      <c r="Y82" s="24" t="b">
        <f t="shared" si="13"/>
        <v>1</v>
      </c>
      <c r="Z82" s="24" t="b">
        <f t="shared" si="13"/>
        <v>1</v>
      </c>
      <c r="AA82" s="24" t="b">
        <f t="shared" si="13"/>
        <v>1</v>
      </c>
      <c r="AB82" s="24" t="b">
        <f t="shared" si="13"/>
        <v>1</v>
      </c>
      <c r="AC82" s="24" t="b">
        <f t="shared" si="13"/>
        <v>1</v>
      </c>
      <c r="AD82" s="15" t="b">
        <f t="shared" si="13"/>
        <v>1</v>
      </c>
      <c r="AE82" s="17">
        <f t="shared" si="19"/>
        <v>1</v>
      </c>
      <c r="AF82" s="1" t="s">
        <v>6</v>
      </c>
      <c r="AG82" s="3">
        <v>45857</v>
      </c>
      <c r="AH82" s="1" t="str">
        <f t="shared" si="9"/>
        <v>July</v>
      </c>
      <c r="AI82" s="33">
        <f t="shared" si="10"/>
        <v>38</v>
      </c>
    </row>
    <row r="83" spans="2:35" x14ac:dyDescent="0.35">
      <c r="B83" s="33" t="s">
        <v>75</v>
      </c>
      <c r="C83" s="1" t="s">
        <v>79</v>
      </c>
      <c r="D83" s="1" t="s">
        <v>86</v>
      </c>
      <c r="E83" s="1" t="str">
        <f t="shared" ref="E83:E85" si="20">IF(D83="Anmol 21K", "Floret_21",
IF(OR(D83="Illusion Round", D83="Radiant", D83="Princess", D83="One Six Eight"), "Amara", ""))</f>
        <v>Floret_21</v>
      </c>
      <c r="F83" s="1" t="s">
        <v>176</v>
      </c>
      <c r="G83" s="1">
        <v>39</v>
      </c>
      <c r="H83" s="1" t="s">
        <v>204</v>
      </c>
      <c r="I83" s="1">
        <v>18047</v>
      </c>
      <c r="J83" s="1">
        <v>193</v>
      </c>
      <c r="K83" s="1" t="s">
        <v>206</v>
      </c>
      <c r="L83" s="1" t="s">
        <v>41</v>
      </c>
      <c r="M83" s="1" t="s">
        <v>210</v>
      </c>
      <c r="N83" s="1" t="s">
        <v>44</v>
      </c>
      <c r="O83" s="3">
        <v>45861</v>
      </c>
      <c r="P83" s="1" t="str">
        <f t="shared" si="15"/>
        <v>July</v>
      </c>
      <c r="Q83" s="3">
        <f t="shared" si="16"/>
        <v>45870</v>
      </c>
      <c r="R83" s="1" t="str">
        <f t="shared" si="17"/>
        <v>August</v>
      </c>
      <c r="S83" s="11">
        <f t="shared" si="18"/>
        <v>45933</v>
      </c>
      <c r="T83" s="14" t="b">
        <f t="shared" si="14"/>
        <v>1</v>
      </c>
      <c r="U83" s="24" t="b">
        <f t="shared" si="13"/>
        <v>1</v>
      </c>
      <c r="V83" s="24" t="b">
        <f t="shared" si="13"/>
        <v>1</v>
      </c>
      <c r="W83" s="24" t="b">
        <f t="shared" si="13"/>
        <v>1</v>
      </c>
      <c r="X83" s="24" t="b">
        <f t="shared" si="13"/>
        <v>1</v>
      </c>
      <c r="Y83" s="24" t="b">
        <f t="shared" si="13"/>
        <v>0</v>
      </c>
      <c r="Z83" s="24" t="b">
        <f t="shared" si="13"/>
        <v>0</v>
      </c>
      <c r="AA83" s="24" t="b">
        <f t="shared" si="13"/>
        <v>0</v>
      </c>
      <c r="AB83" s="24" t="b">
        <f t="shared" si="13"/>
        <v>0</v>
      </c>
      <c r="AC83" s="24" t="b">
        <f t="shared" si="13"/>
        <v>0</v>
      </c>
      <c r="AD83" s="15" t="b">
        <f t="shared" si="13"/>
        <v>0</v>
      </c>
      <c r="AE83" s="17">
        <f t="shared" si="19"/>
        <v>0.45454545454545453</v>
      </c>
      <c r="AF83" s="1" t="s">
        <v>2</v>
      </c>
      <c r="AG83" s="3">
        <v>45949</v>
      </c>
      <c r="AH83" s="1" t="str">
        <f t="shared" si="9"/>
        <v>October</v>
      </c>
      <c r="AI83" s="33">
        <f t="shared" si="10"/>
        <v>16</v>
      </c>
    </row>
    <row r="84" spans="2:35" x14ac:dyDescent="0.35">
      <c r="B84" s="33" t="s">
        <v>75</v>
      </c>
      <c r="C84" s="1" t="s">
        <v>79</v>
      </c>
      <c r="D84" s="1" t="s">
        <v>86</v>
      </c>
      <c r="E84" s="1" t="str">
        <f t="shared" si="20"/>
        <v>Floret_21</v>
      </c>
      <c r="F84" s="1" t="s">
        <v>177</v>
      </c>
      <c r="G84" s="1">
        <v>45</v>
      </c>
      <c r="H84" s="1" t="s">
        <v>204</v>
      </c>
      <c r="I84" s="1">
        <v>20665</v>
      </c>
      <c r="J84" s="1">
        <v>103</v>
      </c>
      <c r="K84" s="1" t="s">
        <v>207</v>
      </c>
      <c r="L84" s="1" t="s">
        <v>41</v>
      </c>
      <c r="M84" s="1" t="s">
        <v>210</v>
      </c>
      <c r="N84" s="1" t="s">
        <v>44</v>
      </c>
      <c r="O84" s="3">
        <v>45707</v>
      </c>
      <c r="P84" s="1" t="str">
        <f t="shared" si="15"/>
        <v>February</v>
      </c>
      <c r="Q84" s="3">
        <f t="shared" si="16"/>
        <v>45716</v>
      </c>
      <c r="R84" s="1" t="str">
        <f t="shared" si="17"/>
        <v>February</v>
      </c>
      <c r="S84" s="11">
        <f t="shared" si="18"/>
        <v>45779</v>
      </c>
      <c r="T84" s="14" t="b">
        <f t="shared" si="14"/>
        <v>1</v>
      </c>
      <c r="U84" s="24" t="b">
        <f t="shared" si="13"/>
        <v>1</v>
      </c>
      <c r="V84" s="24" t="b">
        <f t="shared" si="13"/>
        <v>0</v>
      </c>
      <c r="W84" s="24" t="b">
        <f t="shared" si="13"/>
        <v>0</v>
      </c>
      <c r="X84" s="24" t="b">
        <f t="shared" si="13"/>
        <v>0</v>
      </c>
      <c r="Y84" s="24" t="b">
        <f t="shared" si="13"/>
        <v>0</v>
      </c>
      <c r="Z84" s="24" t="b">
        <f t="shared" si="13"/>
        <v>0</v>
      </c>
      <c r="AA84" s="24" t="b">
        <f t="shared" si="13"/>
        <v>0</v>
      </c>
      <c r="AB84" s="24" t="b">
        <f t="shared" si="13"/>
        <v>0</v>
      </c>
      <c r="AC84" s="24" t="b">
        <f t="shared" si="13"/>
        <v>0</v>
      </c>
      <c r="AD84" s="15" t="b">
        <f t="shared" si="13"/>
        <v>0</v>
      </c>
      <c r="AE84" s="17">
        <f t="shared" si="19"/>
        <v>0.18181818181818182</v>
      </c>
      <c r="AF84" s="1" t="s">
        <v>30</v>
      </c>
      <c r="AG84" s="3">
        <v>45798</v>
      </c>
      <c r="AH84" s="1" t="str">
        <f t="shared" si="9"/>
        <v>May</v>
      </c>
      <c r="AI84" s="33">
        <f t="shared" si="10"/>
        <v>19</v>
      </c>
    </row>
    <row r="85" spans="2:35" x14ac:dyDescent="0.35">
      <c r="B85" s="33" t="s">
        <v>75</v>
      </c>
      <c r="C85" s="1" t="s">
        <v>79</v>
      </c>
      <c r="D85" s="1" t="s">
        <v>86</v>
      </c>
      <c r="E85" s="1" t="str">
        <f t="shared" si="20"/>
        <v>Floret_21</v>
      </c>
      <c r="F85" s="1" t="s">
        <v>178</v>
      </c>
      <c r="G85" s="1">
        <v>47</v>
      </c>
      <c r="H85" s="1" t="s">
        <v>204</v>
      </c>
      <c r="I85" s="1">
        <v>22870</v>
      </c>
      <c r="J85" s="1">
        <v>142</v>
      </c>
      <c r="K85" s="1" t="s">
        <v>35</v>
      </c>
      <c r="L85" s="1" t="s">
        <v>41</v>
      </c>
      <c r="M85" s="1" t="s">
        <v>210</v>
      </c>
      <c r="N85" s="1" t="s">
        <v>43</v>
      </c>
      <c r="O85" s="3">
        <v>45729</v>
      </c>
      <c r="P85" s="1" t="str">
        <f t="shared" si="15"/>
        <v>March</v>
      </c>
      <c r="Q85" s="3">
        <f t="shared" si="16"/>
        <v>45740</v>
      </c>
      <c r="R85" s="1" t="str">
        <f t="shared" si="17"/>
        <v>March</v>
      </c>
      <c r="S85" s="11">
        <f t="shared" si="18"/>
        <v>45803</v>
      </c>
      <c r="T85" s="14" t="b">
        <f t="shared" si="14"/>
        <v>1</v>
      </c>
      <c r="U85" s="24" t="b">
        <f t="shared" si="13"/>
        <v>1</v>
      </c>
      <c r="V85" s="24" t="b">
        <f t="shared" si="13"/>
        <v>1</v>
      </c>
      <c r="W85" s="24" t="b">
        <f t="shared" si="13"/>
        <v>1</v>
      </c>
      <c r="X85" s="24" t="b">
        <f t="shared" si="13"/>
        <v>1</v>
      </c>
      <c r="Y85" s="24" t="b">
        <f t="shared" si="13"/>
        <v>1</v>
      </c>
      <c r="Z85" s="24" t="b">
        <f t="shared" si="13"/>
        <v>1</v>
      </c>
      <c r="AA85" s="24" t="b">
        <f t="shared" si="13"/>
        <v>1</v>
      </c>
      <c r="AB85" s="24" t="b">
        <f t="shared" si="13"/>
        <v>1</v>
      </c>
      <c r="AC85" s="24" t="b">
        <f t="shared" si="13"/>
        <v>0</v>
      </c>
      <c r="AD85" s="15" t="b">
        <f t="shared" si="13"/>
        <v>0</v>
      </c>
      <c r="AE85" s="17">
        <f t="shared" si="19"/>
        <v>0.81818181818181823</v>
      </c>
      <c r="AF85" s="1" t="s">
        <v>7</v>
      </c>
      <c r="AG85" s="3">
        <v>45820</v>
      </c>
      <c r="AH85" s="1" t="str">
        <f t="shared" si="9"/>
        <v>June</v>
      </c>
      <c r="AI85" s="33">
        <f t="shared" si="10"/>
        <v>17</v>
      </c>
    </row>
    <row r="86" spans="2:35" x14ac:dyDescent="0.35">
      <c r="B86" s="33" t="s">
        <v>75</v>
      </c>
      <c r="C86" s="1" t="s">
        <v>79</v>
      </c>
      <c r="D86" s="1" t="s">
        <v>84</v>
      </c>
      <c r="E86" s="1" t="s">
        <v>96</v>
      </c>
      <c r="F86" s="1" t="s">
        <v>179</v>
      </c>
      <c r="G86" s="1">
        <v>64</v>
      </c>
      <c r="H86" s="1" t="s">
        <v>205</v>
      </c>
      <c r="I86" s="1">
        <v>24746</v>
      </c>
      <c r="J86" s="1">
        <v>129</v>
      </c>
      <c r="K86" s="1" t="s">
        <v>209</v>
      </c>
      <c r="L86" s="1" t="s">
        <v>41</v>
      </c>
      <c r="M86" s="1" t="s">
        <v>210</v>
      </c>
      <c r="N86" s="1" t="s">
        <v>44</v>
      </c>
      <c r="O86" s="3">
        <v>45817</v>
      </c>
      <c r="P86" s="1" t="str">
        <f t="shared" si="15"/>
        <v>June</v>
      </c>
      <c r="Q86" s="3">
        <f t="shared" si="16"/>
        <v>45826</v>
      </c>
      <c r="R86" s="1" t="str">
        <f t="shared" si="17"/>
        <v>June</v>
      </c>
      <c r="S86" s="11">
        <f t="shared" si="18"/>
        <v>45889</v>
      </c>
      <c r="T86" s="14" t="b">
        <f t="shared" si="14"/>
        <v>1</v>
      </c>
      <c r="U86" s="24" t="b">
        <f t="shared" si="13"/>
        <v>1</v>
      </c>
      <c r="V86" s="24" t="b">
        <f t="shared" si="13"/>
        <v>1</v>
      </c>
      <c r="W86" s="24" t="b">
        <f t="shared" si="13"/>
        <v>1</v>
      </c>
      <c r="X86" s="24" t="b">
        <f t="shared" si="13"/>
        <v>1</v>
      </c>
      <c r="Y86" s="24" t="b">
        <f t="shared" si="13"/>
        <v>1</v>
      </c>
      <c r="Z86" s="24" t="b">
        <f t="shared" si="13"/>
        <v>1</v>
      </c>
      <c r="AA86" s="24" t="b">
        <f t="shared" si="13"/>
        <v>1</v>
      </c>
      <c r="AB86" s="24" t="b">
        <f t="shared" si="13"/>
        <v>1</v>
      </c>
      <c r="AC86" s="24" t="b">
        <f t="shared" si="13"/>
        <v>1</v>
      </c>
      <c r="AD86" s="15" t="b">
        <f t="shared" si="13"/>
        <v>0</v>
      </c>
      <c r="AE86" s="17">
        <f t="shared" si="19"/>
        <v>0.90909090909090906</v>
      </c>
      <c r="AF86" s="1" t="s">
        <v>17</v>
      </c>
      <c r="AG86" s="3">
        <v>45932</v>
      </c>
      <c r="AH86" s="1" t="str">
        <f t="shared" si="9"/>
        <v>October</v>
      </c>
      <c r="AI86" s="33">
        <f t="shared" si="10"/>
        <v>43</v>
      </c>
    </row>
    <row r="87" spans="2:35" x14ac:dyDescent="0.35">
      <c r="B87" s="33" t="s">
        <v>75</v>
      </c>
      <c r="C87" s="1" t="s">
        <v>79</v>
      </c>
      <c r="D87" s="1" t="s">
        <v>86</v>
      </c>
      <c r="E87" s="1" t="str">
        <f t="shared" ref="E87:E88" si="21">IF(D87="Anmol 21K", "Floret_21",
IF(OR(D87="Illusion Round", D87="Radiant", D87="Princess", D87="One Six Eight"), "Amara", ""))</f>
        <v>Floret_21</v>
      </c>
      <c r="F87" s="1" t="s">
        <v>180</v>
      </c>
      <c r="G87" s="1">
        <v>47</v>
      </c>
      <c r="H87" s="1" t="s">
        <v>204</v>
      </c>
      <c r="I87" s="1">
        <v>21326</v>
      </c>
      <c r="J87" s="1">
        <v>162</v>
      </c>
      <c r="K87" s="1" t="s">
        <v>35</v>
      </c>
      <c r="L87" s="1" t="s">
        <v>36</v>
      </c>
      <c r="M87" s="1" t="s">
        <v>210</v>
      </c>
      <c r="N87" s="1" t="s">
        <v>44</v>
      </c>
      <c r="O87" s="3">
        <v>45719</v>
      </c>
      <c r="P87" s="1" t="str">
        <f t="shared" si="15"/>
        <v>March</v>
      </c>
      <c r="Q87" s="3">
        <f t="shared" si="16"/>
        <v>45728</v>
      </c>
      <c r="R87" s="1" t="str">
        <f t="shared" si="17"/>
        <v>March</v>
      </c>
      <c r="S87" s="11">
        <f t="shared" si="18"/>
        <v>45791</v>
      </c>
      <c r="T87" s="14" t="b">
        <f t="shared" si="14"/>
        <v>1</v>
      </c>
      <c r="U87" s="24" t="b">
        <f t="shared" si="13"/>
        <v>1</v>
      </c>
      <c r="V87" s="24" t="b">
        <f t="shared" si="13"/>
        <v>1</v>
      </c>
      <c r="W87" s="24" t="b">
        <f t="shared" si="13"/>
        <v>0</v>
      </c>
      <c r="X87" s="24" t="b">
        <f t="shared" si="13"/>
        <v>0</v>
      </c>
      <c r="Y87" s="24" t="b">
        <f t="shared" si="13"/>
        <v>0</v>
      </c>
      <c r="Z87" s="24" t="b">
        <f t="shared" si="13"/>
        <v>0</v>
      </c>
      <c r="AA87" s="24" t="b">
        <f t="shared" si="13"/>
        <v>0</v>
      </c>
      <c r="AB87" s="24" t="b">
        <f t="shared" si="13"/>
        <v>0</v>
      </c>
      <c r="AC87" s="24" t="b">
        <f t="shared" si="13"/>
        <v>0</v>
      </c>
      <c r="AD87" s="15" t="b">
        <f t="shared" si="13"/>
        <v>0</v>
      </c>
      <c r="AE87" s="17">
        <f t="shared" si="19"/>
        <v>0.27272727272727271</v>
      </c>
      <c r="AF87" s="1" t="s">
        <v>0</v>
      </c>
      <c r="AG87" s="3">
        <v>45841</v>
      </c>
      <c r="AH87" s="1" t="str">
        <f t="shared" ref="AH87:AH110" si="22">TEXT(AG87,"mmmm")</f>
        <v>July</v>
      </c>
      <c r="AI87" s="33">
        <f t="shared" ref="AI87:AI110" si="23">IF(AG87 &gt;S87,AG87-S87, 0)</f>
        <v>50</v>
      </c>
    </row>
    <row r="88" spans="2:35" x14ac:dyDescent="0.35">
      <c r="B88" s="33" t="s">
        <v>74</v>
      </c>
      <c r="C88" s="1" t="s">
        <v>81</v>
      </c>
      <c r="D88" s="1" t="s">
        <v>94</v>
      </c>
      <c r="E88" s="1" t="str">
        <f t="shared" si="21"/>
        <v>Amara</v>
      </c>
      <c r="F88" s="1" t="s">
        <v>181</v>
      </c>
      <c r="G88" s="1">
        <v>59</v>
      </c>
      <c r="H88" s="1" t="s">
        <v>204</v>
      </c>
      <c r="I88" s="1">
        <v>16619</v>
      </c>
      <c r="J88" s="1">
        <v>105</v>
      </c>
      <c r="K88" s="1" t="s">
        <v>207</v>
      </c>
      <c r="L88" s="1" t="s">
        <v>40</v>
      </c>
      <c r="M88" s="1" t="s">
        <v>210</v>
      </c>
      <c r="N88" s="1" t="s">
        <v>44</v>
      </c>
      <c r="O88" s="3">
        <v>45863</v>
      </c>
      <c r="P88" s="1" t="str">
        <f t="shared" si="15"/>
        <v>July</v>
      </c>
      <c r="Q88" s="3">
        <f t="shared" si="16"/>
        <v>45874</v>
      </c>
      <c r="R88" s="1" t="str">
        <f t="shared" si="17"/>
        <v>August</v>
      </c>
      <c r="S88" s="11">
        <f t="shared" si="18"/>
        <v>45937</v>
      </c>
      <c r="T88" s="14" t="b">
        <f t="shared" si="14"/>
        <v>1</v>
      </c>
      <c r="U88" s="24" t="b">
        <f t="shared" si="13"/>
        <v>1</v>
      </c>
      <c r="V88" s="24" t="b">
        <f t="shared" si="13"/>
        <v>1</v>
      </c>
      <c r="W88" s="24" t="b">
        <f t="shared" si="13"/>
        <v>1</v>
      </c>
      <c r="X88" s="24" t="b">
        <f t="shared" si="13"/>
        <v>1</v>
      </c>
      <c r="Y88" s="24" t="b">
        <f t="shared" si="13"/>
        <v>1</v>
      </c>
      <c r="Z88" s="24" t="b">
        <f t="shared" si="13"/>
        <v>0</v>
      </c>
      <c r="AA88" s="24" t="b">
        <f t="shared" si="13"/>
        <v>0</v>
      </c>
      <c r="AB88" s="24" t="b">
        <f t="shared" si="13"/>
        <v>0</v>
      </c>
      <c r="AC88" s="24" t="b">
        <f t="shared" si="13"/>
        <v>0</v>
      </c>
      <c r="AD88" s="15" t="b">
        <f t="shared" si="13"/>
        <v>0</v>
      </c>
      <c r="AE88" s="17">
        <f t="shared" si="19"/>
        <v>0.54545454545454541</v>
      </c>
      <c r="AF88" s="1" t="s">
        <v>3</v>
      </c>
      <c r="AG88" s="3">
        <v>45987</v>
      </c>
      <c r="AH88" s="1" t="str">
        <f t="shared" si="22"/>
        <v>November</v>
      </c>
      <c r="AI88" s="33">
        <f t="shared" si="23"/>
        <v>50</v>
      </c>
    </row>
    <row r="89" spans="2:35" x14ac:dyDescent="0.35">
      <c r="B89" s="33" t="s">
        <v>72</v>
      </c>
      <c r="C89" s="1" t="s">
        <v>76</v>
      </c>
      <c r="D89" s="1" t="s">
        <v>93</v>
      </c>
      <c r="E89" s="1" t="s">
        <v>96</v>
      </c>
      <c r="F89" s="1" t="s">
        <v>182</v>
      </c>
      <c r="G89" s="1">
        <v>80</v>
      </c>
      <c r="H89" s="1" t="s">
        <v>205</v>
      </c>
      <c r="I89" s="1">
        <v>16962</v>
      </c>
      <c r="J89" s="1">
        <v>99</v>
      </c>
      <c r="K89" s="1" t="s">
        <v>207</v>
      </c>
      <c r="L89" s="1" t="s">
        <v>41</v>
      </c>
      <c r="M89" s="1" t="s">
        <v>210</v>
      </c>
      <c r="N89" s="1" t="s">
        <v>45</v>
      </c>
      <c r="O89" s="3">
        <v>45725</v>
      </c>
      <c r="P89" s="1" t="str">
        <f t="shared" si="15"/>
        <v>March</v>
      </c>
      <c r="Q89" s="3">
        <f t="shared" si="16"/>
        <v>45734</v>
      </c>
      <c r="R89" s="1" t="str">
        <f t="shared" si="17"/>
        <v>March</v>
      </c>
      <c r="S89" s="11">
        <f t="shared" si="18"/>
        <v>45797</v>
      </c>
      <c r="T89" s="14" t="b">
        <f t="shared" si="14"/>
        <v>1</v>
      </c>
      <c r="U89" s="24" t="b">
        <f t="shared" si="13"/>
        <v>1</v>
      </c>
      <c r="V89" s="24" t="b">
        <f t="shared" si="13"/>
        <v>1</v>
      </c>
      <c r="W89" s="24" t="b">
        <f t="shared" si="13"/>
        <v>1</v>
      </c>
      <c r="X89" s="24" t="b">
        <f t="shared" si="13"/>
        <v>1</v>
      </c>
      <c r="Y89" s="24" t="b">
        <f t="shared" si="13"/>
        <v>1</v>
      </c>
      <c r="Z89" s="24" t="b">
        <f t="shared" si="13"/>
        <v>1</v>
      </c>
      <c r="AA89" s="24" t="b">
        <f t="shared" si="13"/>
        <v>1</v>
      </c>
      <c r="AB89" s="24" t="b">
        <f t="shared" si="13"/>
        <v>1</v>
      </c>
      <c r="AC89" s="24" t="b">
        <f t="shared" si="13"/>
        <v>1</v>
      </c>
      <c r="AD89" s="15" t="b">
        <f t="shared" si="13"/>
        <v>1</v>
      </c>
      <c r="AE89" s="17">
        <f t="shared" si="19"/>
        <v>1</v>
      </c>
      <c r="AF89" s="1" t="s">
        <v>6</v>
      </c>
      <c r="AG89" s="3">
        <v>45803</v>
      </c>
      <c r="AH89" s="1" t="str">
        <f t="shared" si="22"/>
        <v>May</v>
      </c>
      <c r="AI89" s="33">
        <f t="shared" si="23"/>
        <v>6</v>
      </c>
    </row>
    <row r="90" spans="2:35" x14ac:dyDescent="0.35">
      <c r="B90" s="33" t="s">
        <v>74</v>
      </c>
      <c r="C90" s="1" t="s">
        <v>81</v>
      </c>
      <c r="D90" s="1" t="s">
        <v>95</v>
      </c>
      <c r="E90" s="1" t="str">
        <f>IF(D90="Anmol 21K", "Floret_21",
IF(OR(D90="Illusion Round", D90="Radiant", D90="Princess", D90="One Six Eight"), "Amara", ""))</f>
        <v>Amara</v>
      </c>
      <c r="F90" s="1" t="s">
        <v>183</v>
      </c>
      <c r="G90" s="1">
        <v>46</v>
      </c>
      <c r="H90" s="1" t="s">
        <v>205</v>
      </c>
      <c r="I90" s="1">
        <v>14318</v>
      </c>
      <c r="J90" s="1">
        <v>94</v>
      </c>
      <c r="K90" s="1" t="s">
        <v>39</v>
      </c>
      <c r="L90" s="1" t="s">
        <v>40</v>
      </c>
      <c r="M90" s="1" t="s">
        <v>210</v>
      </c>
      <c r="N90" s="1" t="s">
        <v>43</v>
      </c>
      <c r="O90" s="3">
        <v>45781</v>
      </c>
      <c r="P90" s="1" t="str">
        <f t="shared" si="15"/>
        <v>May</v>
      </c>
      <c r="Q90" s="3">
        <f t="shared" si="16"/>
        <v>45790</v>
      </c>
      <c r="R90" s="1" t="str">
        <f t="shared" si="17"/>
        <v>May</v>
      </c>
      <c r="S90" s="11">
        <f t="shared" si="18"/>
        <v>45853</v>
      </c>
      <c r="T90" s="14" t="b">
        <f t="shared" si="14"/>
        <v>1</v>
      </c>
      <c r="U90" s="24" t="b">
        <f t="shared" si="13"/>
        <v>1</v>
      </c>
      <c r="V90" s="24" t="b">
        <f t="shared" si="13"/>
        <v>1</v>
      </c>
      <c r="W90" s="24" t="b">
        <f t="shared" si="13"/>
        <v>1</v>
      </c>
      <c r="X90" s="24" t="b">
        <f t="shared" si="13"/>
        <v>1</v>
      </c>
      <c r="Y90" s="24" t="b">
        <f t="shared" si="13"/>
        <v>0</v>
      </c>
      <c r="Z90" s="24" t="b">
        <f t="shared" si="13"/>
        <v>0</v>
      </c>
      <c r="AA90" s="24" t="b">
        <f t="shared" si="13"/>
        <v>0</v>
      </c>
      <c r="AB90" s="24" t="b">
        <f t="shared" si="13"/>
        <v>0</v>
      </c>
      <c r="AC90" s="24" t="b">
        <f t="shared" si="13"/>
        <v>0</v>
      </c>
      <c r="AD90" s="15" t="b">
        <f t="shared" si="13"/>
        <v>0</v>
      </c>
      <c r="AE90" s="17">
        <f t="shared" si="19"/>
        <v>0.45454545454545453</v>
      </c>
      <c r="AF90" s="1" t="s">
        <v>2</v>
      </c>
      <c r="AG90" s="3">
        <v>45888</v>
      </c>
      <c r="AH90" s="1" t="str">
        <f t="shared" si="22"/>
        <v>August</v>
      </c>
      <c r="AI90" s="33">
        <f t="shared" si="23"/>
        <v>35</v>
      </c>
    </row>
    <row r="91" spans="2:35" x14ac:dyDescent="0.35">
      <c r="B91" s="33" t="s">
        <v>74</v>
      </c>
      <c r="C91" s="1" t="s">
        <v>80</v>
      </c>
      <c r="D91" s="1" t="s">
        <v>85</v>
      </c>
      <c r="E91" s="1" t="s">
        <v>99</v>
      </c>
      <c r="F91" s="1" t="s">
        <v>184</v>
      </c>
      <c r="G91" s="1">
        <v>33</v>
      </c>
      <c r="H91" s="1" t="s">
        <v>204</v>
      </c>
      <c r="I91" s="1">
        <v>13434</v>
      </c>
      <c r="J91" s="1">
        <v>94</v>
      </c>
      <c r="K91" s="1" t="s">
        <v>209</v>
      </c>
      <c r="L91" s="1" t="s">
        <v>40</v>
      </c>
      <c r="M91" s="1" t="s">
        <v>210</v>
      </c>
      <c r="N91" s="1" t="s">
        <v>43</v>
      </c>
      <c r="O91" s="3">
        <v>45705</v>
      </c>
      <c r="P91" s="1" t="str">
        <f t="shared" si="15"/>
        <v>February</v>
      </c>
      <c r="Q91" s="3">
        <f t="shared" si="16"/>
        <v>45714</v>
      </c>
      <c r="R91" s="1" t="str">
        <f t="shared" si="17"/>
        <v>February</v>
      </c>
      <c r="S91" s="11">
        <f t="shared" si="18"/>
        <v>45777</v>
      </c>
      <c r="T91" s="14" t="b">
        <f t="shared" si="14"/>
        <v>1</v>
      </c>
      <c r="U91" s="24" t="b">
        <f t="shared" si="13"/>
        <v>1</v>
      </c>
      <c r="V91" s="24" t="b">
        <f t="shared" si="13"/>
        <v>0</v>
      </c>
      <c r="W91" s="24" t="b">
        <f t="shared" si="13"/>
        <v>0</v>
      </c>
      <c r="X91" s="24" t="b">
        <f t="shared" si="13"/>
        <v>0</v>
      </c>
      <c r="Y91" s="24" t="b">
        <f t="shared" si="13"/>
        <v>0</v>
      </c>
      <c r="Z91" s="24" t="b">
        <f t="shared" si="13"/>
        <v>0</v>
      </c>
      <c r="AA91" s="24" t="b">
        <f t="shared" si="13"/>
        <v>0</v>
      </c>
      <c r="AB91" s="24" t="b">
        <f t="shared" si="13"/>
        <v>0</v>
      </c>
      <c r="AC91" s="24" t="b">
        <f t="shared" si="13"/>
        <v>0</v>
      </c>
      <c r="AD91" s="15" t="b">
        <f t="shared" si="13"/>
        <v>0</v>
      </c>
      <c r="AE91" s="17">
        <f t="shared" si="19"/>
        <v>0.18181818181818182</v>
      </c>
      <c r="AF91" s="1" t="s">
        <v>30</v>
      </c>
      <c r="AG91" s="3">
        <v>45788</v>
      </c>
      <c r="AH91" s="1" t="str">
        <f t="shared" si="22"/>
        <v>May</v>
      </c>
      <c r="AI91" s="33">
        <f t="shared" si="23"/>
        <v>11</v>
      </c>
    </row>
    <row r="92" spans="2:35" x14ac:dyDescent="0.35">
      <c r="B92" s="33" t="s">
        <v>75</v>
      </c>
      <c r="C92" s="1" t="s">
        <v>79</v>
      </c>
      <c r="D92" s="1" t="s">
        <v>84</v>
      </c>
      <c r="E92" s="1" t="s">
        <v>96</v>
      </c>
      <c r="F92" s="1" t="s">
        <v>185</v>
      </c>
      <c r="G92" s="1">
        <v>45</v>
      </c>
      <c r="H92" s="1" t="s">
        <v>205</v>
      </c>
      <c r="I92" s="1">
        <v>12143</v>
      </c>
      <c r="J92" s="1">
        <v>138</v>
      </c>
      <c r="K92" s="1" t="s">
        <v>209</v>
      </c>
      <c r="L92" s="1" t="s">
        <v>41</v>
      </c>
      <c r="M92" s="1" t="s">
        <v>210</v>
      </c>
      <c r="N92" s="1" t="s">
        <v>44</v>
      </c>
      <c r="O92" s="3">
        <v>45692</v>
      </c>
      <c r="P92" s="1" t="str">
        <f t="shared" si="15"/>
        <v>February</v>
      </c>
      <c r="Q92" s="3">
        <f t="shared" si="16"/>
        <v>45701</v>
      </c>
      <c r="R92" s="1" t="str">
        <f t="shared" si="17"/>
        <v>February</v>
      </c>
      <c r="S92" s="11">
        <f t="shared" si="18"/>
        <v>45764</v>
      </c>
      <c r="T92" s="14" t="b">
        <f t="shared" si="14"/>
        <v>1</v>
      </c>
      <c r="U92" s="24" t="b">
        <f t="shared" si="13"/>
        <v>1</v>
      </c>
      <c r="V92" s="24" t="b">
        <f t="shared" si="13"/>
        <v>1</v>
      </c>
      <c r="W92" s="24" t="b">
        <f t="shared" si="13"/>
        <v>1</v>
      </c>
      <c r="X92" s="24" t="b">
        <f t="shared" si="13"/>
        <v>1</v>
      </c>
      <c r="Y92" s="24" t="b">
        <f t="shared" si="13"/>
        <v>1</v>
      </c>
      <c r="Z92" s="24" t="b">
        <f t="shared" si="13"/>
        <v>1</v>
      </c>
      <c r="AA92" s="24" t="b">
        <f t="shared" si="13"/>
        <v>1</v>
      </c>
      <c r="AB92" s="24" t="b">
        <f t="shared" si="13"/>
        <v>1</v>
      </c>
      <c r="AC92" s="24" t="b">
        <f t="shared" si="13"/>
        <v>0</v>
      </c>
      <c r="AD92" s="15" t="b">
        <f t="shared" si="13"/>
        <v>0</v>
      </c>
      <c r="AE92" s="17">
        <f t="shared" si="19"/>
        <v>0.81818181818181823</v>
      </c>
      <c r="AF92" s="1" t="s">
        <v>7</v>
      </c>
      <c r="AG92" s="3">
        <v>45804</v>
      </c>
      <c r="AH92" s="1" t="str">
        <f t="shared" si="22"/>
        <v>May</v>
      </c>
      <c r="AI92" s="33">
        <f t="shared" si="23"/>
        <v>40</v>
      </c>
    </row>
    <row r="93" spans="2:35" x14ac:dyDescent="0.35">
      <c r="B93" s="33" t="s">
        <v>75</v>
      </c>
      <c r="C93" s="1" t="s">
        <v>79</v>
      </c>
      <c r="D93" s="1" t="s">
        <v>86</v>
      </c>
      <c r="E93" s="1" t="str">
        <f>IF(D93="Anmol 21K", "Floret_21",
IF(OR(D93="Illusion Round", D93="Radiant", D93="Princess", D93="One Six Eight"), "Amara", ""))</f>
        <v>Floret_21</v>
      </c>
      <c r="F93" s="1" t="s">
        <v>186</v>
      </c>
      <c r="G93" s="1">
        <v>57</v>
      </c>
      <c r="H93" s="1" t="s">
        <v>204</v>
      </c>
      <c r="I93" s="1">
        <v>12859</v>
      </c>
      <c r="J93" s="1">
        <v>160</v>
      </c>
      <c r="K93" s="1" t="s">
        <v>208</v>
      </c>
      <c r="L93" s="1" t="s">
        <v>41</v>
      </c>
      <c r="M93" s="1" t="s">
        <v>210</v>
      </c>
      <c r="N93" s="1" t="s">
        <v>43</v>
      </c>
      <c r="O93" s="3">
        <v>45751</v>
      </c>
      <c r="P93" s="1" t="str">
        <f t="shared" si="15"/>
        <v>April</v>
      </c>
      <c r="Q93" s="3">
        <f t="shared" si="16"/>
        <v>45762</v>
      </c>
      <c r="R93" s="1" t="str">
        <f t="shared" si="17"/>
        <v>April</v>
      </c>
      <c r="S93" s="11">
        <f t="shared" si="18"/>
        <v>45825</v>
      </c>
      <c r="T93" s="14" t="b">
        <f t="shared" si="14"/>
        <v>1</v>
      </c>
      <c r="U93" s="24" t="b">
        <f t="shared" si="13"/>
        <v>1</v>
      </c>
      <c r="V93" s="24" t="b">
        <f t="shared" si="13"/>
        <v>1</v>
      </c>
      <c r="W93" s="24" t="b">
        <f t="shared" si="13"/>
        <v>1</v>
      </c>
      <c r="X93" s="24" t="b">
        <f t="shared" si="13"/>
        <v>1</v>
      </c>
      <c r="Y93" s="24" t="b">
        <f t="shared" si="13"/>
        <v>1</v>
      </c>
      <c r="Z93" s="24" t="b">
        <f t="shared" si="13"/>
        <v>1</v>
      </c>
      <c r="AA93" s="24" t="b">
        <f t="shared" si="13"/>
        <v>1</v>
      </c>
      <c r="AB93" s="24" t="b">
        <f t="shared" si="13"/>
        <v>1</v>
      </c>
      <c r="AC93" s="24" t="b">
        <f t="shared" si="13"/>
        <v>1</v>
      </c>
      <c r="AD93" s="15" t="b">
        <f t="shared" si="13"/>
        <v>0</v>
      </c>
      <c r="AE93" s="17">
        <f t="shared" si="19"/>
        <v>0.90909090909090906</v>
      </c>
      <c r="AF93" s="1" t="s">
        <v>17</v>
      </c>
      <c r="AG93" s="3">
        <v>45867</v>
      </c>
      <c r="AH93" s="1" t="str">
        <f t="shared" si="22"/>
        <v>July</v>
      </c>
      <c r="AI93" s="33">
        <f t="shared" si="23"/>
        <v>42</v>
      </c>
    </row>
    <row r="94" spans="2:35" x14ac:dyDescent="0.35">
      <c r="B94" s="33" t="s">
        <v>75</v>
      </c>
      <c r="C94" s="1" t="s">
        <v>79</v>
      </c>
      <c r="D94" s="1" t="s">
        <v>84</v>
      </c>
      <c r="E94" s="1" t="s">
        <v>96</v>
      </c>
      <c r="F94" s="1" t="s">
        <v>187</v>
      </c>
      <c r="G94" s="1">
        <v>39</v>
      </c>
      <c r="H94" s="1" t="s">
        <v>205</v>
      </c>
      <c r="I94" s="1">
        <v>21885</v>
      </c>
      <c r="J94" s="1">
        <v>95</v>
      </c>
      <c r="K94" s="1" t="s">
        <v>35</v>
      </c>
      <c r="L94" s="1" t="s">
        <v>40</v>
      </c>
      <c r="M94" s="1" t="s">
        <v>210</v>
      </c>
      <c r="N94" s="1" t="s">
        <v>44</v>
      </c>
      <c r="O94" s="3">
        <v>45725</v>
      </c>
      <c r="P94" s="1" t="str">
        <f t="shared" si="15"/>
        <v>March</v>
      </c>
      <c r="Q94" s="3">
        <f t="shared" si="16"/>
        <v>45734</v>
      </c>
      <c r="R94" s="1" t="str">
        <f t="shared" si="17"/>
        <v>March</v>
      </c>
      <c r="S94" s="11">
        <f t="shared" si="18"/>
        <v>45797</v>
      </c>
      <c r="T94" s="14" t="b">
        <f t="shared" si="14"/>
        <v>1</v>
      </c>
      <c r="U94" s="24" t="b">
        <f t="shared" si="13"/>
        <v>1</v>
      </c>
      <c r="V94" s="24" t="b">
        <f t="shared" si="13"/>
        <v>1</v>
      </c>
      <c r="W94" s="24" t="b">
        <f t="shared" si="13"/>
        <v>0</v>
      </c>
      <c r="X94" s="24" t="b">
        <f t="shared" si="13"/>
        <v>0</v>
      </c>
      <c r="Y94" s="24" t="b">
        <f t="shared" si="13"/>
        <v>0</v>
      </c>
      <c r="Z94" s="24" t="b">
        <f t="shared" si="13"/>
        <v>0</v>
      </c>
      <c r="AA94" s="24" t="b">
        <f t="shared" ref="U94:AD110" si="24">IFERROR(COLUMN() - COLUMN($T$11) + 1 &lt;= MATCH($AF94, $T$11:$AD$11, 0),FALSE)</f>
        <v>0</v>
      </c>
      <c r="AB94" s="24" t="b">
        <f t="shared" si="24"/>
        <v>0</v>
      </c>
      <c r="AC94" s="24" t="b">
        <f t="shared" si="24"/>
        <v>0</v>
      </c>
      <c r="AD94" s="15" t="b">
        <f t="shared" si="24"/>
        <v>0</v>
      </c>
      <c r="AE94" s="17">
        <f t="shared" si="19"/>
        <v>0.27272727272727271</v>
      </c>
      <c r="AF94" s="1" t="s">
        <v>0</v>
      </c>
      <c r="AG94" s="3">
        <v>45834</v>
      </c>
      <c r="AH94" s="1" t="str">
        <f t="shared" si="22"/>
        <v>June</v>
      </c>
      <c r="AI94" s="33">
        <f t="shared" si="23"/>
        <v>37</v>
      </c>
    </row>
    <row r="95" spans="2:35" x14ac:dyDescent="0.35">
      <c r="B95" s="33" t="s">
        <v>75</v>
      </c>
      <c r="C95" s="1" t="s">
        <v>79</v>
      </c>
      <c r="D95" s="1" t="s">
        <v>86</v>
      </c>
      <c r="E95" s="1" t="str">
        <f t="shared" ref="E95:E96" si="25">IF(D95="Anmol 21K", "Floret_21",
IF(OR(D95="Illusion Round", D95="Radiant", D95="Princess", D95="One Six Eight"), "Amara", ""))</f>
        <v>Floret_21</v>
      </c>
      <c r="F95" s="1" t="s">
        <v>188</v>
      </c>
      <c r="G95" s="1">
        <v>55</v>
      </c>
      <c r="H95" s="1" t="s">
        <v>205</v>
      </c>
      <c r="I95" s="1">
        <v>16029</v>
      </c>
      <c r="J95" s="1">
        <v>168</v>
      </c>
      <c r="K95" s="1" t="s">
        <v>208</v>
      </c>
      <c r="L95" s="1" t="s">
        <v>42</v>
      </c>
      <c r="M95" s="1" t="s">
        <v>210</v>
      </c>
      <c r="N95" s="1" t="s">
        <v>44</v>
      </c>
      <c r="O95" s="3">
        <v>45887</v>
      </c>
      <c r="P95" s="1" t="str">
        <f t="shared" si="15"/>
        <v>August</v>
      </c>
      <c r="Q95" s="3">
        <f t="shared" si="16"/>
        <v>45896</v>
      </c>
      <c r="R95" s="1" t="str">
        <f t="shared" si="17"/>
        <v>August</v>
      </c>
      <c r="S95" s="11">
        <f t="shared" si="18"/>
        <v>45959</v>
      </c>
      <c r="T95" s="14" t="b">
        <f t="shared" si="14"/>
        <v>1</v>
      </c>
      <c r="U95" s="24" t="b">
        <f t="shared" si="24"/>
        <v>1</v>
      </c>
      <c r="V95" s="24" t="b">
        <f t="shared" si="24"/>
        <v>0</v>
      </c>
      <c r="W95" s="24" t="b">
        <f t="shared" si="24"/>
        <v>0</v>
      </c>
      <c r="X95" s="24" t="b">
        <f t="shared" si="24"/>
        <v>0</v>
      </c>
      <c r="Y95" s="24" t="b">
        <f t="shared" si="24"/>
        <v>0</v>
      </c>
      <c r="Z95" s="24" t="b">
        <f t="shared" si="24"/>
        <v>0</v>
      </c>
      <c r="AA95" s="24" t="b">
        <f t="shared" si="24"/>
        <v>0</v>
      </c>
      <c r="AB95" s="24" t="b">
        <f t="shared" si="24"/>
        <v>0</v>
      </c>
      <c r="AC95" s="24" t="b">
        <f t="shared" si="24"/>
        <v>0</v>
      </c>
      <c r="AD95" s="15" t="b">
        <f t="shared" si="24"/>
        <v>0</v>
      </c>
      <c r="AE95" s="17">
        <f t="shared" si="19"/>
        <v>0.18181818181818182</v>
      </c>
      <c r="AF95" s="1" t="s">
        <v>30</v>
      </c>
      <c r="AG95" s="3">
        <v>45982</v>
      </c>
      <c r="AH95" s="1" t="str">
        <f t="shared" si="22"/>
        <v>November</v>
      </c>
      <c r="AI95" s="33">
        <f t="shared" si="23"/>
        <v>23</v>
      </c>
    </row>
    <row r="96" spans="2:35" x14ac:dyDescent="0.35">
      <c r="B96" s="33" t="s">
        <v>75</v>
      </c>
      <c r="C96" s="1" t="s">
        <v>79</v>
      </c>
      <c r="D96" s="1" t="s">
        <v>86</v>
      </c>
      <c r="E96" s="1" t="str">
        <f t="shared" si="25"/>
        <v>Floret_21</v>
      </c>
      <c r="F96" s="1" t="s">
        <v>189</v>
      </c>
      <c r="G96" s="1">
        <v>35</v>
      </c>
      <c r="H96" s="1" t="s">
        <v>205</v>
      </c>
      <c r="I96" s="1">
        <v>16113</v>
      </c>
      <c r="J96" s="1">
        <v>160</v>
      </c>
      <c r="K96" s="1" t="s">
        <v>207</v>
      </c>
      <c r="L96" s="1" t="s">
        <v>42</v>
      </c>
      <c r="M96" s="1" t="s">
        <v>210</v>
      </c>
      <c r="N96" s="1" t="s">
        <v>43</v>
      </c>
      <c r="O96" s="3">
        <v>45877</v>
      </c>
      <c r="P96" s="1" t="str">
        <f t="shared" si="15"/>
        <v>August</v>
      </c>
      <c r="Q96" s="3">
        <f t="shared" si="16"/>
        <v>45888</v>
      </c>
      <c r="R96" s="1" t="str">
        <f t="shared" si="17"/>
        <v>August</v>
      </c>
      <c r="S96" s="11">
        <f t="shared" si="18"/>
        <v>45951</v>
      </c>
      <c r="T96" s="14" t="b">
        <f t="shared" si="14"/>
        <v>1</v>
      </c>
      <c r="U96" s="24" t="b">
        <f t="shared" si="24"/>
        <v>1</v>
      </c>
      <c r="V96" s="24" t="b">
        <f t="shared" si="24"/>
        <v>1</v>
      </c>
      <c r="W96" s="24" t="b">
        <f t="shared" si="24"/>
        <v>1</v>
      </c>
      <c r="X96" s="24" t="b">
        <f t="shared" si="24"/>
        <v>1</v>
      </c>
      <c r="Y96" s="24" t="b">
        <f t="shared" si="24"/>
        <v>1</v>
      </c>
      <c r="Z96" s="24" t="b">
        <f t="shared" si="24"/>
        <v>1</v>
      </c>
      <c r="AA96" s="24" t="b">
        <f t="shared" si="24"/>
        <v>1</v>
      </c>
      <c r="AB96" s="24" t="b">
        <f t="shared" si="24"/>
        <v>1</v>
      </c>
      <c r="AC96" s="24" t="b">
        <f t="shared" si="24"/>
        <v>0</v>
      </c>
      <c r="AD96" s="15" t="b">
        <f t="shared" si="24"/>
        <v>0</v>
      </c>
      <c r="AE96" s="17">
        <f t="shared" si="19"/>
        <v>0.81818181818181823</v>
      </c>
      <c r="AF96" s="1" t="s">
        <v>7</v>
      </c>
      <c r="AG96" s="3">
        <v>45978</v>
      </c>
      <c r="AH96" s="1" t="str">
        <f t="shared" si="22"/>
        <v>November</v>
      </c>
      <c r="AI96" s="33">
        <f t="shared" si="23"/>
        <v>27</v>
      </c>
    </row>
    <row r="97" spans="2:35" x14ac:dyDescent="0.35">
      <c r="B97" s="33" t="s">
        <v>72</v>
      </c>
      <c r="C97" s="1" t="s">
        <v>76</v>
      </c>
      <c r="D97" s="1" t="s">
        <v>90</v>
      </c>
      <c r="E97" s="1" t="s">
        <v>103</v>
      </c>
      <c r="F97" s="1" t="s">
        <v>190</v>
      </c>
      <c r="G97" s="1">
        <v>80</v>
      </c>
      <c r="H97" s="1" t="s">
        <v>205</v>
      </c>
      <c r="I97" s="1">
        <v>21310</v>
      </c>
      <c r="J97" s="1">
        <v>159</v>
      </c>
      <c r="K97" s="1" t="s">
        <v>209</v>
      </c>
      <c r="L97" s="1" t="s">
        <v>40</v>
      </c>
      <c r="M97" s="1" t="s">
        <v>210</v>
      </c>
      <c r="N97" s="1" t="s">
        <v>44</v>
      </c>
      <c r="O97" s="3">
        <v>45805</v>
      </c>
      <c r="P97" s="1" t="str">
        <f t="shared" si="15"/>
        <v>May</v>
      </c>
      <c r="Q97" s="3">
        <f t="shared" si="16"/>
        <v>45814</v>
      </c>
      <c r="R97" s="1" t="str">
        <f t="shared" si="17"/>
        <v>June</v>
      </c>
      <c r="S97" s="11">
        <f t="shared" si="18"/>
        <v>45877</v>
      </c>
      <c r="T97" s="14" t="b">
        <f t="shared" si="14"/>
        <v>1</v>
      </c>
      <c r="U97" s="24" t="b">
        <f t="shared" si="24"/>
        <v>1</v>
      </c>
      <c r="V97" s="24" t="b">
        <f t="shared" si="24"/>
        <v>1</v>
      </c>
      <c r="W97" s="24" t="b">
        <f t="shared" si="24"/>
        <v>1</v>
      </c>
      <c r="X97" s="24" t="b">
        <f t="shared" si="24"/>
        <v>1</v>
      </c>
      <c r="Y97" s="24" t="b">
        <f t="shared" si="24"/>
        <v>1</v>
      </c>
      <c r="Z97" s="24" t="b">
        <f t="shared" si="24"/>
        <v>1</v>
      </c>
      <c r="AA97" s="24" t="b">
        <f t="shared" si="24"/>
        <v>1</v>
      </c>
      <c r="AB97" s="24" t="b">
        <f t="shared" si="24"/>
        <v>1</v>
      </c>
      <c r="AC97" s="24" t="b">
        <f t="shared" si="24"/>
        <v>1</v>
      </c>
      <c r="AD97" s="15" t="b">
        <f t="shared" si="24"/>
        <v>0</v>
      </c>
      <c r="AE97" s="17">
        <f t="shared" si="19"/>
        <v>0.90909090909090906</v>
      </c>
      <c r="AF97" s="1" t="s">
        <v>17</v>
      </c>
      <c r="AG97" s="3">
        <v>45888</v>
      </c>
      <c r="AH97" s="1" t="str">
        <f t="shared" si="22"/>
        <v>August</v>
      </c>
      <c r="AI97" s="33">
        <f t="shared" si="23"/>
        <v>11</v>
      </c>
    </row>
    <row r="98" spans="2:35" x14ac:dyDescent="0.35">
      <c r="B98" s="33" t="s">
        <v>74</v>
      </c>
      <c r="C98" s="1" t="s">
        <v>81</v>
      </c>
      <c r="D98" s="1" t="s">
        <v>94</v>
      </c>
      <c r="E98" s="1" t="str">
        <f t="shared" ref="E98:E100" si="26">IF(D98="Anmol 21K", "Floret_21",
IF(OR(D98="Illusion Round", D98="Radiant", D98="Princess", D98="One Six Eight"), "Amara", ""))</f>
        <v>Amara</v>
      </c>
      <c r="F98" s="1" t="s">
        <v>191</v>
      </c>
      <c r="G98" s="1">
        <v>38</v>
      </c>
      <c r="H98" s="1" t="s">
        <v>204</v>
      </c>
      <c r="I98" s="1">
        <v>22800</v>
      </c>
      <c r="J98" s="1">
        <v>106</v>
      </c>
      <c r="K98" s="1" t="s">
        <v>35</v>
      </c>
      <c r="L98" s="1" t="s">
        <v>41</v>
      </c>
      <c r="M98" s="1" t="s">
        <v>210</v>
      </c>
      <c r="N98" s="1" t="s">
        <v>45</v>
      </c>
      <c r="O98" s="3">
        <v>45838</v>
      </c>
      <c r="P98" s="1" t="str">
        <f t="shared" si="15"/>
        <v>June</v>
      </c>
      <c r="Q98" s="3">
        <f t="shared" si="16"/>
        <v>45847</v>
      </c>
      <c r="R98" s="1" t="str">
        <f t="shared" si="17"/>
        <v>July</v>
      </c>
      <c r="S98" s="11">
        <f t="shared" si="18"/>
        <v>45910</v>
      </c>
      <c r="T98" s="14" t="b">
        <f t="shared" si="14"/>
        <v>1</v>
      </c>
      <c r="U98" s="24" t="b">
        <f t="shared" si="24"/>
        <v>1</v>
      </c>
      <c r="V98" s="24" t="b">
        <f t="shared" si="24"/>
        <v>1</v>
      </c>
      <c r="W98" s="24" t="b">
        <f t="shared" si="24"/>
        <v>1</v>
      </c>
      <c r="X98" s="24" t="b">
        <f t="shared" si="24"/>
        <v>1</v>
      </c>
      <c r="Y98" s="24" t="b">
        <f t="shared" si="24"/>
        <v>1</v>
      </c>
      <c r="Z98" s="24" t="b">
        <f t="shared" si="24"/>
        <v>0</v>
      </c>
      <c r="AA98" s="24" t="b">
        <f t="shared" si="24"/>
        <v>0</v>
      </c>
      <c r="AB98" s="24" t="b">
        <f t="shared" si="24"/>
        <v>0</v>
      </c>
      <c r="AC98" s="24" t="b">
        <f t="shared" si="24"/>
        <v>0</v>
      </c>
      <c r="AD98" s="15" t="b">
        <f t="shared" si="24"/>
        <v>0</v>
      </c>
      <c r="AE98" s="17">
        <f t="shared" si="19"/>
        <v>0.54545454545454541</v>
      </c>
      <c r="AF98" s="1" t="s">
        <v>3</v>
      </c>
      <c r="AG98" s="3">
        <v>45927</v>
      </c>
      <c r="AH98" s="1" t="str">
        <f t="shared" si="22"/>
        <v>September</v>
      </c>
      <c r="AI98" s="33">
        <f t="shared" si="23"/>
        <v>17</v>
      </c>
    </row>
    <row r="99" spans="2:35" x14ac:dyDescent="0.35">
      <c r="B99" s="33" t="s">
        <v>74</v>
      </c>
      <c r="C99" s="1" t="s">
        <v>81</v>
      </c>
      <c r="D99" s="1" t="s">
        <v>95</v>
      </c>
      <c r="E99" s="1" t="str">
        <f t="shared" si="26"/>
        <v>Amara</v>
      </c>
      <c r="F99" s="1" t="s">
        <v>192</v>
      </c>
      <c r="G99" s="1">
        <v>65</v>
      </c>
      <c r="H99" s="1" t="s">
        <v>204</v>
      </c>
      <c r="I99" s="1">
        <v>24002</v>
      </c>
      <c r="J99" s="1">
        <v>191</v>
      </c>
      <c r="K99" s="1" t="s">
        <v>206</v>
      </c>
      <c r="L99" s="1" t="s">
        <v>40</v>
      </c>
      <c r="M99" s="1" t="s">
        <v>210</v>
      </c>
      <c r="N99" s="1" t="s">
        <v>44</v>
      </c>
      <c r="O99" s="3">
        <v>45862</v>
      </c>
      <c r="P99" s="1" t="str">
        <f t="shared" si="15"/>
        <v>July</v>
      </c>
      <c r="Q99" s="3">
        <f t="shared" si="16"/>
        <v>45873</v>
      </c>
      <c r="R99" s="1" t="str">
        <f t="shared" si="17"/>
        <v>August</v>
      </c>
      <c r="S99" s="11">
        <f t="shared" si="18"/>
        <v>45936</v>
      </c>
      <c r="T99" s="14" t="b">
        <f t="shared" si="14"/>
        <v>1</v>
      </c>
      <c r="U99" s="24" t="b">
        <f t="shared" si="24"/>
        <v>1</v>
      </c>
      <c r="V99" s="24" t="b">
        <f t="shared" si="24"/>
        <v>1</v>
      </c>
      <c r="W99" s="24" t="b">
        <f t="shared" si="24"/>
        <v>1</v>
      </c>
      <c r="X99" s="24" t="b">
        <f t="shared" si="24"/>
        <v>1</v>
      </c>
      <c r="Y99" s="24" t="b">
        <f t="shared" si="24"/>
        <v>1</v>
      </c>
      <c r="Z99" s="24" t="b">
        <f t="shared" si="24"/>
        <v>1</v>
      </c>
      <c r="AA99" s="24" t="b">
        <f t="shared" si="24"/>
        <v>1</v>
      </c>
      <c r="AB99" s="24" t="b">
        <f t="shared" si="24"/>
        <v>1</v>
      </c>
      <c r="AC99" s="24" t="b">
        <f t="shared" si="24"/>
        <v>1</v>
      </c>
      <c r="AD99" s="15" t="b">
        <f t="shared" si="24"/>
        <v>1</v>
      </c>
      <c r="AE99" s="17">
        <f t="shared" si="19"/>
        <v>1</v>
      </c>
      <c r="AF99" s="1" t="s">
        <v>6</v>
      </c>
      <c r="AG99" s="3">
        <v>45973</v>
      </c>
      <c r="AH99" s="1" t="str">
        <f t="shared" si="22"/>
        <v>November</v>
      </c>
      <c r="AI99" s="33">
        <f t="shared" si="23"/>
        <v>37</v>
      </c>
    </row>
    <row r="100" spans="2:35" x14ac:dyDescent="0.35">
      <c r="B100" s="33" t="s">
        <v>74</v>
      </c>
      <c r="C100" s="1" t="s">
        <v>81</v>
      </c>
      <c r="D100" s="1" t="s">
        <v>95</v>
      </c>
      <c r="E100" s="1" t="str">
        <f t="shared" si="26"/>
        <v>Amara</v>
      </c>
      <c r="F100" s="1" t="s">
        <v>193</v>
      </c>
      <c r="G100" s="1">
        <v>39</v>
      </c>
      <c r="H100" s="1" t="s">
        <v>204</v>
      </c>
      <c r="I100" s="1">
        <v>19444</v>
      </c>
      <c r="J100" s="1">
        <v>156</v>
      </c>
      <c r="K100" s="1" t="s">
        <v>35</v>
      </c>
      <c r="L100" s="1" t="s">
        <v>41</v>
      </c>
      <c r="M100" s="1" t="s">
        <v>210</v>
      </c>
      <c r="N100" s="1" t="s">
        <v>44</v>
      </c>
      <c r="O100" s="3">
        <v>45701</v>
      </c>
      <c r="P100" s="1" t="str">
        <f t="shared" si="15"/>
        <v>February</v>
      </c>
      <c r="Q100" s="3">
        <f t="shared" si="16"/>
        <v>45712</v>
      </c>
      <c r="R100" s="1" t="str">
        <f t="shared" si="17"/>
        <v>February</v>
      </c>
      <c r="S100" s="11">
        <f t="shared" si="18"/>
        <v>45775</v>
      </c>
      <c r="T100" s="14" t="b">
        <f t="shared" si="14"/>
        <v>1</v>
      </c>
      <c r="U100" s="24" t="b">
        <f t="shared" si="24"/>
        <v>1</v>
      </c>
      <c r="V100" s="24" t="b">
        <f t="shared" si="24"/>
        <v>1</v>
      </c>
      <c r="W100" s="24" t="b">
        <f t="shared" si="24"/>
        <v>1</v>
      </c>
      <c r="X100" s="24" t="b">
        <f t="shared" si="24"/>
        <v>1</v>
      </c>
      <c r="Y100" s="24" t="b">
        <f t="shared" si="24"/>
        <v>0</v>
      </c>
      <c r="Z100" s="24" t="b">
        <f t="shared" si="24"/>
        <v>0</v>
      </c>
      <c r="AA100" s="24" t="b">
        <f t="shared" si="24"/>
        <v>0</v>
      </c>
      <c r="AB100" s="24" t="b">
        <f t="shared" si="24"/>
        <v>0</v>
      </c>
      <c r="AC100" s="24" t="b">
        <f t="shared" si="24"/>
        <v>0</v>
      </c>
      <c r="AD100" s="15" t="b">
        <f t="shared" si="24"/>
        <v>0</v>
      </c>
      <c r="AE100" s="17">
        <f t="shared" si="19"/>
        <v>0.45454545454545453</v>
      </c>
      <c r="AF100" s="1" t="s">
        <v>2</v>
      </c>
      <c r="AG100" s="3">
        <v>45782</v>
      </c>
      <c r="AH100" s="1" t="str">
        <f t="shared" si="22"/>
        <v>May</v>
      </c>
      <c r="AI100" s="33">
        <f t="shared" si="23"/>
        <v>7</v>
      </c>
    </row>
    <row r="101" spans="2:35" x14ac:dyDescent="0.35">
      <c r="B101" s="33" t="s">
        <v>73</v>
      </c>
      <c r="C101" s="1" t="s">
        <v>77</v>
      </c>
      <c r="D101" s="1" t="s">
        <v>91</v>
      </c>
      <c r="E101" s="1" t="s">
        <v>104</v>
      </c>
      <c r="F101" s="1" t="s">
        <v>194</v>
      </c>
      <c r="G101" s="1">
        <v>76</v>
      </c>
      <c r="H101" s="1" t="s">
        <v>204</v>
      </c>
      <c r="I101" s="1">
        <v>15064</v>
      </c>
      <c r="J101" s="1">
        <v>206</v>
      </c>
      <c r="K101" s="1" t="s">
        <v>206</v>
      </c>
      <c r="L101" s="1" t="s">
        <v>41</v>
      </c>
      <c r="M101" s="1" t="s">
        <v>210</v>
      </c>
      <c r="N101" s="1" t="s">
        <v>44</v>
      </c>
      <c r="O101" s="3">
        <v>45697</v>
      </c>
      <c r="P101" s="1" t="str">
        <f t="shared" si="15"/>
        <v>February</v>
      </c>
      <c r="Q101" s="3">
        <f t="shared" si="16"/>
        <v>45706</v>
      </c>
      <c r="R101" s="1" t="str">
        <f t="shared" si="17"/>
        <v>February</v>
      </c>
      <c r="S101" s="11">
        <f t="shared" si="18"/>
        <v>45769</v>
      </c>
      <c r="T101" s="14" t="b">
        <f t="shared" si="14"/>
        <v>1</v>
      </c>
      <c r="U101" s="24" t="b">
        <f t="shared" si="24"/>
        <v>1</v>
      </c>
      <c r="V101" s="24" t="b">
        <f t="shared" si="24"/>
        <v>0</v>
      </c>
      <c r="W101" s="24" t="b">
        <f t="shared" si="24"/>
        <v>0</v>
      </c>
      <c r="X101" s="24" t="b">
        <f t="shared" si="24"/>
        <v>0</v>
      </c>
      <c r="Y101" s="24" t="b">
        <f t="shared" si="24"/>
        <v>0</v>
      </c>
      <c r="Z101" s="24" t="b">
        <f t="shared" si="24"/>
        <v>0</v>
      </c>
      <c r="AA101" s="24" t="b">
        <f t="shared" si="24"/>
        <v>0</v>
      </c>
      <c r="AB101" s="24" t="b">
        <f t="shared" si="24"/>
        <v>0</v>
      </c>
      <c r="AC101" s="24" t="b">
        <f t="shared" si="24"/>
        <v>0</v>
      </c>
      <c r="AD101" s="15" t="b">
        <f t="shared" si="24"/>
        <v>0</v>
      </c>
      <c r="AE101" s="17">
        <f t="shared" si="19"/>
        <v>0.18181818181818182</v>
      </c>
      <c r="AF101" s="1" t="s">
        <v>30</v>
      </c>
      <c r="AG101" s="3">
        <v>45802</v>
      </c>
      <c r="AH101" s="1" t="str">
        <f t="shared" si="22"/>
        <v>May</v>
      </c>
      <c r="AI101" s="33">
        <f t="shared" si="23"/>
        <v>33</v>
      </c>
    </row>
    <row r="102" spans="2:35" x14ac:dyDescent="0.35">
      <c r="B102" s="33" t="s">
        <v>73</v>
      </c>
      <c r="C102" s="1" t="s">
        <v>77</v>
      </c>
      <c r="D102" s="1" t="s">
        <v>88</v>
      </c>
      <c r="E102" s="1" t="s">
        <v>101</v>
      </c>
      <c r="F102" s="1" t="s">
        <v>195</v>
      </c>
      <c r="G102" s="1">
        <v>57</v>
      </c>
      <c r="H102" s="1" t="s">
        <v>204</v>
      </c>
      <c r="I102" s="1">
        <v>24354</v>
      </c>
      <c r="J102" s="1">
        <v>106</v>
      </c>
      <c r="K102" s="1" t="s">
        <v>39</v>
      </c>
      <c r="L102" s="1" t="s">
        <v>42</v>
      </c>
      <c r="M102" s="1" t="s">
        <v>210</v>
      </c>
      <c r="N102" s="1" t="s">
        <v>44</v>
      </c>
      <c r="O102" s="3">
        <v>45813</v>
      </c>
      <c r="P102" s="1" t="str">
        <f t="shared" si="15"/>
        <v>June</v>
      </c>
      <c r="Q102" s="3">
        <f t="shared" si="16"/>
        <v>45824</v>
      </c>
      <c r="R102" s="1" t="str">
        <f t="shared" si="17"/>
        <v>June</v>
      </c>
      <c r="S102" s="11">
        <f t="shared" si="18"/>
        <v>45887</v>
      </c>
      <c r="T102" s="14" t="b">
        <f t="shared" si="14"/>
        <v>1</v>
      </c>
      <c r="U102" s="24" t="b">
        <f t="shared" si="24"/>
        <v>1</v>
      </c>
      <c r="V102" s="24" t="b">
        <f t="shared" si="24"/>
        <v>1</v>
      </c>
      <c r="W102" s="24" t="b">
        <f t="shared" si="24"/>
        <v>1</v>
      </c>
      <c r="X102" s="24" t="b">
        <f t="shared" si="24"/>
        <v>1</v>
      </c>
      <c r="Y102" s="24" t="b">
        <f t="shared" si="24"/>
        <v>1</v>
      </c>
      <c r="Z102" s="24" t="b">
        <f t="shared" si="24"/>
        <v>1</v>
      </c>
      <c r="AA102" s="24" t="b">
        <f t="shared" si="24"/>
        <v>1</v>
      </c>
      <c r="AB102" s="24" t="b">
        <f t="shared" si="24"/>
        <v>1</v>
      </c>
      <c r="AC102" s="24" t="b">
        <f t="shared" si="24"/>
        <v>0</v>
      </c>
      <c r="AD102" s="15" t="b">
        <f t="shared" si="24"/>
        <v>0</v>
      </c>
      <c r="AE102" s="17">
        <f t="shared" si="19"/>
        <v>0.81818181818181823</v>
      </c>
      <c r="AF102" s="1" t="s">
        <v>7</v>
      </c>
      <c r="AG102" s="3">
        <v>45933</v>
      </c>
      <c r="AH102" s="1" t="str">
        <f t="shared" si="22"/>
        <v>October</v>
      </c>
      <c r="AI102" s="33">
        <f t="shared" si="23"/>
        <v>46</v>
      </c>
    </row>
    <row r="103" spans="2:35" x14ac:dyDescent="0.35">
      <c r="B103" s="33" t="s">
        <v>74</v>
      </c>
      <c r="C103" s="1" t="s">
        <v>81</v>
      </c>
      <c r="D103" s="1" t="s">
        <v>94</v>
      </c>
      <c r="E103" s="1" t="str">
        <f t="shared" ref="E103:E104" si="27">IF(D103="Anmol 21K", "Floret_21",
IF(OR(D103="Illusion Round", D103="Radiant", D103="Princess", D103="One Six Eight"), "Amara", ""))</f>
        <v>Amara</v>
      </c>
      <c r="F103" s="1" t="s">
        <v>196</v>
      </c>
      <c r="G103" s="1">
        <v>75</v>
      </c>
      <c r="H103" s="1" t="s">
        <v>205</v>
      </c>
      <c r="I103" s="1">
        <v>19146</v>
      </c>
      <c r="J103" s="1">
        <v>173</v>
      </c>
      <c r="K103" s="1" t="s">
        <v>35</v>
      </c>
      <c r="L103" s="1" t="s">
        <v>41</v>
      </c>
      <c r="M103" s="1" t="s">
        <v>210</v>
      </c>
      <c r="N103" s="1" t="s">
        <v>43</v>
      </c>
      <c r="O103" s="3">
        <v>45715</v>
      </c>
      <c r="P103" s="1" t="str">
        <f t="shared" si="15"/>
        <v>February</v>
      </c>
      <c r="Q103" s="3">
        <f t="shared" si="16"/>
        <v>45726</v>
      </c>
      <c r="R103" s="1" t="str">
        <f t="shared" si="17"/>
        <v>March</v>
      </c>
      <c r="S103" s="11">
        <f t="shared" si="18"/>
        <v>45789</v>
      </c>
      <c r="T103" s="14" t="b">
        <f t="shared" si="14"/>
        <v>1</v>
      </c>
      <c r="U103" s="24" t="b">
        <f t="shared" si="24"/>
        <v>1</v>
      </c>
      <c r="V103" s="24" t="b">
        <f t="shared" si="24"/>
        <v>1</v>
      </c>
      <c r="W103" s="24" t="b">
        <f t="shared" si="24"/>
        <v>1</v>
      </c>
      <c r="X103" s="24" t="b">
        <f t="shared" si="24"/>
        <v>1</v>
      </c>
      <c r="Y103" s="24" t="b">
        <f t="shared" si="24"/>
        <v>1</v>
      </c>
      <c r="Z103" s="24" t="b">
        <f t="shared" si="24"/>
        <v>1</v>
      </c>
      <c r="AA103" s="24" t="b">
        <f t="shared" si="24"/>
        <v>1</v>
      </c>
      <c r="AB103" s="24" t="b">
        <f t="shared" si="24"/>
        <v>1</v>
      </c>
      <c r="AC103" s="24" t="b">
        <f t="shared" si="24"/>
        <v>1</v>
      </c>
      <c r="AD103" s="15" t="b">
        <f t="shared" si="24"/>
        <v>0</v>
      </c>
      <c r="AE103" s="17">
        <f t="shared" si="19"/>
        <v>0.90909090909090906</v>
      </c>
      <c r="AF103" s="1" t="s">
        <v>17</v>
      </c>
      <c r="AG103" s="3">
        <v>45832</v>
      </c>
      <c r="AH103" s="1" t="str">
        <f t="shared" si="22"/>
        <v>June</v>
      </c>
      <c r="AI103" s="33">
        <f t="shared" si="23"/>
        <v>43</v>
      </c>
    </row>
    <row r="104" spans="2:35" x14ac:dyDescent="0.35">
      <c r="B104" s="33" t="s">
        <v>75</v>
      </c>
      <c r="C104" s="1" t="s">
        <v>79</v>
      </c>
      <c r="D104" s="1" t="s">
        <v>86</v>
      </c>
      <c r="E104" s="1" t="str">
        <f t="shared" si="27"/>
        <v>Floret_21</v>
      </c>
      <c r="F104" s="1" t="s">
        <v>197</v>
      </c>
      <c r="G104" s="1">
        <v>48</v>
      </c>
      <c r="H104" s="1" t="s">
        <v>205</v>
      </c>
      <c r="I104" s="1">
        <v>14205</v>
      </c>
      <c r="J104" s="1">
        <v>103</v>
      </c>
      <c r="K104" s="1" t="s">
        <v>35</v>
      </c>
      <c r="L104" s="1" t="s">
        <v>36</v>
      </c>
      <c r="M104" s="1" t="s">
        <v>210</v>
      </c>
      <c r="N104" s="1" t="s">
        <v>43</v>
      </c>
      <c r="O104" s="3">
        <v>45861</v>
      </c>
      <c r="P104" s="1" t="str">
        <f t="shared" si="15"/>
        <v>July</v>
      </c>
      <c r="Q104" s="3">
        <f t="shared" si="16"/>
        <v>45870</v>
      </c>
      <c r="R104" s="1" t="str">
        <f t="shared" si="17"/>
        <v>August</v>
      </c>
      <c r="S104" s="11">
        <f t="shared" si="18"/>
        <v>45933</v>
      </c>
      <c r="T104" s="14" t="b">
        <f t="shared" si="14"/>
        <v>1</v>
      </c>
      <c r="U104" s="24" t="b">
        <f t="shared" si="24"/>
        <v>1</v>
      </c>
      <c r="V104" s="24" t="b">
        <f t="shared" si="24"/>
        <v>1</v>
      </c>
      <c r="W104" s="24" t="b">
        <f t="shared" si="24"/>
        <v>0</v>
      </c>
      <c r="X104" s="24" t="b">
        <f t="shared" si="24"/>
        <v>0</v>
      </c>
      <c r="Y104" s="24" t="b">
        <f t="shared" si="24"/>
        <v>0</v>
      </c>
      <c r="Z104" s="24" t="b">
        <f t="shared" si="24"/>
        <v>0</v>
      </c>
      <c r="AA104" s="24" t="b">
        <f t="shared" si="24"/>
        <v>0</v>
      </c>
      <c r="AB104" s="24" t="b">
        <f t="shared" si="24"/>
        <v>0</v>
      </c>
      <c r="AC104" s="24" t="b">
        <f t="shared" si="24"/>
        <v>0</v>
      </c>
      <c r="AD104" s="15" t="b">
        <f t="shared" si="24"/>
        <v>0</v>
      </c>
      <c r="AE104" s="17">
        <f t="shared" si="19"/>
        <v>0.27272727272727271</v>
      </c>
      <c r="AF104" s="1" t="s">
        <v>0</v>
      </c>
      <c r="AG104" s="3">
        <v>45940</v>
      </c>
      <c r="AH104" s="1" t="str">
        <f t="shared" si="22"/>
        <v>October</v>
      </c>
      <c r="AI104" s="33">
        <f t="shared" si="23"/>
        <v>7</v>
      </c>
    </row>
    <row r="105" spans="2:35" x14ac:dyDescent="0.35">
      <c r="B105" s="33" t="s">
        <v>75</v>
      </c>
      <c r="C105" s="1" t="s">
        <v>79</v>
      </c>
      <c r="D105" s="1" t="s">
        <v>84</v>
      </c>
      <c r="E105" s="1" t="s">
        <v>96</v>
      </c>
      <c r="F105" s="1" t="s">
        <v>198</v>
      </c>
      <c r="G105" s="1">
        <v>49</v>
      </c>
      <c r="H105" s="1" t="s">
        <v>204</v>
      </c>
      <c r="I105" s="1">
        <v>15697</v>
      </c>
      <c r="J105" s="1">
        <v>169</v>
      </c>
      <c r="K105" s="1" t="s">
        <v>209</v>
      </c>
      <c r="L105" s="1" t="s">
        <v>40</v>
      </c>
      <c r="M105" s="1" t="s">
        <v>210</v>
      </c>
      <c r="N105" s="1" t="s">
        <v>45</v>
      </c>
      <c r="O105" s="3">
        <v>45871</v>
      </c>
      <c r="P105" s="1" t="str">
        <f t="shared" si="15"/>
        <v>August</v>
      </c>
      <c r="Q105" s="3">
        <f t="shared" si="16"/>
        <v>45881</v>
      </c>
      <c r="R105" s="1" t="str">
        <f t="shared" si="17"/>
        <v>August</v>
      </c>
      <c r="S105" s="11">
        <f t="shared" si="18"/>
        <v>45944</v>
      </c>
      <c r="T105" s="14" t="b">
        <f t="shared" si="14"/>
        <v>1</v>
      </c>
      <c r="U105" s="24" t="b">
        <f t="shared" si="24"/>
        <v>1</v>
      </c>
      <c r="V105" s="24" t="b">
        <f t="shared" si="24"/>
        <v>1</v>
      </c>
      <c r="W105" s="24" t="b">
        <f t="shared" si="24"/>
        <v>1</v>
      </c>
      <c r="X105" s="24" t="b">
        <f t="shared" si="24"/>
        <v>1</v>
      </c>
      <c r="Y105" s="24" t="b">
        <f t="shared" si="24"/>
        <v>1</v>
      </c>
      <c r="Z105" s="24" t="b">
        <f t="shared" si="24"/>
        <v>0</v>
      </c>
      <c r="AA105" s="24" t="b">
        <f t="shared" si="24"/>
        <v>0</v>
      </c>
      <c r="AB105" s="24" t="b">
        <f t="shared" si="24"/>
        <v>0</v>
      </c>
      <c r="AC105" s="24" t="b">
        <f t="shared" si="24"/>
        <v>0</v>
      </c>
      <c r="AD105" s="15" t="b">
        <f t="shared" si="24"/>
        <v>0</v>
      </c>
      <c r="AE105" s="17">
        <f t="shared" si="19"/>
        <v>0.54545454545454541</v>
      </c>
      <c r="AF105" s="1" t="s">
        <v>3</v>
      </c>
      <c r="AG105" s="3">
        <v>45971</v>
      </c>
      <c r="AH105" s="1" t="str">
        <f t="shared" si="22"/>
        <v>November</v>
      </c>
      <c r="AI105" s="33">
        <f t="shared" si="23"/>
        <v>27</v>
      </c>
    </row>
    <row r="106" spans="2:35" x14ac:dyDescent="0.35">
      <c r="B106" s="33" t="s">
        <v>72</v>
      </c>
      <c r="C106" s="1" t="s">
        <v>76</v>
      </c>
      <c r="D106" s="1" t="s">
        <v>82</v>
      </c>
      <c r="E106" s="1" t="s">
        <v>96</v>
      </c>
      <c r="F106" s="1" t="s">
        <v>199</v>
      </c>
      <c r="G106" s="1">
        <v>39</v>
      </c>
      <c r="H106" s="1" t="s">
        <v>205</v>
      </c>
      <c r="I106" s="1">
        <v>20280</v>
      </c>
      <c r="J106" s="1">
        <v>208</v>
      </c>
      <c r="K106" s="1" t="s">
        <v>35</v>
      </c>
      <c r="L106" s="1" t="s">
        <v>40</v>
      </c>
      <c r="M106" s="1" t="s">
        <v>210</v>
      </c>
      <c r="N106" s="1" t="s">
        <v>45</v>
      </c>
      <c r="O106" s="3">
        <v>45814</v>
      </c>
      <c r="P106" s="1" t="str">
        <f t="shared" si="15"/>
        <v>June</v>
      </c>
      <c r="Q106" s="3">
        <f t="shared" si="16"/>
        <v>45825</v>
      </c>
      <c r="R106" s="1" t="str">
        <f t="shared" si="17"/>
        <v>June</v>
      </c>
      <c r="S106" s="11">
        <f t="shared" si="18"/>
        <v>45888</v>
      </c>
      <c r="T106" s="14" t="b">
        <f t="shared" si="14"/>
        <v>1</v>
      </c>
      <c r="U106" s="24" t="b">
        <f t="shared" si="24"/>
        <v>1</v>
      </c>
      <c r="V106" s="24" t="b">
        <f t="shared" si="24"/>
        <v>1</v>
      </c>
      <c r="W106" s="24" t="b">
        <f t="shared" si="24"/>
        <v>1</v>
      </c>
      <c r="X106" s="24" t="b">
        <f t="shared" si="24"/>
        <v>1</v>
      </c>
      <c r="Y106" s="24" t="b">
        <f t="shared" si="24"/>
        <v>1</v>
      </c>
      <c r="Z106" s="24" t="b">
        <f t="shared" si="24"/>
        <v>1</v>
      </c>
      <c r="AA106" s="24" t="b">
        <f t="shared" si="24"/>
        <v>1</v>
      </c>
      <c r="AB106" s="24" t="b">
        <f t="shared" si="24"/>
        <v>1</v>
      </c>
      <c r="AC106" s="24" t="b">
        <f t="shared" si="24"/>
        <v>1</v>
      </c>
      <c r="AD106" s="15" t="b">
        <f t="shared" si="24"/>
        <v>1</v>
      </c>
      <c r="AE106" s="17">
        <f t="shared" si="19"/>
        <v>1</v>
      </c>
      <c r="AF106" s="1" t="s">
        <v>6</v>
      </c>
      <c r="AG106" s="3">
        <v>45909</v>
      </c>
      <c r="AH106" s="1" t="str">
        <f t="shared" si="22"/>
        <v>September</v>
      </c>
      <c r="AI106" s="33">
        <f t="shared" si="23"/>
        <v>21</v>
      </c>
    </row>
    <row r="107" spans="2:35" x14ac:dyDescent="0.35">
      <c r="B107" s="33" t="s">
        <v>73</v>
      </c>
      <c r="C107" s="1" t="s">
        <v>77</v>
      </c>
      <c r="D107" s="1" t="s">
        <v>91</v>
      </c>
      <c r="E107" s="1" t="s">
        <v>104</v>
      </c>
      <c r="F107" s="1" t="s">
        <v>200</v>
      </c>
      <c r="G107" s="1">
        <v>42</v>
      </c>
      <c r="H107" s="1" t="s">
        <v>204</v>
      </c>
      <c r="I107" s="1">
        <v>23323</v>
      </c>
      <c r="J107" s="1">
        <v>115</v>
      </c>
      <c r="K107" s="1" t="s">
        <v>208</v>
      </c>
      <c r="L107" s="1" t="s">
        <v>40</v>
      </c>
      <c r="M107" s="1" t="s">
        <v>210</v>
      </c>
      <c r="N107" s="1" t="s">
        <v>44</v>
      </c>
      <c r="O107" s="3">
        <v>45860</v>
      </c>
      <c r="P107" s="1" t="str">
        <f t="shared" si="15"/>
        <v>July</v>
      </c>
      <c r="Q107" s="3">
        <f t="shared" si="16"/>
        <v>45869</v>
      </c>
      <c r="R107" s="1" t="str">
        <f t="shared" si="17"/>
        <v>July</v>
      </c>
      <c r="S107" s="11">
        <f t="shared" si="18"/>
        <v>45932</v>
      </c>
      <c r="T107" s="14" t="b">
        <f t="shared" si="14"/>
        <v>1</v>
      </c>
      <c r="U107" s="24" t="b">
        <f t="shared" si="24"/>
        <v>1</v>
      </c>
      <c r="V107" s="24" t="b">
        <f t="shared" si="24"/>
        <v>1</v>
      </c>
      <c r="W107" s="24" t="b">
        <f t="shared" si="24"/>
        <v>1</v>
      </c>
      <c r="X107" s="24" t="b">
        <f t="shared" si="24"/>
        <v>1</v>
      </c>
      <c r="Y107" s="24" t="b">
        <f t="shared" si="24"/>
        <v>0</v>
      </c>
      <c r="Z107" s="24" t="b">
        <f t="shared" si="24"/>
        <v>0</v>
      </c>
      <c r="AA107" s="24" t="b">
        <f t="shared" si="24"/>
        <v>0</v>
      </c>
      <c r="AB107" s="24" t="b">
        <f t="shared" si="24"/>
        <v>0</v>
      </c>
      <c r="AC107" s="24" t="b">
        <f t="shared" si="24"/>
        <v>0</v>
      </c>
      <c r="AD107" s="15" t="b">
        <f t="shared" si="24"/>
        <v>0</v>
      </c>
      <c r="AE107" s="17">
        <f t="shared" si="19"/>
        <v>0.45454545454545453</v>
      </c>
      <c r="AF107" s="1" t="s">
        <v>2</v>
      </c>
      <c r="AG107" s="3">
        <v>45955</v>
      </c>
      <c r="AH107" s="1" t="str">
        <f t="shared" si="22"/>
        <v>October</v>
      </c>
      <c r="AI107" s="33">
        <f t="shared" si="23"/>
        <v>23</v>
      </c>
    </row>
    <row r="108" spans="2:35" x14ac:dyDescent="0.35">
      <c r="B108" s="33" t="s">
        <v>75</v>
      </c>
      <c r="C108" s="1" t="s">
        <v>79</v>
      </c>
      <c r="D108" s="1" t="s">
        <v>86</v>
      </c>
      <c r="E108" s="1" t="str">
        <f>IF(D108="Anmol 21K", "Floret_21",
IF(OR(D108="Illusion Round", D108="Radiant", D108="Princess", D108="One Six Eight"), "Amara", ""))</f>
        <v>Floret_21</v>
      </c>
      <c r="F108" s="1" t="s">
        <v>201</v>
      </c>
      <c r="G108" s="1">
        <v>71</v>
      </c>
      <c r="H108" s="1" t="s">
        <v>204</v>
      </c>
      <c r="I108" s="1">
        <v>20389</v>
      </c>
      <c r="J108" s="1">
        <v>160</v>
      </c>
      <c r="K108" s="1" t="s">
        <v>206</v>
      </c>
      <c r="L108" s="1" t="s">
        <v>42</v>
      </c>
      <c r="M108" s="1" t="s">
        <v>210</v>
      </c>
      <c r="N108" s="1" t="s">
        <v>44</v>
      </c>
      <c r="O108" s="3">
        <v>45868</v>
      </c>
      <c r="P108" s="1" t="str">
        <f t="shared" si="15"/>
        <v>July</v>
      </c>
      <c r="Q108" s="3">
        <f t="shared" si="16"/>
        <v>45877</v>
      </c>
      <c r="R108" s="1" t="str">
        <f t="shared" si="17"/>
        <v>August</v>
      </c>
      <c r="S108" s="11">
        <f t="shared" si="18"/>
        <v>45940</v>
      </c>
      <c r="T108" s="14" t="b">
        <f t="shared" si="14"/>
        <v>1</v>
      </c>
      <c r="U108" s="24" t="b">
        <f t="shared" si="24"/>
        <v>1</v>
      </c>
      <c r="V108" s="24" t="b">
        <f t="shared" si="24"/>
        <v>0</v>
      </c>
      <c r="W108" s="24" t="b">
        <f t="shared" si="24"/>
        <v>0</v>
      </c>
      <c r="X108" s="24" t="b">
        <f t="shared" si="24"/>
        <v>0</v>
      </c>
      <c r="Y108" s="24" t="b">
        <f t="shared" si="24"/>
        <v>0</v>
      </c>
      <c r="Z108" s="24" t="b">
        <f t="shared" si="24"/>
        <v>0</v>
      </c>
      <c r="AA108" s="24" t="b">
        <f t="shared" si="24"/>
        <v>0</v>
      </c>
      <c r="AB108" s="24" t="b">
        <f t="shared" si="24"/>
        <v>0</v>
      </c>
      <c r="AC108" s="24" t="b">
        <f t="shared" si="24"/>
        <v>0</v>
      </c>
      <c r="AD108" s="15" t="b">
        <f t="shared" si="24"/>
        <v>0</v>
      </c>
      <c r="AE108" s="17">
        <f t="shared" si="19"/>
        <v>0.18181818181818182</v>
      </c>
      <c r="AF108" s="1" t="s">
        <v>30</v>
      </c>
      <c r="AG108" s="3">
        <v>45949</v>
      </c>
      <c r="AH108" s="1" t="str">
        <f t="shared" si="22"/>
        <v>October</v>
      </c>
      <c r="AI108" s="33">
        <f t="shared" si="23"/>
        <v>9</v>
      </c>
    </row>
    <row r="109" spans="2:35" x14ac:dyDescent="0.35">
      <c r="B109" s="33" t="s">
        <v>75</v>
      </c>
      <c r="C109" s="1" t="s">
        <v>79</v>
      </c>
      <c r="D109" s="1" t="s">
        <v>84</v>
      </c>
      <c r="E109" s="1" t="s">
        <v>96</v>
      </c>
      <c r="F109" s="1" t="s">
        <v>202</v>
      </c>
      <c r="G109" s="1">
        <v>60</v>
      </c>
      <c r="H109" s="1" t="s">
        <v>205</v>
      </c>
      <c r="I109" s="1">
        <v>22096</v>
      </c>
      <c r="J109" s="1">
        <v>208</v>
      </c>
      <c r="K109" s="1" t="s">
        <v>207</v>
      </c>
      <c r="L109" s="1" t="s">
        <v>36</v>
      </c>
      <c r="M109" s="1" t="s">
        <v>210</v>
      </c>
      <c r="N109" s="1" t="s">
        <v>44</v>
      </c>
      <c r="O109" s="3">
        <v>45712</v>
      </c>
      <c r="P109" s="1" t="str">
        <f t="shared" si="15"/>
        <v>February</v>
      </c>
      <c r="Q109" s="3">
        <f t="shared" si="16"/>
        <v>45721</v>
      </c>
      <c r="R109" s="1" t="str">
        <f t="shared" si="17"/>
        <v>March</v>
      </c>
      <c r="S109" s="11">
        <f t="shared" si="18"/>
        <v>45784</v>
      </c>
      <c r="T109" s="14" t="b">
        <f t="shared" si="14"/>
        <v>1</v>
      </c>
      <c r="U109" s="24" t="b">
        <f t="shared" si="24"/>
        <v>1</v>
      </c>
      <c r="V109" s="24" t="b">
        <f t="shared" si="24"/>
        <v>1</v>
      </c>
      <c r="W109" s="24" t="b">
        <f t="shared" si="24"/>
        <v>1</v>
      </c>
      <c r="X109" s="24" t="b">
        <f t="shared" si="24"/>
        <v>1</v>
      </c>
      <c r="Y109" s="24" t="b">
        <f t="shared" si="24"/>
        <v>1</v>
      </c>
      <c r="Z109" s="24" t="b">
        <f t="shared" si="24"/>
        <v>1</v>
      </c>
      <c r="AA109" s="24" t="b">
        <f t="shared" si="24"/>
        <v>1</v>
      </c>
      <c r="AB109" s="24" t="b">
        <f t="shared" si="24"/>
        <v>1</v>
      </c>
      <c r="AC109" s="24" t="b">
        <f t="shared" si="24"/>
        <v>0</v>
      </c>
      <c r="AD109" s="15" t="b">
        <f t="shared" si="24"/>
        <v>0</v>
      </c>
      <c r="AE109" s="17">
        <f t="shared" si="19"/>
        <v>0.81818181818181823</v>
      </c>
      <c r="AF109" s="1" t="s">
        <v>7</v>
      </c>
      <c r="AG109" s="3">
        <v>45801</v>
      </c>
      <c r="AH109" s="1" t="str">
        <f t="shared" si="22"/>
        <v>May</v>
      </c>
      <c r="AI109" s="33">
        <f t="shared" si="23"/>
        <v>17</v>
      </c>
    </row>
    <row r="110" spans="2:35" x14ac:dyDescent="0.35">
      <c r="B110" s="33" t="s">
        <v>72</v>
      </c>
      <c r="C110" s="1" t="s">
        <v>76</v>
      </c>
      <c r="D110" s="1" t="s">
        <v>90</v>
      </c>
      <c r="E110" s="1" t="s">
        <v>103</v>
      </c>
      <c r="F110" s="1" t="s">
        <v>203</v>
      </c>
      <c r="G110" s="1">
        <v>66</v>
      </c>
      <c r="H110" s="1" t="s">
        <v>204</v>
      </c>
      <c r="I110" s="1">
        <v>20224</v>
      </c>
      <c r="J110" s="1">
        <v>205</v>
      </c>
      <c r="K110" s="1" t="s">
        <v>208</v>
      </c>
      <c r="L110" s="1" t="s">
        <v>40</v>
      </c>
      <c r="M110" s="1" t="s">
        <v>210</v>
      </c>
      <c r="N110" s="1" t="s">
        <v>45</v>
      </c>
      <c r="O110" s="3">
        <v>45762</v>
      </c>
      <c r="P110" s="1" t="str">
        <f t="shared" si="15"/>
        <v>April</v>
      </c>
      <c r="Q110" s="3">
        <f t="shared" si="16"/>
        <v>45771</v>
      </c>
      <c r="R110" s="1" t="str">
        <f t="shared" si="17"/>
        <v>April</v>
      </c>
      <c r="S110" s="11">
        <f t="shared" si="18"/>
        <v>45834</v>
      </c>
      <c r="T110" s="14" t="b">
        <f t="shared" si="14"/>
        <v>1</v>
      </c>
      <c r="U110" s="24" t="b">
        <f t="shared" si="24"/>
        <v>1</v>
      </c>
      <c r="V110" s="24" t="b">
        <f t="shared" si="24"/>
        <v>1</v>
      </c>
      <c r="W110" s="24" t="b">
        <f t="shared" si="24"/>
        <v>1</v>
      </c>
      <c r="X110" s="24" t="b">
        <f t="shared" si="24"/>
        <v>1</v>
      </c>
      <c r="Y110" s="24" t="b">
        <f t="shared" si="24"/>
        <v>1</v>
      </c>
      <c r="Z110" s="24" t="b">
        <f t="shared" si="24"/>
        <v>1</v>
      </c>
      <c r="AA110" s="24" t="b">
        <f t="shared" si="24"/>
        <v>1</v>
      </c>
      <c r="AB110" s="24" t="b">
        <f t="shared" si="24"/>
        <v>1</v>
      </c>
      <c r="AC110" s="24" t="b">
        <f t="shared" si="24"/>
        <v>1</v>
      </c>
      <c r="AD110" s="15" t="b">
        <f t="shared" si="24"/>
        <v>0</v>
      </c>
      <c r="AE110" s="17">
        <f t="shared" si="19"/>
        <v>0.90909090909090906</v>
      </c>
      <c r="AF110" s="1" t="s">
        <v>17</v>
      </c>
      <c r="AG110" s="3">
        <v>45859</v>
      </c>
      <c r="AH110" s="1" t="str">
        <f t="shared" si="22"/>
        <v>July</v>
      </c>
      <c r="AI110" s="33">
        <f t="shared" si="23"/>
        <v>25</v>
      </c>
    </row>
  </sheetData>
  <mergeCells count="1">
    <mergeCell ref="B1:P2"/>
  </mergeCells>
  <phoneticPr fontId="7" type="noConversion"/>
  <pageMargins left="0.7" right="0.7" top="0.75" bottom="0.75" header="0.3" footer="0.3"/>
  <pageSetup paperSize="9" orientation="portrait" r:id="rId1"/>
  <drawing r:id="rId2"/>
  <tableParts count="1">
    <tablePart r:id="rId3"/>
  </tableParts>
  <extLst>
    <ext xmlns:x14="http://schemas.microsoft.com/office/spreadsheetml/2009/9/main" uri="{CCE6A557-97BC-4b89-ADB6-D9C93CAAB3DF}">
      <x14:dataValidations xmlns:xm="http://schemas.microsoft.com/office/excel/2006/main" count="1">
        <x14:dataValidation type="list" allowBlank="1" showInputMessage="1" showErrorMessage="1" xr:uid="{19800A7D-E358-4009-BA9D-BAA5B7D0EA8C}">
          <x14:formula1>
            <xm:f>INDEX!$B$3:$B$13</xm:f>
          </x14:formula1>
          <xm:sqref>AF13:AF110</xm:sqref>
        </x14:dataValidation>
      </x14:dataValidations>
    </ext>
    <ext xmlns:x15="http://schemas.microsoft.com/office/spreadsheetml/2010/11/main" uri="{3A4CF648-6AED-40f4-86FF-DC5316D8AED3}">
      <x14:slicerList xmlns:x14="http://schemas.microsoft.com/office/spreadsheetml/2009/9/main">
        <x14:slicer r:id="rId4"/>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4D33A0-7484-48A6-BA48-AC8E8DEC1261}">
  <sheetPr codeName="Sheet5"/>
  <dimension ref="A2:AB7"/>
  <sheetViews>
    <sheetView showGridLines="0" zoomScale="70" zoomScaleNormal="71" workbookViewId="0">
      <selection activeCell="B1" sqref="B1"/>
    </sheetView>
  </sheetViews>
  <sheetFormatPr defaultRowHeight="14.5" x14ac:dyDescent="0.35"/>
  <cols>
    <col min="3" max="3" width="8.7265625" customWidth="1"/>
    <col min="28" max="28" width="6.08984375" customWidth="1"/>
  </cols>
  <sheetData>
    <row r="2" spans="1:28" ht="14.5" customHeight="1" x14ac:dyDescent="0.35">
      <c r="A2" s="31" t="s">
        <v>69</v>
      </c>
      <c r="B2" s="31"/>
      <c r="C2" s="31"/>
      <c r="D2" s="31"/>
      <c r="E2" s="31"/>
      <c r="F2" s="31"/>
      <c r="G2" s="31"/>
      <c r="H2" s="31"/>
      <c r="I2" s="31"/>
      <c r="J2" s="31"/>
      <c r="K2" s="31"/>
      <c r="L2" s="31"/>
      <c r="M2" s="31"/>
      <c r="N2" s="31"/>
      <c r="O2" s="31"/>
      <c r="P2" s="31"/>
      <c r="Q2" s="31"/>
      <c r="R2" s="31"/>
      <c r="S2" s="31"/>
      <c r="T2" s="31"/>
      <c r="U2" s="31"/>
      <c r="V2" s="31"/>
      <c r="W2" s="31"/>
      <c r="X2" s="31"/>
      <c r="Y2" s="31"/>
      <c r="Z2" s="31"/>
      <c r="AA2" s="31"/>
      <c r="AB2" s="31"/>
    </row>
    <row r="3" spans="1:28" ht="14.5" customHeight="1" x14ac:dyDescent="0.35">
      <c r="A3" s="31"/>
      <c r="B3" s="31"/>
      <c r="C3" s="31"/>
      <c r="D3" s="31"/>
      <c r="E3" s="31"/>
      <c r="F3" s="31"/>
      <c r="G3" s="31"/>
      <c r="H3" s="31"/>
      <c r="I3" s="31"/>
      <c r="J3" s="31"/>
      <c r="K3" s="31"/>
      <c r="L3" s="31"/>
      <c r="M3" s="31"/>
      <c r="N3" s="31"/>
      <c r="O3" s="31"/>
      <c r="P3" s="31"/>
      <c r="Q3" s="31"/>
      <c r="R3" s="31"/>
      <c r="S3" s="31"/>
      <c r="T3" s="31"/>
      <c r="U3" s="31"/>
      <c r="V3" s="31"/>
      <c r="W3" s="31"/>
      <c r="X3" s="31"/>
      <c r="Y3" s="31"/>
      <c r="Z3" s="31"/>
      <c r="AA3" s="31"/>
      <c r="AB3" s="31"/>
    </row>
    <row r="6" spans="1:28" ht="16" customHeight="1" x14ac:dyDescent="0.4">
      <c r="B6" s="27" t="s">
        <v>63</v>
      </c>
      <c r="C6" s="27"/>
      <c r="D6" s="6"/>
      <c r="E6" s="27" t="s">
        <v>64</v>
      </c>
      <c r="F6" s="27"/>
      <c r="H6" s="27" t="s">
        <v>65</v>
      </c>
      <c r="I6" s="27"/>
      <c r="J6" s="27"/>
      <c r="L6" s="27" t="s">
        <v>66</v>
      </c>
      <c r="M6" s="27"/>
      <c r="N6" s="27"/>
      <c r="P6" s="27" t="s">
        <v>67</v>
      </c>
      <c r="Q6" s="27"/>
      <c r="R6" s="27"/>
      <c r="T6" s="27" t="s">
        <v>68</v>
      </c>
      <c r="U6" s="27"/>
      <c r="V6" s="27"/>
      <c r="X6" s="27" t="s">
        <v>70</v>
      </c>
      <c r="Y6" s="27"/>
      <c r="Z6" s="27"/>
    </row>
    <row r="7" spans="1:28" ht="16" customHeight="1" x14ac:dyDescent="0.4">
      <c r="B7" s="29">
        <f>SUM(Report!I13:I1048576)</f>
        <v>1831418</v>
      </c>
      <c r="C7" s="29"/>
      <c r="D7" s="6"/>
      <c r="E7" s="30">
        <f>SUM(Report!J13:J1048576)</f>
        <v>14897</v>
      </c>
      <c r="F7" s="30"/>
      <c r="H7" s="28">
        <f>COUNTIF(Report!X13:X1048576, TRUE) / COUNTA(Report!X13:X1048576)</f>
        <v>0.7142857142857143</v>
      </c>
      <c r="I7" s="28"/>
      <c r="J7" s="28"/>
      <c r="L7" s="28">
        <f>COUNTIF(Report!AA13:AA1048576, TRUE) / COUNTA(Report!AA13:AA1048576)</f>
        <v>0.46938775510204084</v>
      </c>
      <c r="M7" s="28"/>
      <c r="N7" s="28"/>
      <c r="P7" s="28">
        <f>COUNTIF(Report!AC13:AC1048576, TRUE) / COUNTA(Report!AC13:AC1048576)</f>
        <v>0.29591836734693877</v>
      </c>
      <c r="Q7" s="28"/>
      <c r="R7" s="28"/>
      <c r="T7" s="28">
        <f>COUNTIF(Report!AB13:AB1048576, TRUE) / COUNTA(Report!AB13:AB1048576)</f>
        <v>0.46938775510204084</v>
      </c>
      <c r="U7" s="28"/>
      <c r="V7" s="28"/>
      <c r="X7" s="28">
        <f>COUNTIF(Report!AD13:AD1048576, TRUE) / COUNTA(Report!AD13:AD1048576)</f>
        <v>0.12244897959183673</v>
      </c>
      <c r="Y7" s="28"/>
      <c r="Z7" s="28"/>
    </row>
  </sheetData>
  <mergeCells count="15">
    <mergeCell ref="B7:C7"/>
    <mergeCell ref="B6:C6"/>
    <mergeCell ref="E6:F6"/>
    <mergeCell ref="E7:F7"/>
    <mergeCell ref="A2:AB3"/>
    <mergeCell ref="P6:R6"/>
    <mergeCell ref="T6:V6"/>
    <mergeCell ref="X6:Z6"/>
    <mergeCell ref="H7:J7"/>
    <mergeCell ref="L7:N7"/>
    <mergeCell ref="P7:R7"/>
    <mergeCell ref="T7:V7"/>
    <mergeCell ref="X7:Z7"/>
    <mergeCell ref="H6:J6"/>
    <mergeCell ref="L6:N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INDEX</vt:lpstr>
      <vt:lpstr>Sheet3</vt:lpstr>
      <vt:lpstr>Report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Khushi Verma</dc:creator>
  <cp:lastModifiedBy>Khushi Verma</cp:lastModifiedBy>
  <dcterms:created xsi:type="dcterms:W3CDTF">2025-07-09T06:25:21Z</dcterms:created>
  <dcterms:modified xsi:type="dcterms:W3CDTF">2025-07-11T06:15:28Z</dcterms:modified>
</cp:coreProperties>
</file>