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02C0BB-800B-4B4E-8FA2-4797944C2FE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rowdfunding" sheetId="1" r:id="rId1"/>
    <sheet name="1" sheetId="2" r:id="rId2"/>
    <sheet name="2" sheetId="3" r:id="rId3"/>
    <sheet name="3" sheetId="12" r:id="rId4"/>
    <sheet name="Bonus" sheetId="13" r:id="rId5"/>
    <sheet name="Bonus Statistical Analysis" sheetId="17" r:id="rId6"/>
  </sheets>
  <definedNames>
    <definedName name="_xlnm._FilterDatabase" localSheetId="5" hidden="1">'Bonus Statistical Analysis'!$M$1:$N$1001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7" l="1"/>
  <c r="I3" i="17"/>
  <c r="J2" i="17"/>
  <c r="J3" i="17"/>
  <c r="H3" i="17"/>
  <c r="G3" i="17"/>
  <c r="F3" i="17"/>
  <c r="E3" i="17"/>
  <c r="H2" i="17"/>
  <c r="G2" i="17"/>
  <c r="F2" i="17"/>
  <c r="E2" i="17"/>
  <c r="D13" i="13"/>
  <c r="D12" i="13"/>
  <c r="D11" i="13"/>
  <c r="D10" i="13"/>
  <c r="D9" i="13"/>
  <c r="D8" i="13"/>
  <c r="D7" i="13"/>
  <c r="D6" i="13"/>
  <c r="D5" i="13"/>
  <c r="D4" i="13"/>
  <c r="C13" i="13"/>
  <c r="C12" i="13"/>
  <c r="C11" i="13"/>
  <c r="C10" i="13"/>
  <c r="C9" i="13"/>
  <c r="C8" i="13"/>
  <c r="C7" i="13"/>
  <c r="C6" i="13"/>
  <c r="C5" i="13"/>
  <c r="C4" i="13"/>
  <c r="B13" i="13"/>
  <c r="B12" i="13"/>
  <c r="B11" i="13"/>
  <c r="E11" i="13" s="1"/>
  <c r="B10" i="13"/>
  <c r="B9" i="13"/>
  <c r="B8" i="13"/>
  <c r="B7" i="13"/>
  <c r="E7" i="13" s="1"/>
  <c r="B6" i="13"/>
  <c r="B5" i="13"/>
  <c r="B4" i="13"/>
  <c r="D3" i="13"/>
  <c r="C3" i="13"/>
  <c r="B3" i="13"/>
  <c r="D2" i="13"/>
  <c r="C2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3" l="1"/>
  <c r="G7" i="13"/>
  <c r="G11" i="13"/>
  <c r="G3" i="13"/>
  <c r="H3" i="13"/>
  <c r="H7" i="13"/>
  <c r="H11" i="13"/>
  <c r="E5" i="13"/>
  <c r="F5" i="13" s="1"/>
  <c r="E9" i="13"/>
  <c r="H9" i="13" s="1"/>
  <c r="E13" i="13"/>
  <c r="H13" i="13" s="1"/>
  <c r="F11" i="13"/>
  <c r="F7" i="13"/>
  <c r="F3" i="13"/>
  <c r="E2" i="13"/>
  <c r="F2" i="13" s="1"/>
  <c r="E6" i="13"/>
  <c r="F6" i="13" s="1"/>
  <c r="E10" i="13"/>
  <c r="F10" i="13" s="1"/>
  <c r="E4" i="13"/>
  <c r="H4" i="13" s="1"/>
  <c r="E8" i="13"/>
  <c r="F8" i="13" s="1"/>
  <c r="E12" i="13"/>
  <c r="G12" i="13" s="1"/>
  <c r="G2" i="13" l="1"/>
  <c r="F4" i="13"/>
  <c r="G13" i="13"/>
  <c r="G8" i="13"/>
  <c r="H2" i="13"/>
  <c r="G9" i="13"/>
  <c r="G4" i="13"/>
  <c r="G10" i="13"/>
  <c r="H5" i="13"/>
  <c r="G6" i="13"/>
  <c r="H10" i="13"/>
  <c r="F13" i="13"/>
  <c r="H8" i="13"/>
  <c r="F12" i="13"/>
  <c r="G5" i="13"/>
  <c r="H6" i="13"/>
  <c r="F9" i="13"/>
  <c r="H1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F39745-3C2A-4869-89E7-F9AE1ADABA3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CAC8E1-9D76-4118-8C8F-D8F00E6C419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<sst xmlns="http://schemas.openxmlformats.org/spreadsheetml/2006/main" count="9060" uniqueCount="2114">
  <si>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</si>
  <si>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</si>
  <si>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</si>
  <si>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</si>
  <si>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</si>
  <si>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</si>
  <si>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</si>
  <si>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</si>
  <si>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</si>
  <si>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</si>
  <si>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</si>
  <si>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</si>
  <si>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</si>
  <si>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</si>
  <si>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</si>
  <si>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</si>
  <si>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</si>
  <si>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</si>
  <si>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</si>
  <si>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</si>
  <si>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</si>
  <si>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</si>
  <si>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</si>
  <si>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</si>
  <si>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</si>
  <si>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</si>
  <si>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</si>
  <si>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</si>
  <si>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</si>
  <si>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</si>
  <si>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</si>
  <si>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</si>
  <si>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</si>
  <si>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</si>
  <si>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</si>
  <si>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</si>
  <si>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</si>
  <si>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</si>
  <si>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</si>
  <si>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</si>
  <si>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</si>
  <si>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</si>
  <si>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</si>
  <si>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</si>
  <si>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</si>
  <si>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</si>
  <si>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</si>
  <si>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</si>
  <si>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</si>
  <si>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</si>
  <si>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</si>
  <si>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</si>
  <si>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</si>
  <si>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</si>
  <si>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</si>
  <si>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</si>
  <si>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</si>
  <si>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</si>
  <si>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</si>
  <si>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</si>
  <si>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</si>
  <si>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</si>
  <si>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</si>
  <si>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</si>
  <si>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</si>
  <si>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</si>
  <si>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</si>
  <si>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</si>
  <si>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</si>
  <si>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</si>
  <si>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</si>
  <si>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</si>
  <si>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</si>
  <si>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</si>
  <si>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</si>
  <si>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</si>
  <si>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</si>
  <si>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</si>
  <si>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</si>
  <si>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</si>
  <si>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</si>
  <si>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</si>
  <si>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</si>
  <si>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</si>
  <si>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</si>
  <si>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</si>
  <si>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</si>
  <si>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</si>
  <si>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</si>
  <si>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</si>
  <si>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</si>
  <si>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</si>
  <si>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</si>
  <si>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</si>
  <si>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</si>
  <si>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</si>
  <si>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</si>
  <si>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</si>
  <si>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</si>
  <si>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</si>
  <si>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</si>
  <si>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</si>
  <si>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</si>
  <si>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</si>
  <si>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</si>
  <si>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</si>
  <si>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</si>
  <si>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</si>
  <si>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</si>
  <si>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</si>
  <si>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</si>
  <si>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</si>
  <si>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</si>
  <si>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</si>
  <si>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</si>
  <si>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</si>
  <si>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</si>
  <si>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</si>
  <si>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</si>
  <si>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</si>
  <si>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</si>
  <si>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</si>
  <si>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</si>
  <si>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</si>
  <si>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</si>
  <si>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</si>
  <si>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</si>
  <si>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</si>
  <si>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</si>
  <si>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</si>
  <si>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</si>
  <si>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</si>
  <si>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</si>
  <si>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</si>
  <si>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</si>
  <si>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</si>
  <si>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</si>
  <si>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</si>
  <si>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</si>
  <si>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</si>
  <si>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</si>
  <si>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</si>
  <si>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</si>
  <si>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</si>
  <si>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</si>
  <si>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</si>
  <si>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</si>
  <si>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</si>
  <si>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</si>
  <si>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</si>
  <si>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</si>
  <si>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</si>
  <si>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</si>
  <si>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</si>
  <si>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</si>
  <si>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</si>
  <si>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</si>
  <si>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</si>
  <si>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</si>
  <si>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</si>
  <si>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</si>
  <si>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</si>
  <si>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</si>
  <si>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</si>
  <si>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</si>
  <si>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</si>
  <si>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</si>
  <si>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</si>
  <si>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</si>
  <si>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</si>
  <si>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</si>
  <si>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</si>
  <si>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</si>
  <si>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</si>
  <si>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</si>
  <si>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</si>
  <si>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</si>
  <si>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</si>
  <si>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</si>
  <si>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</si>
  <si>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</si>
  <si>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</si>
  <si>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</si>
  <si>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</si>
  <si>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</si>
  <si>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</si>
  <si>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</si>
  <si>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</si>
  <si>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</si>
  <si>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</si>
  <si>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</si>
  <si>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</si>
  <si>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</si>
  <si>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</si>
  <si>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</si>
  <si>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</si>
  <si>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</si>
  <si>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</si>
  <si>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</si>
  <si>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</si>
  <si>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</si>
  <si>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</si>
  <si>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</si>
  <si>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</si>
  <si>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</si>
  <si>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</si>
  <si>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</si>
  <si>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</si>
  <si>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</si>
  <si>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</si>
  <si>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</si>
  <si>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</si>
  <si>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</si>
  <si>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</si>
  <si>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</si>
  <si>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</si>
  <si>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</si>
  <si>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</si>
  <si>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</si>
  <si>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</si>
  <si>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</si>
  <si>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</si>
  <si>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</si>
  <si>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</si>
  <si>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</si>
  <si>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</si>
  <si>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</si>
  <si>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</si>
  <si>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</si>
  <si>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</si>
  <si>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</si>
  <si>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</si>
  <si>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</si>
  <si>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</si>
  <si>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</si>
  <si>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</si>
  <si>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</si>
  <si>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</si>
  <si>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</si>
  <si>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</si>
  <si>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</si>
  <si>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</si>
  <si>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</si>
  <si>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</si>
  <si>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</si>
  <si>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</si>
  <si>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</si>
  <si>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</si>
  <si>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</si>
  <si>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</si>
  <si>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</si>
  <si>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</si>
  <si>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</si>
  <si>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</si>
  <si>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</si>
  <si>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</si>
  <si>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</si>
  <si>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</si>
  <si>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</si>
  <si>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</si>
  <si>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</si>
  <si>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</si>
  <si>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</si>
  <si>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</si>
  <si>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</si>
  <si>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</si>
  <si>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</si>
  <si>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</si>
  <si>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</si>
  <si>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</si>
  <si>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</si>
  <si>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</si>
  <si>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</si>
  <si>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</si>
  <si>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</si>
  <si>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</si>
  <si>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</si>
  <si>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</si>
  <si>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</si>
  <si>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</si>
  <si>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</si>
  <si>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</si>
  <si>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</si>
  <si>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</si>
  <si>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</si>
  <si>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</si>
  <si>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</si>
  <si>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</si>
  <si>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</si>
  <si>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</si>
  <si>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</si>
  <si>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</si>
  <si>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</si>
  <si>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</si>
  <si>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</si>
  <si>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</si>
  <si>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</si>
  <si>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</si>
  <si>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</si>
  <si>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</si>
  <si>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</si>
  <si>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</si>
  <si>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</si>
  <si>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</si>
  <si>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</si>
  <si>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</si>
  <si>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</si>
  <si>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</si>
  <si>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</si>
  <si>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</si>
  <si>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</si>
  <si>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</si>
  <si>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</si>
  <si>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</si>
  <si>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</si>
  <si>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</si>
  <si>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</si>
  <si>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</si>
  <si>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</si>
  <si>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</si>
  <si>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</si>
  <si>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</si>
  <si>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</si>
  <si>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</si>
  <si>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</si>
  <si>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</si>
  <si>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</si>
  <si>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</si>
  <si>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</si>
  <si>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</si>
  <si>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</si>
  <si>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</si>
  <si>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</si>
  <si>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</si>
  <si>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</si>
  <si>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</si>
  <si>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</si>
  <si>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</si>
  <si>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</si>
  <si>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</si>
  <si>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</si>
  <si>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</si>
  <si>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</si>
  <si>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</si>
  <si>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</si>
  <si>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</si>
  <si>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</si>
  <si>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</si>
  <si>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</si>
  <si>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</si>
  <si>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</si>
  <si>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</si>
  <si>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</si>
  <si>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</si>
  <si>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</si>
  <si>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</si>
  <si>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</si>
  <si>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</si>
  <si>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</si>
  <si>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</si>
  <si>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</si>
  <si>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</si>
  <si>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</si>
  <si>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</si>
  <si>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</si>
  <si>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</si>
  <si>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</si>
  <si>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</si>
  <si>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</si>
  <si>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</si>
  <si>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</si>
  <si>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</si>
  <si>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</si>
  <si>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</si>
  <si>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</si>
  <si>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</si>
  <si>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</si>
  <si>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</si>
  <si>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</si>
  <si>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</si>
  <si>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</si>
  <si>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</si>
  <si>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</si>
  <si>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</si>
  <si>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</si>
  <si>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</si>
  <si>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</si>
  <si>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</si>
  <si>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</si>
  <si>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</si>
  <si>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</si>
  <si>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</si>
  <si>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</si>
  <si>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</si>
  <si>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</si>
  <si>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</si>
  <si>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</si>
  <si>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</si>
  <si>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</si>
  <si>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</si>
  <si>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</si>
  <si>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</si>
  <si>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</si>
  <si>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</si>
  <si>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</si>
  <si>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</si>
  <si>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</si>
  <si>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</si>
  <si>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</si>
  <si>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</si>
  <si>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</si>
  <si>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</si>
  <si>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</si>
  <si>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</si>
  <si>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</si>
  <si>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</si>
  <si>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</si>
  <si>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</si>
  <si>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</si>
  <si>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</si>
  <si>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</si>
  <si>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</si>
  <si>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</si>
  <si>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</si>
  <si>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</si>
  <si>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</si>
  <si>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</si>
  <si>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</si>
  <si>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</si>
  <si>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</si>
  <si>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</si>
  <si>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</si>
  <si>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</si>
  <si>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</si>
  <si>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</si>
  <si>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</si>
  <si>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</si>
  <si>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</si>
  <si>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</si>
  <si>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</si>
  <si>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</si>
  <si>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</si>
  <si>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</si>
  <si>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</si>
  <si>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</si>
  <si>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</si>
  <si>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</si>
  <si>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</si>
  <si>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</si>
  <si>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</si>
  <si>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</si>
  <si>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</si>
  <si>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</si>
  <si>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</si>
  <si>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</si>
  <si>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</si>
  <si>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</si>
  <si>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</si>
  <si>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</si>
  <si>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</si>
  <si>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</si>
  <si>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</si>
  <si>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</si>
  <si>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</si>
  <si>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</si>
  <si>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</si>
  <si>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</si>
  <si>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</si>
  <si>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</si>
  <si>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</si>
  <si>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</si>
  <si>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</si>
  <si>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</si>
  <si>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</si>
  <si>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</si>
  <si>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</si>
  <si>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</si>
  <si>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</si>
  <si>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</si>
  <si>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</si>
  <si>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</si>
  <si>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</si>
  <si>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</si>
  <si>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</si>
  <si>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</si>
  <si>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</si>
  <si>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</si>
  <si>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</si>
  <si>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</si>
  <si>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</si>
  <si>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</si>
  <si>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</si>
  <si>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</si>
  <si>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</si>
  <si>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</si>
  <si>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</si>
  <si>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</si>
  <si>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</si>
  <si>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</si>
  <si>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</si>
  <si>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</si>
  <si>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</si>
  <si>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</si>
  <si>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</si>
  <si>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</si>
  <si>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</si>
  <si>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</si>
  <si>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</si>
  <si>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</si>
  <si>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</si>
  <si>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</si>
  <si>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</si>
  <si>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</si>
  <si>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</si>
  <si>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</si>
  <si>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</si>
  <si>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</si>
  <si>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</si>
  <si>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</si>
  <si>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</si>
  <si>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</si>
  <si>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</si>
  <si>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</si>
  <si>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</si>
  <si>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</si>
  <si>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</si>
  <si>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</si>
  <si>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</si>
  <si>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</si>
  <si>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</si>
  <si>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</si>
  <si>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</si>
  <si>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</si>
  <si>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</si>
  <si>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</si>
  <si>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</si>
  <si>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</si>
  <si>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</si>
  <si>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</si>
  <si>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</si>
  <si>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</si>
  <si>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</si>
  <si>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</si>
  <si>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</si>
  <si>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</si>
  <si>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</si>
  <si>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</si>
  <si>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</si>
  <si>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</si>
  <si>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</si>
  <si>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</si>
  <si>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</si>
  <si>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</si>
  <si>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</si>
  <si>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</si>
  <si>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</si>
  <si>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</si>
  <si>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</si>
  <si>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</si>
  <si>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</si>
  <si>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</si>
  <si>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</si>
  <si>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</si>
  <si>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</si>
  <si>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</si>
  <si>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</si>
  <si>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</si>
  <si>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</si>
  <si>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</si>
  <si>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</si>
  <si>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</si>
  <si>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</si>
  <si>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</si>
  <si>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</si>
  <si>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</si>
  <si>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</si>
  <si>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</si>
  <si>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</si>
  <si>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</si>
  <si>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</si>
  <si>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</si>
  <si>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</si>
  <si>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</si>
  <si>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</si>
  <si>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</si>
  <si>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</si>
  <si>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</si>
  <si>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</si>
  <si>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</si>
  <si>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</si>
  <si>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</si>
  <si>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</si>
  <si>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</si>
  <si>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</si>
  <si>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</si>
  <si>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</si>
  <si>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</si>
  <si>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</si>
  <si>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</si>
  <si>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</si>
  <si>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</si>
  <si>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</si>
  <si>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</si>
  <si>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</si>
  <si>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</si>
  <si>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</si>
  <si>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</si>
  <si>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</si>
  <si>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</si>
  <si>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</si>
  <si>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</si>
  <si>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</si>
  <si>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</si>
  <si>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</si>
  <si>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</si>
  <si>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</si>
  <si>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</si>
  <si>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</si>
  <si>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</si>
  <si>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</si>
  <si>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</si>
  <si>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</si>
  <si>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</si>
  <si>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</si>
  <si>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</si>
  <si>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</si>
  <si>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</si>
  <si>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</si>
  <si>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</si>
  <si>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</si>
  <si>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</si>
  <si>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</si>
  <si>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</si>
  <si>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</si>
  <si>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</si>
  <si>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</si>
  <si>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</si>
  <si>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</si>
  <si>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</si>
  <si>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</si>
  <si>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</si>
  <si>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</si>
  <si>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</si>
  <si>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</si>
  <si>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</si>
  <si>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</si>
  <si>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</si>
  <si>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</si>
  <si>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</si>
  <si>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</si>
  <si>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</si>
  <si>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</si>
  <si>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</si>
  <si>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</si>
  <si>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</si>
  <si>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</si>
  <si>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</si>
  <si>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</si>
  <si>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</si>
  <si>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</si>
  <si>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</si>
  <si>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</si>
  <si>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</si>
  <si>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</si>
  <si>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</si>
  <si>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</si>
  <si>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</si>
  <si>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</si>
  <si>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</si>
  <si>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</si>
  <si>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</si>
  <si>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</si>
  <si>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</si>
  <si>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</si>
  <si>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</si>
  <si>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</si>
  <si>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</si>
  <si>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</si>
  <si>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</si>
  <si>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</si>
  <si>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</si>
  <si>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</si>
  <si>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</si>
  <si>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</si>
  <si>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</si>
  <si>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</si>
  <si>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</si>
  <si>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</si>
  <si>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</si>
  <si>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</si>
  <si>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</si>
  <si>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</si>
  <si>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</si>
  <si>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</si>
  <si>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</si>
  <si>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</si>
  <si>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</si>
  <si>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</si>
  <si>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</si>
  <si>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</si>
  <si>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</si>
  <si>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</si>
  <si>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</si>
  <si>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</si>
  <si>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</si>
  <si>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</si>
  <si>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</si>
  <si>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</si>
  <si>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</si>
  <si>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</si>
  <si>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</si>
  <si>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</si>
  <si>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</si>
  <si>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</si>
  <si>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</si>
  <si>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</si>
  <si>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</si>
  <si>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</si>
  <si>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</si>
  <si>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</si>
  <si>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</si>
  <si>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</si>
  <si>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</si>
  <si>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</si>
  <si>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</si>
  <si>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</si>
  <si>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</si>
  <si>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</si>
  <si>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</si>
  <si>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</si>
  <si>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</si>
  <si>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</si>
  <si>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</si>
  <si>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</si>
  <si>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</si>
  <si>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</si>
  <si>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</si>
  <si>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</si>
  <si>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</si>
  <si>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</si>
  <si>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</si>
  <si>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</si>
  <si>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</si>
  <si>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</si>
  <si>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</si>
  <si>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</si>
  <si>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</si>
  <si>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</si>
  <si>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</si>
  <si>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</si>
  <si>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</si>
  <si>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</si>
  <si>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</si>
  <si>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</si>
  <si>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</si>
  <si>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</si>
  <si>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</si>
  <si>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</si>
  <si>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</si>
  <si>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</si>
  <si>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</si>
  <si>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</si>
  <si>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</si>
  <si>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</si>
  <si>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</si>
  <si>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</si>
  <si>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</si>
  <si>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</si>
  <si>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</si>
  <si>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</si>
  <si>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</si>
  <si>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</si>
  <si>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</si>
  <si>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</si>
  <si>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</si>
  <si>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</si>
  <si>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</si>
  <si>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</si>
  <si>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</si>
  <si>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</si>
  <si>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</si>
  <si>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</si>
  <si>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</si>
  <si>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</si>
  <si>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</si>
  <si>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</si>
  <si>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</si>
  <si>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</si>
  <si>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</si>
  <si>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</si>
  <si>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</si>
  <si>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</si>
  <si>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</si>
  <si>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</si>
  <si>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</si>
  <si>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</si>
  <si>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</si>
  <si>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</si>
  <si>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</si>
  <si>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</si>
  <si>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</si>
  <si>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</si>
  <si>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</si>
  <si>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</si>
  <si>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</si>
  <si>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</si>
  <si>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</si>
  <si>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</si>
  <si>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</si>
  <si>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</si>
  <si>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</si>
  <si>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</si>
  <si>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</si>
  <si>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</si>
  <si>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</si>
  <si>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</si>
  <si>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</si>
  <si>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</si>
  <si>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</si>
  <si>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</si>
  <si>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</si>
  <si>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</si>
  <si>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</si>
  <si>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</si>
  <si>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</si>
  <si>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</si>
  <si>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</si>
  <si>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</si>
  <si>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</si>
  <si>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</si>
  <si>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</si>
  <si>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</si>
  <si>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</si>
  <si>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</si>
  <si>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</si>
  <si>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</si>
  <si>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</si>
  <si>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</si>
  <si>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</si>
  <si>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</si>
  <si>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</si>
  <si>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</si>
  <si>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</si>
  <si>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</si>
  <si>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</si>
  <si>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</si>
  <si>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</si>
  <si>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</si>
  <si>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</si>
  <si>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</si>
  <si>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</si>
  <si>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</si>
  <si>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</si>
  <si>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</si>
  <si>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</si>
  <si>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</si>
  <si>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</si>
  <si>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</si>
  <si>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</si>
  <si>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</si>
  <si>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</si>
  <si>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</si>
  <si>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</si>
  <si>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</si>
  <si>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</si>
  <si>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</si>
  <si>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</si>
  <si>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</si>
  <si>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</si>
  <si>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</si>
  <si>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</si>
  <si>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</si>
  <si>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</si>
  <si>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</si>
  <si>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</si>
  <si>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</si>
  <si>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</si>
  <si>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</si>
  <si>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</si>
  <si>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</si>
  <si>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</si>
  <si>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</si>
  <si>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</si>
  <si>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</si>
  <si>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</si>
  <si>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</si>
  <si>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</si>
  <si>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</si>
  <si>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</si>
  <si>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</si>
  <si>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</si>
  <si>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</si>
  <si>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</si>
  <si>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</si>
  <si>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</si>
  <si>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</si>
  <si>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</si>
  <si>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</si>
  <si>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</si>
  <si>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</si>
  <si>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</si>
  <si>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</si>
  <si>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</si>
  <si>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</si>
  <si>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</si>
  <si>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</si>
  <si>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</si>
  <si>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</si>
  <si>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</si>
  <si>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</si>
  <si>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</si>
  <si>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</si>
  <si>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</si>
  <si>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</si>
  <si>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</si>
  <si>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</si>
  <si>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</si>
  <si>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</si>
  <si>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</si>
  <si>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</si>
  <si>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</si>
  <si>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</si>
  <si>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</si>
  <si>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</si>
  <si>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</si>
  <si>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</si>
  <si>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</si>
  <si>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</si>
  <si>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</si>
  <si>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</si>
  <si>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</si>
  <si>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</si>
  <si>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</si>
  <si>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</si>
  <si>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</si>
  <si>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</si>
  <si>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</si>
  <si>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</si>
  <si>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</si>
  <si>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</si>
  <si>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</si>
  <si>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</si>
  <si>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</si>
  <si>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</si>
  <si>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</si>
  <si>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</si>
  <si>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</si>
  <si>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</si>
  <si>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</si>
  <si>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</si>
  <si>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</si>
  <si>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</si>
  <si>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</si>
  <si>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</si>
  <si>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</si>
  <si>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</si>
  <si>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</si>
  <si>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</si>
  <si>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</si>
  <si>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</si>
  <si>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</si>
  <si>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</si>
  <si>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</si>
  <si>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</si>
  <si>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</si>
  <si>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</si>
  <si>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</si>
  <si>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</si>
  <si>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</si>
  <si>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</si>
  <si>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</si>
  <si>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</si>
  <si>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</si>
  <si>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</si>
  <si>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</si>
  <si>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</si>
  <si>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</si>
  <si>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</si>
  <si>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</si>
  <si>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</si>
  <si>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</si>
  <si>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</si>
  <si>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</si>
  <si>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</si>
  <si>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</si>
  <si>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</si>
  <si>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</si>
  <si>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</si>
  <si>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</si>
  <si>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</si>
  <si>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</si>
  <si>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</si>
  <si>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</si>
  <si>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</si>
  <si>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</si>
  <si>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</si>
  <si>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</si>
  <si>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</si>
  <si>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</si>
  <si>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</si>
  <si>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</si>
  <si>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</si>
  <si>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</si>
  <si>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</si>
  <si>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</si>
  <si>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</si>
  <si>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</si>
  <si>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</si>
  <si>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</si>
  <si>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</si>
  <si>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</si>
  <si>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</si>
  <si>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</si>
  <si>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</si>
  <si>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</si>
  <si>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</si>
  <si>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</si>
  <si>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</si>
  <si>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</si>
  <si>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</si>
  <si>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</si>
  <si>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</si>
  <si>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</si>
  <si>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</si>
  <si>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</si>
  <si>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</si>
  <si>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</si>
  <si>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</si>
  <si>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</si>
  <si>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</si>
  <si>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</si>
  <si>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</si>
  <si>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</si>
  <si>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</si>
  <si>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</si>
  <si>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</si>
  <si>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</si>
  <si>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</si>
  <si>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</si>
  <si>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</si>
  <si>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</si>
  <si>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</si>
  <si>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</si>
  <si>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</si>
  <si>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</si>
  <si>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</si>
  <si>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</si>
  <si>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</si>
  <si>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</si>
  <si>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</si>
  <si>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</si>
  <si>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</si>
  <si>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</si>
  <si>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</si>
  <si>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</si>
  <si>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</si>
  <si>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</si>
  <si>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</si>
  <si>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</si>
  <si>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</si>
  <si>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</si>
  <si>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</si>
  <si>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</si>
  <si>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</si>
  <si>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</si>
  <si>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</si>
  <si>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</si>
  <si>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</si>
  <si>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</si>
  <si>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</si>
  <si>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</si>
  <si>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</si>
  <si>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</si>
  <si>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</si>
  <si>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</si>
  <si>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</si>
  <si>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</si>
  <si>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</si>
  <si>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</si>
  <si>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</si>
  <si>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</si>
  <si>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</si>
  <si>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</si>
  <si>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</si>
  <si>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</si>
  <si>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</si>
  <si>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</si>
  <si>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</si>
  <si>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</si>
  <si>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</si>
  <si>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</si>
  <si>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</si>
  <si>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</si>
  <si>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</si>
  <si>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</si>
  <si>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</si>
  <si>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</si>
  <si>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</si>
  <si>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</si>
  <si>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</si>
  <si>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</si>
  <si>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</si>
  <si>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</si>
  <si>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</si>
  <si>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</si>
  <si>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</si>
  <si>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</si>
  <si>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</si>
  <si>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</si>
  <si>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</si>
  <si>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</si>
  <si>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</si>
  <si>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</si>
  <si>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</si>
  <si>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</si>
  <si>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</si>
  <si>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</si>
  <si>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</si>
  <si>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</si>
  <si>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</si>
  <si>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</si>
  <si>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</si>
  <si>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</si>
  <si>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</si>
  <si>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</si>
  <si>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</si>
  <si>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</si>
  <si>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</si>
  <si>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</si>
  <si>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</si>
  <si>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</si>
  <si>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</si>
  <si>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</si>
  <si>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</si>
  <si>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</si>
  <si>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</si>
  <si>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</si>
  <si>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</si>
  <si>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</si>
  <si>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</si>
  <si>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</si>
  <si>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</si>
  <si>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</si>
  <si>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</si>
  <si>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</si>
  <si>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</si>
  <si>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</si>
  <si>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</si>
  <si>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</si>
  <si>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</si>
  <si>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</si>
  <si>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</si>
  <si>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</si>
  <si>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</si>
  <si>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</si>
  <si>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</si>
  <si>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</si>
  <si>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</si>
  <si>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</si>
  <si>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</si>
  <si>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</si>
  <si>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</si>
  <si>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</si>
  <si>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</si>
  <si>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</si>
  <si>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</si>
  <si>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</si>
  <si>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</si>
  <si>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</si>
  <si>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</si>
  <si>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</si>
  <si>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</si>
  <si>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</si>
  <si>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</si>
  <si>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</si>
  <si>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</si>
  <si>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</si>
  <si>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</si>
  <si>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</si>
  <si>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</si>
  <si>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</si>
  <si>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</si>
  <si>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</si>
  <si>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</si>
  <si>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</si>
  <si>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</si>
  <si>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</si>
  <si>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</si>
  <si>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</si>
  <si>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</si>
  <si>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</si>
  <si>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</si>
  <si>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</si>
  <si>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</si>
  <si>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</si>
  <si>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</si>
  <si>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</si>
  <si>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</si>
  <si>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</si>
  <si>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</si>
  <si>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</si>
  <si>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</si>
  <si>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</si>
  <si>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</si>
  <si>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</si>
  <si>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</si>
  <si>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</si>
  <si>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</si>
  <si>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</si>
  <si>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</si>
  <si>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</si>
  <si>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</si>
  <si>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</si>
  <si>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</si>
  <si>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</si>
  <si>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</si>
  <si>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</si>
  <si>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</si>
  <si>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</si>
  <si>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</si>
  <si>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</si>
  <si>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</si>
  <si>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</si>
  <si>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</si>
  <si>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</si>
  <si>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</si>
  <si>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</si>
  <si>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</si>
  <si>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</si>
  <si>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</si>
  <si>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</si>
  <si>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</si>
  <si>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</si>
  <si>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</si>
  <si>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</si>
  <si>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</si>
  <si>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</si>
  <si>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</si>
  <si>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</si>
  <si>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</si>
  <si>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</si>
  <si>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</si>
  <si>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</si>
  <si>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</si>
  <si>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</si>
  <si>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</si>
  <si>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</si>
  <si>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</si>
  <si>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</si>
  <si>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</si>
  <si>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</si>
  <si>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</si>
  <si>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</si>
  <si>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</si>
  <si>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</si>
  <si>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</si>
  <si>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</si>
  <si>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</si>
  <si>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</si>
  <si>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</si>
  <si>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</si>
  <si>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</si>
  <si>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</si>
  <si>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</si>
  <si>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</si>
  <si>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</si>
  <si>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</si>
  <si>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</si>
  <si>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</si>
  <si>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</si>
  <si>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</si>
  <si>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</si>
  <si>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</si>
  <si>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</si>
  <si>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</si>
  <si>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</si>
  <si>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</si>
  <si>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</si>
  <si>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</si>
  <si>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</si>
  <si>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</si>
  <si>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</si>
  <si>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</si>
  <si>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</si>
  <si>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</si>
  <si>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</si>
  <si>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</si>
  <si>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</si>
  <si>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</si>
  <si>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</si>
  <si>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</si>
  <si>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</si>
  <si>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</si>
  <si>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</si>
  <si>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</si>
  <si>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</si>
  <si>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</si>
  <si>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</si>
  <si>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</si>
  <si>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</si>
  <si>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</si>
  <si>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</si>
  <si>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</si>
  <si>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</si>
  <si>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</si>
  <si>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</si>
  <si>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</si>
  <si>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</si>
  <si>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</si>
  <si>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</si>
  <si>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</si>
  <si>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</si>
  <si>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</si>
  <si>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</si>
  <si>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</si>
  <si>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</si>
  <si>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</si>
  <si>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</si>
  <si>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</si>
  <si>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</si>
  <si>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</si>
  <si>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</si>
  <si>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</si>
  <si>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</si>
  <si>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</si>
  <si>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</si>
  <si>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</si>
  <si>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</si>
  <si>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</si>
  <si>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</si>
  <si>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</si>
  <si>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</si>
  <si>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</si>
  <si>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</si>
  <si>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</si>
  <si>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</si>
  <si>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</si>
  <si>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</si>
  <si>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</si>
  <si>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</si>
  <si>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</si>
  <si>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</si>
  <si>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</si>
  <si>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</si>
  <si>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</si>
  <si>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</si>
  <si>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</si>
  <si>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</si>
  <si>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</si>
  <si>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</si>
  <si>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</si>
  <si>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</si>
  <si>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</si>
  <si>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</si>
  <si>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</si>
  <si>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</si>
  <si>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</si>
  <si>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</si>
  <si>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</si>
  <si>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</si>
  <si>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</si>
  <si>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</si>
  <si>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</si>
  <si>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</si>
  <si>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</si>
  <si>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</si>
  <si>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</si>
  <si>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</si>
  <si>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</si>
  <si>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</si>
  <si>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</si>
  <si>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</si>
  <si>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</si>
  <si>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</si>
  <si>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</si>
  <si>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</si>
  <si>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</si>
  <si>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</si>
  <si>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</si>
  <si>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</si>
  <si>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</si>
  <si>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</si>
  <si>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</si>
  <si>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</si>
  <si>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</si>
  <si>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</si>
  <si>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</si>
  <si>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</si>
  <si>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</si>
  <si>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</si>
  <si>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</si>
  <si>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</si>
  <si>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</si>
  <si>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</si>
  <si>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</si>
  <si>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</si>
  <si>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</si>
  <si>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</si>
  <si>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</si>
  <si>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</si>
  <si>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</si>
  <si>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</si>
  <si>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</si>
  <si>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</si>
  <si>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</si>
  <si>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</si>
  <si>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</si>
  <si>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</si>
  <si>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</si>
  <si>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</si>
  <si>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</si>
  <si>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</si>
  <si>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</si>
  <si>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</si>
  <si>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</si>
  <si>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</si>
  <si>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</si>
  <si>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</si>
  <si>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</si>
  <si>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</si>
  <si>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</si>
  <si>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</si>
  <si>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</si>
  <si>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</si>
  <si>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</si>
  <si>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</si>
  <si>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</si>
  <si>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</si>
  <si>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</si>
  <si>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</si>
  <si>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</si>
  <si>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</si>
  <si>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</si>
  <si>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</si>
  <si>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</si>
  <si>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</si>
  <si>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</si>
  <si>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</si>
  <si>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</si>
  <si>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</si>
  <si>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</si>
  <si>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</si>
  <si>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</si>
  <si>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</si>
  <si>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</si>
  <si>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</si>
  <si>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</si>
  <si>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</si>
  <si>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</si>
  <si>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</si>
  <si>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</si>
  <si>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</si>
  <si>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</si>
  <si>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</si>
  <si>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</si>
  <si>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</si>
  <si>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</si>
  <si>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</si>
  <si>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</si>
  <si>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</si>
  <si>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</si>
  <si>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</si>
  <si>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</si>
  <si>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</si>
  <si>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</si>
  <si>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</si>
  <si>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</si>
  <si>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</si>
  <si>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</si>
  <si>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</si>
  <si>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</si>
  <si>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</si>
  <si>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</si>
  <si>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</si>
  <si>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</si>
  <si>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</si>
  <si>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</si>
  <si>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</si>
  <si>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</si>
  <si>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</si>
  <si>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</si>
  <si>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</si>
  <si>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</si>
  <si>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</si>
  <si>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</si>
  <si>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</si>
  <si>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</si>
  <si>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</si>
  <si>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</si>
  <si>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</si>
  <si>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</si>
  <si>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</si>
  <si>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</si>
  <si>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</si>
  <si>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</si>
  <si>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</si>
  <si>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</si>
  <si>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</si>
  <si>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</si>
  <si>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</si>
  <si>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</si>
  <si>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</si>
  <si>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</si>
  <si>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</si>
  <si>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</si>
  <si>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</si>
  <si>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</si>
  <si>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</si>
  <si>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</si>
  <si>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</si>
  <si>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</si>
  <si>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</si>
  <si>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</si>
  <si>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</si>
  <si>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</si>
  <si>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</si>
  <si>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</si>
  <si>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</si>
  <si>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</si>
  <si>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</si>
  <si>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</si>
  <si>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</si>
  <si>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</si>
  <si>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</si>
  <si>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</si>
  <si>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</si>
  <si>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</si>
  <si>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</si>
  <si>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</si>
  <si>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</si>
  <si>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</si>
  <si>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</si>
  <si>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</si>
  <si>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</si>
  <si>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</si>
  <si>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</si>
  <si>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</si>
  <si>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</si>
  <si>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</si>
  <si>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</si>
  <si>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</si>
  <si>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</si>
  <si>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</si>
  <si>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</si>
  <si>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</si>
  <si>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</si>
  <si>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</si>
  <si>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</si>
  <si>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</si>
  <si>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</si>
  <si>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</si>
  <si>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</si>
  <si>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</si>
  <si>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</si>
  <si>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</si>
  <si>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</si>
  <si>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</si>
  <si>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</si>
  <si>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</si>
  <si>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</si>
  <si>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</si>
  <si>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</si>
  <si>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</si>
  <si>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</si>
  <si>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</si>
  <si>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</si>
  <si>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</si>
  <si>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</si>
  <si>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</si>
  <si>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</si>
  <si>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</si>
  <si>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</si>
  <si>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</si>
  <si>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</si>
  <si>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</si>
  <si>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</si>
  <si>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</si>
  <si>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</si>
  <si>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</si>
  <si>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</si>
  <si>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</si>
  <si>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</si>
  <si>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</si>
  <si>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</si>
  <si>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</si>
  <si>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</si>
  <si>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</si>
  <si>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</si>
  <si>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</si>
  <si>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</si>
  <si>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</si>
  <si>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</si>
  <si>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</si>
  <si>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</si>
  <si>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</si>
  <si>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</si>
  <si>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</si>
  <si>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</si>
  <si>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</si>
  <si>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</si>
  <si>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</si>
  <si>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</si>
  <si>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</si>
  <si>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</si>
  <si>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</si>
  <si>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</si>
  <si>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</si>
  <si>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</si>
  <si>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</si>
  <si>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</si>
  <si>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</si>
  <si>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</si>
  <si>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</si>
  <si>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</si>
  <si>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</si>
  <si>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</si>
  <si>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</si>
  <si>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</si>
  <si>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</si>
  <si>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</si>
  <si>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</si>
  <si>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</si>
  <si>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</si>
  <si>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</si>
  <si>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</si>
  <si>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</si>
  <si>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</si>
  <si>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</si>
  <si>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</si>
  <si>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</si>
  <si>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</si>
  <si>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</si>
  <si>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</si>
  <si>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</si>
  <si>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</si>
  <si>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</si>
  <si>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</si>
  <si>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</si>
  <si>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</si>
  <si>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</si>
  <si>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</si>
  <si>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</si>
  <si>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</si>
  <si>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</si>
  <si>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</si>
  <si>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</si>
  <si>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</si>
  <si>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</si>
  <si>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</si>
  <si>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</si>
  <si>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</si>
  <si>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</si>
  <si>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</si>
  <si>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</si>
  <si>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</si>
  <si>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</si>
  <si>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</si>
  <si>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</si>
  <si>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</si>
  <si>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</si>
  <si>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</si>
  <si>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</si>
  <si>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</si>
  <si>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</si>
  <si>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</si>
  <si>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</si>
  <si>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</si>
  <si>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</si>
  <si>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</si>
  <si>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</si>
  <si>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</si>
  <si>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</si>
  <si>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</si>
  <si>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</si>
  <si>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</si>
  <si>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</si>
  <si>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</si>
  <si>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</si>
  <si>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</si>
  <si>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</si>
  <si>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</si>
  <si>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</si>
  <si>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</si>
  <si>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</si>
  <si>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</si>
  <si>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</si>
  <si>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</si>
  <si>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</si>
  <si>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</si>
  <si>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</si>
  <si>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</si>
  <si>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</si>
  <si>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</si>
  <si>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</si>
  <si>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</si>
  <si>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</si>
  <si>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</si>
  <si>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</si>
  <si>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</si>
  <si>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</si>
  <si>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</si>
  <si>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</si>
  <si>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</si>
  <si>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</si>
  <si>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</si>
  <si>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</si>
  <si>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</si>
  <si>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</si>
  <si>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</si>
  <si>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</si>
  <si>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</si>
  <si>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</si>
  <si>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</si>
  <si>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</si>
  <si>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</si>
  <si>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</si>
  <si>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</si>
  <si>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</si>
  <si>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</si>
  <si>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</si>
  <si>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</si>
  <si>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</si>
  <si>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</si>
  <si>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</si>
  <si>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</si>
  <si>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</si>
  <si>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</si>
  <si>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</si>
  <si>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</si>
  <si>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</si>
  <si>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</si>
  <si>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</si>
  <si>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</si>
  <si>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</si>
  <si>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</si>
  <si>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</si>
  <si>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</si>
  <si>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</si>
  <si>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</si>
  <si>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</si>
  <si>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</si>
  <si>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</si>
  <si>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</si>
  <si>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</si>
  <si>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</si>
  <si>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</si>
  <si>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</si>
  <si>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</si>
  <si>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</si>
  <si>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</si>
  <si>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</si>
  <si>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</si>
  <si>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</si>
  <si>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</si>
  <si>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</si>
  <si>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</si>
  <si>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</si>
  <si>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</si>
  <si>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</si>
  <si>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</si>
  <si>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</si>
  <si>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</si>
  <si>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</si>
  <si>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</si>
  <si>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</si>
  <si>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</si>
  <si>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</si>
  <si>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</si>
  <si>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</si>
  <si>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</si>
  <si>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</si>
  <si>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</si>
  <si>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</si>
  <si>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</si>
  <si>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</si>
  <si>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</si>
  <si>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</si>
  <si>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</si>
  <si>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</si>
  <si>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</si>
  <si>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</si>
  <si>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</si>
  <si>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</si>
  <si>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</si>
  <si>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</si>
  <si>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</si>
  <si>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</si>
  <si>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</si>
  <si>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</si>
  <si>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</si>
  <si>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</si>
  <si>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</si>
  <si>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</si>
  <si>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</si>
  <si>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</si>
  <si>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</si>
  <si>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</si>
  <si>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</si>
  <si>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</si>
  <si>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</si>
  <si>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</si>
  <si>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</si>
  <si>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</si>
  <si>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</si>
  <si>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</si>
  <si>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</si>
  <si>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</si>
  <si>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</si>
  <si>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</si>
  <si>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</si>
  <si>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</si>
  <si>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</si>
  <si>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</si>
  <si>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</si>
  <si>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</si>
  <si>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</si>
  <si>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</si>
  <si>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</si>
  <si>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</si>
  <si>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</si>
  <si>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</si>
  <si>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</si>
  <si>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</si>
  <si>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</si>
  <si>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</si>
  <si>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</si>
  <si>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</si>
  <si>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</si>
  <si>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</si>
  <si>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</si>
  <si>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</si>
  <si>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</si>
  <si>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</si>
  <si>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</si>
  <si>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</si>
  <si>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</si>
  <si>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</si>
  <si>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</si>
  <si>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</si>
  <si>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</si>
  <si>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</si>
  <si>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</si>
  <si>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</si>
  <si>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</si>
  <si>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</si>
  <si>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</si>
  <si>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</si>
  <si>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</si>
  <si>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</si>
  <si>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</si>
  <si>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</si>
  <si>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</si>
  <si>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</si>
  <si>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</si>
  <si>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</si>
  <si>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</si>
  <si>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</si>
  <si>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</si>
  <si>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</si>
  <si>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</si>
  <si>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</si>
  <si>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</si>
  <si>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</si>
  <si>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</si>
  <si>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</si>
  <si>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</si>
  <si>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</si>
  <si>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</si>
  <si>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</si>
  <si>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</si>
  <si>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</si>
  <si>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</si>
  <si>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</si>
  <si>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</si>
  <si>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</si>
  <si>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</si>
  <si>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</si>
  <si>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</si>
  <si>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</si>
  <si>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</si>
  <si>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</si>
  <si>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</si>
  <si>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</si>
  <si>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</si>
  <si>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</si>
  <si>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</si>
  <si>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</si>
  <si>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</si>
  <si>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</si>
  <si>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</si>
  <si>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</si>
  <si>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</si>
  <si>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</si>
  <si>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</si>
  <si>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</si>
  <si>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</si>
  <si>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</si>
  <si>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</si>
  <si>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</si>
  <si>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</si>
  <si>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</si>
  <si>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</si>
  <si>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</si>
  <si>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</si>
  <si>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</si>
  <si>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</si>
  <si>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</si>
  <si>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</si>
  <si>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</si>
  <si>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</si>
  <si>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</si>
  <si>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</si>
  <si>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</si>
  <si>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</si>
  <si>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</si>
  <si>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</si>
  <si>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</si>
  <si>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</si>
  <si>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</si>
  <si>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</si>
  <si>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</si>
  <si>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</si>
  <si>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</si>
  <si>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</si>
  <si>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</si>
  <si>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</si>
  <si>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</si>
  <si>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</si>
  <si>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</si>
  <si>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</si>
  <si>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</si>
  <si>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</si>
  <si>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</si>
  <si>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</si>
  <si>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</si>
  <si>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</si>
  <si>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</si>
  <si>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</si>
  <si>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</si>
  <si>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</si>
  <si>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</si>
  <si>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</si>
  <si>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</si>
  <si>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</si>
  <si>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</si>
  <si>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</si>
  <si>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</si>
  <si>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</si>
  <si>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</si>
  <si>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</si>
  <si>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</si>
  <si>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</si>
  <si>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</si>
  <si>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</si>
  <si>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</si>
  <si>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</si>
  <si>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</si>
  <si>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</si>
  <si>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</si>
  <si>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</si>
  <si>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</si>
  <si>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</si>
  <si>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</si>
  <si>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</si>
  <si>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</si>
  <si>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</si>
  <si>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</si>
  <si>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</si>
  <si>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</si>
  <si>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</si>
  <si>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</si>
  <si>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</si>
  <si>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</si>
  <si>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</si>
  <si>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</si>
  <si>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</si>
  <si>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</si>
  <si>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</si>
  <si>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</si>
  <si>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</si>
  <si>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</si>
  <si>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</si>
  <si>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</si>
  <si>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</si>
  <si>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</si>
  <si>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</si>
  <si>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</si>
  <si>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</si>
  <si>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</si>
  <si>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</si>
  <si>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</si>
  <si>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</si>
  <si>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</si>
  <si>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</si>
  <si>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</si>
  <si>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</si>
  <si>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</si>
  <si>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</si>
  <si>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</si>
  <si>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</si>
  <si>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</si>
  <si>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</si>
  <si>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</si>
  <si>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</si>
  <si>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</si>
  <si>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</si>
  <si>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</si>
  <si>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</si>
  <si>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</si>
  <si>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</si>
  <si>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</si>
  <si>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</si>
  <si>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</si>
  <si>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</si>
  <si>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</si>
  <si>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</si>
  <si>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</si>
  <si>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</si>
  <si>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</si>
  <si>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</si>
  <si>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</si>
  <si>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</si>
  <si>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</si>
  <si>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</si>
  <si>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</si>
  <si>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</si>
  <si>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</si>
  <si>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</si>
  <si>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</si>
  <si>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</si>
  <si>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</si>
  <si>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</si>
  <si>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</si>
  <si>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</si>
  <si>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</si>
  <si>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</si>
  <si>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</si>
  <si>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</si>
  <si>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</si>
  <si>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</si>
  <si>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</si>
  <si>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</si>
  <si>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</si>
  <si>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</si>
  <si>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</si>
  <si>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</si>
  <si>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</si>
  <si>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</si>
  <si>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</si>
  <si>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</si>
  <si>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</si>
  <si>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</si>
  <si>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</si>
  <si>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</si>
  <si>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</si>
  <si>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</si>
  <si>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</si>
  <si>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</si>
  <si>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</si>
  <si>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</si>
  <si>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</si>
  <si>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</si>
  <si>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</si>
  <si>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</si>
  <si>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Percent Funded</t>
  </si>
  <si>
    <t>Average Donation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</si>
  <si>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</si>
  <si>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</si>
  <si>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</si>
  <si>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</si>
  <si>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</si>
  <si>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</si>
  <si>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</si>
  <si>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</si>
  <si>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</si>
  <si>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</si>
  <si>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</si>
  <si>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</si>
  <si>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</si>
  <si>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</si>
  <si>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</si>
  <si>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</si>
  <si>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</si>
  <si>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</si>
  <si>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</si>
  <si>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</si>
  <si>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</t>
  </si>
  <si>
    <t>GOAL</t>
  </si>
  <si>
    <t>Number Succesful</t>
  </si>
  <si>
    <t>Number Failed</t>
  </si>
  <si>
    <t>Total Projects</t>
  </si>
  <si>
    <t>Number Cancelled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</si>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</sst>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1" fontId="0" fillId="33" borderId="0" xfId="0" applyNumberFormat="1" applyFill="1"/>
    <xf numFmtId="1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error.xlsx]1!PivotTable6</c:name>
    <c:fmtId val="12"/>
  </c:pivotSource>
  <c:chart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7-4CA4-8B9B-D8F7A019D1D7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7-4CA4-8B9B-D8F7A019D1D7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7-4CA4-8B9B-D8F7A019D1D7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7-4CA4-8B9B-D8F7A019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995392"/>
        <c:axId val="1284992064"/>
      </c:barChart>
      <c:catAx>
        <c:axId val="1284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92064"/>
        <c:crosses val="autoZero"/>
        <c:auto val="1"/>
        <c:lblAlgn val="ctr"/>
        <c:lblOffset val="100"/>
        <c:noMultiLvlLbl val="0"/>
      </c:catAx>
      <c:valAx>
        <c:axId val="1284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error.xlsx]2!PivotTable7</c:name>
    <c:fmtId val="1"/>
  </c:pivotSource>
  <c:chart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1-4B71-B194-694065ED69B4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1-4B71-B194-694065ED69B4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1-4B71-B194-694065ED69B4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1-4B71-B194-694065ED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38496"/>
        <c:axId val="1253537664"/>
      </c:barChart>
      <c:catAx>
        <c:axId val="1253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37664"/>
        <c:crosses val="autoZero"/>
        <c:auto val="1"/>
        <c:lblAlgn val="ctr"/>
        <c:lblOffset val="100"/>
        <c:noMultiLvlLbl val="0"/>
      </c:catAx>
      <c:valAx>
        <c:axId val="1253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22854556136497"/>
          <c:y val="0.34834450486339541"/>
          <c:w val="8.1192271973196964E-2"/>
          <c:h val="0.1627130225499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error.xlsx]3!PivotTable16</c:name>
    <c:fmtId val="3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50000"/>
              </a:schemeClr>
            </a:solidFill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8-4238-B862-F8D6C9104ED9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8-4238-B862-F8D6C9104ED9}"/>
            </c:ext>
          </c:extLst>
        </c:ser>
        <c:ser>
          <c:idx val="3"/>
          <c:order val="2"/>
          <c:tx>
            <c:strRef>
              <c:f>'3'!$D$4:$D$5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8-4238-B862-F8D6C910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50464"/>
        <c:axId val="531451712"/>
      </c:lineChart>
      <c:catAx>
        <c:axId val="5314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1712"/>
        <c:crosses val="autoZero"/>
        <c:auto val="1"/>
        <c:lblAlgn val="ctr"/>
        <c:lblOffset val="100"/>
        <c:noMultiLvlLbl val="0"/>
      </c:catAx>
      <c:valAx>
        <c:axId val="5314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D6-4B22-A35F-8A4D8B5C1479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D6-4B22-A35F-8A4D8B5C1479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D6-4B22-A35F-8A4D8B5C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989152"/>
        <c:axId val="128498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D6-4B22-A35F-8A4D8B5C14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D6-4B22-A35F-8A4D8B5C14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D6-4B22-A35F-8A4D8B5C14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D6-4B22-A35F-8A4D8B5C1479}"/>
                  </c:ext>
                </c:extLst>
              </c15:ser>
            </c15:filteredLineSeries>
          </c:ext>
        </c:extLst>
      </c:lineChart>
      <c:catAx>
        <c:axId val="12849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89568"/>
        <c:crosses val="autoZero"/>
        <c:auto val="1"/>
        <c:lblAlgn val="ctr"/>
        <c:lblOffset val="100"/>
        <c:noMultiLvlLbl val="0"/>
      </c:catAx>
      <c:valAx>
        <c:axId val="1284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278480</xdr:colOff>
      <xdr:row>2</xdr:row>
      <xdr:rowOff>14538</xdr:rowOff>
    </xdr:from>
    <xdr:to>
      <xdr:col>13</xdr:col>
      <xdr:colOff>58904</xdr:colOff>
      <xdr:row>15</xdr:row>
      <xdr:rowOff>157915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3D2AA-A067-E5C4-8EC1-7C1123DC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580430</xdr:colOff>
      <xdr:row>3</xdr:row>
      <xdr:rowOff>133945</xdr:rowOff>
    </xdr:from>
    <xdr:to>
      <xdr:col>18</xdr:col>
      <xdr:colOff>625078</xdr:colOff>
      <xdr:row>30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C7AF9-7563-AF87-4297-84F80F407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3</xdr:row>
      <xdr:rowOff>57150</xdr:rowOff>
    </xdr:from>
    <xdr:to>
      <xdr:col>11</xdr:col>
      <xdr:colOff>604837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DD06C-200F-F9F4-AB38-79267D4CD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564564</xdr:colOff>
      <xdr:row>14</xdr:row>
      <xdr:rowOff>147721</xdr:rowOff>
    </xdr:from>
    <xdr:to>
      <xdr:col>7</xdr:col>
      <xdr:colOff>884206</xdr:colOff>
      <xdr:row>33</xdr:row>
      <xdr:rowOff>185269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8C352-8893-A923-EB02-7651241EC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9.639663541668" createdVersion="8" refreshedVersion="8" minRefreshableVersion="3" recordCount="1000" xr:uid="{829B9AD6-AFEC-4018-BFC8-71807A22210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79.69266666667" backgroundQuery="1" createdVersion="8" refreshedVersion="8" minRefreshableVersion="3" recordCount="0" supportSubquery="1" supportAdvancedDrill="1" xr:uid="{5C9EA82B-137B-4765-954D-369314B8F710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CD4BD-1625-422F-8D00-565C2F94357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46407-FC20-4641-959F-3BA9954EA49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BE960-2555-42A1-B78A-A6CBD87A4968}" name="PivotTable1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name="Year"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0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O1" workbookViewId="0">
      <selection activeCell="T13" sqref="T1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9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2062</v>
      </c>
      <c r="T1" s="1" t="s">
        <v>2063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conditionalFormatting sqref="F2:F1001">
    <cfRule type="expression" dxfId="25" priority="7">
      <formula>IF(F2&lt;100,TRUE,FALSE)</formula>
    </cfRule>
  </conditionalFormatting>
  <conditionalFormatting sqref="F4:F1001">
    <cfRule type="expression" dxfId="24" priority="6">
      <formula>_xlfn.IFS(F4&gt;99,F4&lt;200,TRUE,FALSE)</formula>
    </cfRule>
  </conditionalFormatting>
  <conditionalFormatting sqref="F3:F1001">
    <cfRule type="expression" dxfId="23" priority="5">
      <formula>IF(F3&gt;199,TRUE,FALSE)</formula>
    </cfRule>
  </conditionalFormatting>
  <conditionalFormatting sqref="G2:G1001">
    <cfRule type="expression" dxfId="22" priority="4">
      <formula>IF(G2="failed",TRUE,FALSE)</formula>
    </cfRule>
  </conditionalFormatting>
  <conditionalFormatting sqref="G3:G1001">
    <cfRule type="expression" dxfId="21" priority="3">
      <formula>IF(G3="successful",TRUE,FALSE)</formula>
    </cfRule>
  </conditionalFormatting>
  <conditionalFormatting sqref="G10:G1001">
    <cfRule type="expression" dxfId="20" priority="2">
      <formula>IF(G10="live",TRUE,FALSE)</formula>
    </cfRule>
  </conditionalFormatting>
  <conditionalFormatting sqref="G20:G1001">
    <cfRule type="expression" dxfId="19" priority="1">
      <formula>IF(G20="canceled",TRUE,FALSE)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3293-D977-4AE0-B194-2F6F0D47171D}">
  <dimension ref="A1:F14"/>
  <sheetViews>
    <sheetView zoomScale="95" workbookViewId="0">
      <selection activeCell="H17" sqref="H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4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2067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9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9" t="s">
        <v>2029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9" t="s">
        <v>2046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9" t="s">
        <v>2060</v>
      </c>
      <c r="B8" s="8"/>
      <c r="C8" s="8"/>
      <c r="D8" s="8"/>
      <c r="E8" s="8">
        <v>4</v>
      </c>
      <c r="F8" s="8">
        <v>4</v>
      </c>
    </row>
    <row r="9" spans="1:6" x14ac:dyDescent="0.25">
      <c r="A9" s="9" t="s">
        <v>2031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9" t="s">
        <v>2050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9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9" t="s">
        <v>2033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9" t="s">
        <v>2035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9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DE23-08FB-4E49-B418-992E6165A001}">
  <dimension ref="A1:F30"/>
  <sheetViews>
    <sheetView zoomScale="64" workbookViewId="0">
      <selection activeCell="O29" sqref="O29"/>
    </sheetView>
  </sheetViews>
  <sheetFormatPr defaultRowHeight="15.75" x14ac:dyDescent="0.25"/>
  <cols>
    <col min="1" max="1" width="21.25" bestFit="1" customWidth="1"/>
    <col min="2" max="2" width="20.875" bestFit="1" customWidth="1"/>
    <col min="3" max="3" width="7.75" bestFit="1" customWidth="1"/>
    <col min="4" max="4" width="5.375" bestFit="1" customWidth="1"/>
    <col min="5" max="5" width="13.375" bestFit="1" customWidth="1"/>
    <col min="6" max="6" width="14.375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2062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2045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9" t="s">
        <v>2061</v>
      </c>
      <c r="B7" s="8"/>
      <c r="C7" s="8"/>
      <c r="D7" s="8"/>
      <c r="E7" s="8">
        <v>4</v>
      </c>
      <c r="F7" s="8">
        <v>4</v>
      </c>
    </row>
    <row r="8" spans="1:6" x14ac:dyDescent="0.25">
      <c r="A8" s="9" t="s">
        <v>2038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9" t="s">
        <v>2040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9" t="s">
        <v>2039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9" t="s">
        <v>2049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9" t="s">
        <v>2030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9" t="s">
        <v>2041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9" t="s">
        <v>2054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9" t="s">
        <v>2053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9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9" t="s">
        <v>2044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9" t="s">
        <v>2051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9" t="s">
        <v>2036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9" t="s">
        <v>2052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9" t="s">
        <v>2032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9" t="s">
        <v>2059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9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9" t="s">
        <v>2056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9" t="s">
        <v>2055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9" t="s">
        <v>2047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9" t="s">
        <v>2042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9" t="s">
        <v>2034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9" t="s">
        <v>2058</v>
      </c>
      <c r="B29" s="8"/>
      <c r="C29" s="8"/>
      <c r="D29" s="8"/>
      <c r="E29" s="8">
        <v>3</v>
      </c>
      <c r="F29" s="8">
        <v>3</v>
      </c>
    </row>
    <row r="30" spans="1:6" x14ac:dyDescent="0.25">
      <c r="A30" s="9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26BB-7466-40C0-BF79-10943D1DA960}">
  <dimension ref="A1:E18"/>
  <sheetViews>
    <sheetView workbookViewId="0">
      <selection activeCell="M2" sqref="M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2062</v>
      </c>
      <c r="B1" t="s" vm="1">
        <v>2085</v>
      </c>
    </row>
    <row r="2" spans="1:5" x14ac:dyDescent="0.25">
      <c r="A2" s="7" t="s">
        <v>2086</v>
      </c>
      <c r="B2" t="s" vm="2">
        <v>2085</v>
      </c>
    </row>
    <row r="4" spans="1:5" x14ac:dyDescent="0.25">
      <c r="A4" s="7" t="s">
        <v>2067</v>
      </c>
      <c r="B4" s="7" t="s">
        <v>2070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9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9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9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9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9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9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9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9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9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9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9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9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9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3ACC-E4D6-45D4-9652-07D107C473C4}">
  <dimension ref="A1:H13"/>
  <sheetViews>
    <sheetView zoomScale="57" workbookViewId="0">
      <selection activeCell="B22" sqref="B22"/>
    </sheetView>
  </sheetViews>
  <sheetFormatPr defaultRowHeight="15.75" x14ac:dyDescent="0.25"/>
  <cols>
    <col min="1" max="1" width="26.375" bestFit="1" customWidth="1"/>
    <col min="2" max="2" width="22.5" bestFit="1" customWidth="1"/>
    <col min="3" max="3" width="18.125" bestFit="1" customWidth="1"/>
    <col min="4" max="4" width="22.5" bestFit="1" customWidth="1"/>
    <col min="5" max="5" width="18.375" bestFit="1" customWidth="1"/>
    <col min="6" max="6" width="26.875" bestFit="1" customWidth="1"/>
    <col min="7" max="7" width="22.5" bestFit="1" customWidth="1"/>
    <col min="8" max="8" width="26.875" bestFit="1" customWidth="1"/>
  </cols>
  <sheetData>
    <row r="1" spans="1:8" x14ac:dyDescent="0.25">
      <c r="A1" s="11" t="s">
        <v>2087</v>
      </c>
      <c r="B1" s="11" t="s">
        <v>2088</v>
      </c>
      <c r="C1" s="11" t="s">
        <v>2089</v>
      </c>
      <c r="D1" s="11" t="s">
        <v>2091</v>
      </c>
      <c r="E1" s="11" t="s">
        <v>2090</v>
      </c>
      <c r="F1" s="11" t="s">
        <v>2092</v>
      </c>
      <c r="G1" s="11" t="s">
        <v>2093</v>
      </c>
      <c r="H1" s="11" t="s">
        <v>2094</v>
      </c>
    </row>
    <row r="2" spans="1:8" x14ac:dyDescent="0.25">
      <c r="A2" t="s">
        <v>2095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 t="shared" ref="E2:E13" si="0">SUM(B2:D2)</f>
        <v>51</v>
      </c>
      <c r="F2" s="13">
        <f>(B2/E2)</f>
        <v>0.58823529411764708</v>
      </c>
      <c r="G2" s="13">
        <f>(C2/E2)</f>
        <v>0.39215686274509803</v>
      </c>
      <c r="H2" s="12">
        <f>D2/E2</f>
        <v>1.9607843137254902E-2</v>
      </c>
    </row>
    <row r="3" spans="1:8" x14ac:dyDescent="0.25">
      <c r="A3" t="s">
        <v>2096</v>
      </c>
      <c r="B3">
        <f>COUNTIFS(Crowdfunding!$D$2:$D$1001,"&gt;=1000",Crowdfunding!$D$2:$D$1001,"&lt;5000",Crowdfunding!$G$2:$G$1001,"=successful")</f>
        <v>191</v>
      </c>
      <c r="C3">
        <f>COUNTIFS(Crowdfunding!$D$2:$D$1001,"&gt;=1000",Crowdfunding!$D$2:$D$1001,"&lt;5000",Crowdfunding!$G$2:$G$1001,"=failed")</f>
        <v>38</v>
      </c>
      <c r="D3">
        <f>COUNTIFS(Crowdfunding!$D$2:$D$1001,"&gt;=1000",Crowdfunding!$D$2:$D$1001,"&lt;5000",Crowdfunding!$G$2:$G$1001,"=canceled")</f>
        <v>2</v>
      </c>
      <c r="E3">
        <f t="shared" si="0"/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2">
        <f t="shared" ref="H3:H13" si="3">D3/E3</f>
        <v>8.658008658008658E-3</v>
      </c>
    </row>
    <row r="4" spans="1:8" x14ac:dyDescent="0.25">
      <c r="A4" t="s">
        <v>2097</v>
      </c>
      <c r="B4">
        <f>COUNTIFS(Crowdfunding!$D$2:$D$1001,"&gt;=5000",Crowdfunding!$D$2:$D$1001,"&lt;10000",Crowdfunding!$G$2:$G$1001,"=successful")</f>
        <v>164</v>
      </c>
      <c r="C4">
        <f>COUNTIFS(Crowdfunding!$D$2:$D$1001,"&gt;=5000",Crowdfunding!$D$2:$D$1001,"&lt;10000",Crowdfunding!$G$2:$G$1001,"=failed")</f>
        <v>126</v>
      </c>
      <c r="D4">
        <f>COUNTIFS(Crowdfunding!$D$2:$D$1001,"&gt;=5000",Crowdfunding!$D$2:$D$1001,"&lt;10000",Crowdfunding!$G$2:$G$1001,"=canceled")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2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COUNTIFS(Crowdfunding!$D$2:$D$1001,"&gt;=10000",Crowdfunding!$D$2:$D$1001,"&lt;15000",Crowdfunding!$G$2:$G$1001,"=successful")</f>
        <v>4</v>
      </c>
      <c r="C5">
        <f>COUNTIFS(Crowdfunding!$D$2:$D$1001,"&gt;=10000",Crowdfunding!$D$2:$D$1001,"&lt;15000",Crowdfunding!$G$2:$G$1001,"=failed")</f>
        <v>5</v>
      </c>
      <c r="D5">
        <f>COUNTIFS(Crowdfunding!$D$2:$D$1001,"&gt;=10000",Crowdfunding!$D$2:$D$1001,"&lt;15000",Crowdfunding!$G$2:$G$1001,"=canceled")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2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COUNTIFS(Crowdfunding!$D$2:$D$1001,"&gt;=15000",Crowdfunding!$D$2:$D$1001,"&lt;20000",Crowdfunding!$G$2:$G$1001,"=successful")</f>
        <v>10</v>
      </c>
      <c r="C6">
        <f>COUNTIFS(Crowdfunding!$D$2:$D$1001,"&gt;=15000",Crowdfunding!$D$2:$D$1001,"&lt;20000",Crowdfunding!$G$2:$G$1001,"=failed")</f>
        <v>0</v>
      </c>
      <c r="D6">
        <f>COUNTIFS(Crowdfunding!$D$2:$D$1001,"&gt;=15000",Crowdfunding!$D$2:$D$1001,"&lt;20000",Crowdfunding!$G$2:$G$1001,"=canceled")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2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COUNTIFS(Crowdfunding!$D$2:$D$1001,"&gt;=20000",Crowdfunding!$D$2:$D$1001,"&lt;25000",Crowdfunding!$G$2:$G$1001,"=successful")</f>
        <v>7</v>
      </c>
      <c r="C7">
        <f>COUNTIFS(Crowdfunding!$D$2:$D$1001,"&gt;=20000",Crowdfunding!$D$2:$D$1001,"&lt;25000",Crowdfunding!$G$2:$G$1001,"=failed")</f>
        <v>0</v>
      </c>
      <c r="D7">
        <f>COUNTIFS(Crowdfunding!$D$2:$D$1001,"&gt;=20000",Crowdfunding!$D$2:$D$1001,"&lt;25000",Crowdfunding!$G$2:$G$1001,"=canceled")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2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COUNTIFS(Crowdfunding!$D$2:$D$1001,"&gt;=25000",Crowdfunding!$D$2:$D$1001,"&lt;30000",Crowdfunding!$G$2:$G$1001,"=successful")</f>
        <v>11</v>
      </c>
      <c r="C8">
        <f>COUNTIFS(Crowdfunding!$D$2:$D$1001,"&gt;=25000",Crowdfunding!$D$2:$D$1001,"&lt;30000",Crowdfunding!$G$2:$G$1001,"=failed")</f>
        <v>3</v>
      </c>
      <c r="D8">
        <f>COUNTIFS(Crowdfunding!$D$2:$D$1001,"&gt;=25000",Crowdfunding!$D$2:$D$1001,"&lt;30000",Crowdfunding!$G$2:$G$1001,"=canceled")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2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COUNTIFS(Crowdfunding!$D$2:$D$1001,"&gt;=30000",Crowdfunding!$D$2:$D$1001,"&lt;35000",Crowdfunding!$G$2:$G$1001,"=successful")</f>
        <v>7</v>
      </c>
      <c r="C9">
        <f>COUNTIFS(Crowdfunding!$D$2:$D$1001,"&gt;=30000",Crowdfunding!$D$2:$D$1001,"&lt;35000",Crowdfunding!$G$2:$G$1001,"=failed")</f>
        <v>0</v>
      </c>
      <c r="D9">
        <f>COUNTIFS(Crowdfunding!$D$2:$D$1001,"&gt;=30000",Crowdfunding!$D$2:$D$1001,"&lt;35000",Crowdfunding!$G$2:$G$1001,"=canceled")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2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COUNTIFS(Crowdfunding!$D$2:$D$1001,"&gt;=35000",Crowdfunding!$D$2:$D$1001,"&lt;40000",Crowdfunding!$G$2:$G$1001,"=successful")</f>
        <v>8</v>
      </c>
      <c r="C10">
        <f>COUNTIFS(Crowdfunding!$D$2:$D$1001,"&gt;=35000",Crowdfunding!$D$2:$D$1001,"&lt;40000",Crowdfunding!$G$2:$G$1001,"=failed")</f>
        <v>3</v>
      </c>
      <c r="D10">
        <f>COUNTIFS(Crowdfunding!$D$2:$D$1001,"&gt;=35000",Crowdfunding!$D$2:$D$1001,"&lt;40000",Crowdfunding!$G$2:$G$1001,"=canceled")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2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COUNTIFS(Crowdfunding!$D$2:$D$1001,"&gt;=40000",Crowdfunding!$D$2:$D$1001,"&lt;45000",Crowdfunding!$G$2:$G$1001,"=successful")</f>
        <v>11</v>
      </c>
      <c r="C11">
        <f>COUNTIFS(Crowdfunding!$D$2:$D$1001,"&gt;=40000",Crowdfunding!$D$2:$D$1001,"&lt;45000",Crowdfunding!$G$2:$G$1001,"=failed")</f>
        <v>3</v>
      </c>
      <c r="D11">
        <f>COUNTIFS(Crowdfunding!$D$2:$D$1001,"&gt;=40000",Crowdfunding!$D$2:$D$1001,"&lt;45000",Crowdfunding!$G$2:$G$1001,"=canceled")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2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COUNTIFS(Crowdfunding!$D$2:$D$1001,"&gt;=45000",Crowdfunding!$D$2:$D$1001,"&lt;50000",Crowdfunding!$G$2:$G$1001,"=successful")</f>
        <v>8</v>
      </c>
      <c r="C12">
        <f>COUNTIFS(Crowdfunding!$D$2:$D$1001,"&gt;=45000",Crowdfunding!$D$2:$D$1001,"&lt;50000",Crowdfunding!$G$2:$G$1001,"=failed")</f>
        <v>3</v>
      </c>
      <c r="D12">
        <f>COUNTIFS(Crowdfunding!$D$2:$D$1001,"&gt;=45000",Crowdfunding!$D$2:$D$1001,"&lt;50000",Crowdfunding!$G$2:$G$1001,"=canceled")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2">
        <f t="shared" si="3"/>
        <v>0</v>
      </c>
    </row>
    <row r="13" spans="1:8" x14ac:dyDescent="0.25">
      <c r="A13" t="s">
        <v>2106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9C23-647D-49D9-B716-DC7EC6453763}">
  <dimension ref="A1:U1001"/>
  <sheetViews>
    <sheetView tabSelected="1" workbookViewId="0">
      <selection activeCell="J3" sqref="J3"/>
    </sheetView>
  </sheetViews>
  <sheetFormatPr defaultColWidth="11" defaultRowHeight="15.75" x14ac:dyDescent="0.25"/>
  <cols>
    <col min="1" max="1" width="9.375" bestFit="1" customWidth="1"/>
    <col min="2" max="2" width="30.625" style="4" bestFit="1" customWidth="1"/>
    <col min="3" max="3" width="33.5" style="3" customWidth="1"/>
    <col min="4" max="4" width="13.5" bestFit="1" customWidth="1"/>
    <col min="5" max="8" width="30.625" style="4" customWidth="1"/>
    <col min="10" max="10" width="17.75" bestFit="1" customWidth="1"/>
    <col min="12" max="12" width="14.5" bestFit="1" customWidth="1"/>
    <col min="14" max="14" width="13" bestFit="1" customWidth="1"/>
    <col min="15" max="15" width="16.5" bestFit="1" customWidth="1"/>
    <col min="18" max="19" width="11.125" bestFit="1" customWidth="1"/>
    <col min="20" max="20" width="22.375" bestFit="1" customWidth="1"/>
    <col min="21" max="21" width="21" bestFit="1" customWidth="1"/>
    <col min="24" max="25" width="28" bestFit="1" customWidth="1"/>
  </cols>
  <sheetData>
    <row r="1" spans="1:21" s="1" customFormat="1" x14ac:dyDescent="0.25">
      <c r="A1" s="1" t="s">
        <v>4</v>
      </c>
      <c r="B1" s="1" t="s">
        <v>5</v>
      </c>
      <c r="C1" s="2" t="s">
        <v>2107</v>
      </c>
      <c r="D1" s="1" t="s">
        <v>5</v>
      </c>
      <c r="E1" s="1" t="s">
        <v>2108</v>
      </c>
      <c r="F1" s="1" t="s">
        <v>2109</v>
      </c>
      <c r="G1" s="1" t="s">
        <v>2110</v>
      </c>
      <c r="H1" s="1" t="s">
        <v>2111</v>
      </c>
      <c r="I1" s="1" t="s">
        <v>2112</v>
      </c>
      <c r="J1" s="1" t="s">
        <v>2113</v>
      </c>
    </row>
    <row r="2" spans="1:21" x14ac:dyDescent="0.25">
      <c r="A2" t="s">
        <v>20</v>
      </c>
      <c r="B2">
        <v>158</v>
      </c>
      <c r="C2" t="s">
        <v>14</v>
      </c>
      <c r="D2">
        <v>0</v>
      </c>
      <c r="E2" s="17">
        <f>AVERAGE(B2:B566)</f>
        <v>851.14690265486729</v>
      </c>
      <c r="F2" s="15">
        <f>MEDIAN(B2:B566)</f>
        <v>201</v>
      </c>
      <c r="G2" s="15">
        <f>MIN(B2:B566)</f>
        <v>16</v>
      </c>
      <c r="H2" s="15">
        <f>MAX(B2:B566)</f>
        <v>7295</v>
      </c>
      <c r="I2" s="15">
        <f>ROUND(_xlfn.VAR.P(B2:B566),0)</f>
        <v>1603374</v>
      </c>
      <c r="J2" s="15">
        <f>ROUND(_xlfn.STDEV.P(B2:B566),0)</f>
        <v>1266</v>
      </c>
      <c r="L2" s="6"/>
      <c r="T2" s="10"/>
      <c r="U2" s="10"/>
    </row>
    <row r="3" spans="1:21" x14ac:dyDescent="0.25">
      <c r="A3" t="s">
        <v>20</v>
      </c>
      <c r="B3">
        <v>1425</v>
      </c>
      <c r="C3" t="s">
        <v>14</v>
      </c>
      <c r="D3">
        <v>24</v>
      </c>
      <c r="E3" s="16">
        <f>ROUND(AVERAGE(D2:D365),0)</f>
        <v>586</v>
      </c>
      <c r="F3" s="14">
        <f>ROUND(MEDIAN(D2:D365),0)</f>
        <v>115</v>
      </c>
      <c r="G3" s="14">
        <f>MIN(D2:D365)</f>
        <v>0</v>
      </c>
      <c r="H3" s="14">
        <f>MAX(D2:D365)</f>
        <v>6080</v>
      </c>
      <c r="I3" s="14">
        <f>ROUND(_xlfn.VAR.P(D2:D365),0)</f>
        <v>921575</v>
      </c>
      <c r="J3" s="14">
        <f>ROUND(_xlfn.STDEV.P(D2:D365),0)</f>
        <v>960</v>
      </c>
      <c r="L3" s="6"/>
      <c r="O3" s="5"/>
      <c r="T3" s="10"/>
      <c r="U3" s="10"/>
    </row>
    <row r="4" spans="1:21" x14ac:dyDescent="0.25">
      <c r="A4" t="s">
        <v>20</v>
      </c>
      <c r="B4">
        <v>174</v>
      </c>
      <c r="C4" t="s">
        <v>14</v>
      </c>
      <c r="D4">
        <v>53</v>
      </c>
      <c r="E4"/>
      <c r="F4"/>
      <c r="G4"/>
      <c r="H4"/>
      <c r="L4" s="6"/>
      <c r="O4" s="5"/>
      <c r="T4" s="10"/>
      <c r="U4" s="10"/>
    </row>
    <row r="5" spans="1:21" x14ac:dyDescent="0.25">
      <c r="A5" t="s">
        <v>20</v>
      </c>
      <c r="B5">
        <v>227</v>
      </c>
      <c r="C5" t="s">
        <v>14</v>
      </c>
      <c r="D5">
        <v>18</v>
      </c>
      <c r="E5"/>
      <c r="F5"/>
      <c r="G5"/>
      <c r="H5"/>
      <c r="L5" s="6"/>
      <c r="O5" s="5"/>
    </row>
    <row r="6" spans="1:21" x14ac:dyDescent="0.25">
      <c r="A6" t="s">
        <v>20</v>
      </c>
      <c r="B6">
        <v>220</v>
      </c>
      <c r="C6" t="s">
        <v>14</v>
      </c>
      <c r="D6">
        <v>44</v>
      </c>
      <c r="E6"/>
      <c r="F6"/>
      <c r="G6"/>
      <c r="H6"/>
      <c r="L6" s="6"/>
      <c r="O6" s="5"/>
    </row>
    <row r="7" spans="1:21" x14ac:dyDescent="0.25">
      <c r="A7" t="s">
        <v>20</v>
      </c>
      <c r="B7">
        <v>98</v>
      </c>
      <c r="C7" t="s">
        <v>14</v>
      </c>
      <c r="D7">
        <v>27</v>
      </c>
      <c r="E7"/>
      <c r="F7"/>
      <c r="G7"/>
      <c r="H7"/>
      <c r="L7" s="6"/>
      <c r="O7" s="5"/>
    </row>
    <row r="8" spans="1:21" x14ac:dyDescent="0.25">
      <c r="A8" t="s">
        <v>20</v>
      </c>
      <c r="B8">
        <v>100</v>
      </c>
      <c r="C8" t="s">
        <v>14</v>
      </c>
      <c r="D8">
        <v>55</v>
      </c>
      <c r="E8"/>
      <c r="F8"/>
      <c r="G8"/>
      <c r="H8"/>
      <c r="L8" s="6"/>
      <c r="O8" s="5"/>
    </row>
    <row r="9" spans="1:21" x14ac:dyDescent="0.25">
      <c r="A9" t="s">
        <v>20</v>
      </c>
      <c r="B9">
        <v>1249</v>
      </c>
      <c r="C9" t="s">
        <v>14</v>
      </c>
      <c r="D9">
        <v>200</v>
      </c>
      <c r="E9"/>
      <c r="F9"/>
      <c r="G9"/>
      <c r="H9"/>
      <c r="L9" s="6"/>
      <c r="O9" s="5"/>
    </row>
    <row r="10" spans="1:21" x14ac:dyDescent="0.25">
      <c r="A10" t="s">
        <v>20</v>
      </c>
      <c r="B10">
        <v>1396</v>
      </c>
      <c r="C10" t="s">
        <v>14</v>
      </c>
      <c r="D10">
        <v>452</v>
      </c>
      <c r="E10"/>
      <c r="F10"/>
      <c r="G10"/>
      <c r="H10"/>
      <c r="L10" s="6"/>
      <c r="O10" s="5"/>
    </row>
    <row r="11" spans="1:21" x14ac:dyDescent="0.25">
      <c r="A11" t="s">
        <v>20</v>
      </c>
      <c r="B11">
        <v>890</v>
      </c>
      <c r="C11" t="s">
        <v>14</v>
      </c>
      <c r="D11">
        <v>674</v>
      </c>
      <c r="E11"/>
      <c r="F11"/>
      <c r="G11"/>
      <c r="H11"/>
      <c r="L11" s="6"/>
      <c r="O11" s="5"/>
    </row>
    <row r="12" spans="1:21" x14ac:dyDescent="0.25">
      <c r="A12" t="s">
        <v>20</v>
      </c>
      <c r="B12">
        <v>142</v>
      </c>
      <c r="C12" t="s">
        <v>14</v>
      </c>
      <c r="D12">
        <v>558</v>
      </c>
      <c r="E12"/>
      <c r="F12"/>
      <c r="G12"/>
      <c r="H12"/>
      <c r="L12" s="6"/>
      <c r="O12" s="5"/>
    </row>
    <row r="13" spans="1:21" x14ac:dyDescent="0.25">
      <c r="A13" t="s">
        <v>20</v>
      </c>
      <c r="B13">
        <v>2673</v>
      </c>
      <c r="C13" t="s">
        <v>14</v>
      </c>
      <c r="D13">
        <v>15</v>
      </c>
      <c r="E13"/>
      <c r="F13"/>
      <c r="G13"/>
      <c r="H13"/>
      <c r="L13" s="6"/>
      <c r="O13" s="5"/>
    </row>
    <row r="14" spans="1:21" x14ac:dyDescent="0.25">
      <c r="A14" t="s">
        <v>20</v>
      </c>
      <c r="B14">
        <v>163</v>
      </c>
      <c r="C14" t="s">
        <v>14</v>
      </c>
      <c r="D14">
        <v>2307</v>
      </c>
      <c r="E14"/>
      <c r="F14"/>
      <c r="G14"/>
      <c r="H14"/>
      <c r="L14" s="6"/>
      <c r="O14" s="5"/>
    </row>
    <row r="15" spans="1:21" x14ac:dyDescent="0.25">
      <c r="A15" t="s">
        <v>20</v>
      </c>
      <c r="B15">
        <v>2220</v>
      </c>
      <c r="C15" t="s">
        <v>14</v>
      </c>
      <c r="D15">
        <v>88</v>
      </c>
      <c r="E15"/>
      <c r="F15"/>
      <c r="G15"/>
      <c r="H15"/>
      <c r="L15" s="6"/>
      <c r="O15" s="5"/>
    </row>
    <row r="16" spans="1:21" x14ac:dyDescent="0.25">
      <c r="A16" t="s">
        <v>20</v>
      </c>
      <c r="B16">
        <v>1606</v>
      </c>
      <c r="C16" t="s">
        <v>14</v>
      </c>
      <c r="D16">
        <v>48</v>
      </c>
      <c r="E16"/>
      <c r="F16"/>
      <c r="G16"/>
      <c r="H16"/>
      <c r="L16" s="6"/>
      <c r="O16" s="5"/>
    </row>
    <row r="17" spans="1:15" x14ac:dyDescent="0.25">
      <c r="A17" t="s">
        <v>20</v>
      </c>
      <c r="B17">
        <v>129</v>
      </c>
      <c r="C17" t="s">
        <v>14</v>
      </c>
      <c r="D17">
        <v>1</v>
      </c>
      <c r="E17"/>
      <c r="F17"/>
      <c r="G17"/>
      <c r="H17"/>
      <c r="L17" s="6"/>
      <c r="O17" s="5"/>
    </row>
    <row r="18" spans="1:15" x14ac:dyDescent="0.25">
      <c r="A18" t="s">
        <v>20</v>
      </c>
      <c r="B18">
        <v>226</v>
      </c>
      <c r="C18" t="s">
        <v>14</v>
      </c>
      <c r="D18">
        <v>1467</v>
      </c>
      <c r="E18"/>
      <c r="F18"/>
      <c r="G18"/>
      <c r="H18"/>
      <c r="L18" s="6"/>
      <c r="O18" s="5"/>
    </row>
    <row r="19" spans="1:15" x14ac:dyDescent="0.25">
      <c r="A19" t="s">
        <v>20</v>
      </c>
      <c r="B19">
        <v>5419</v>
      </c>
      <c r="C19" t="s">
        <v>14</v>
      </c>
      <c r="D19">
        <v>75</v>
      </c>
      <c r="E19"/>
      <c r="F19"/>
      <c r="G19"/>
      <c r="H19"/>
      <c r="L19" s="6"/>
      <c r="O19" s="5"/>
    </row>
    <row r="20" spans="1:15" x14ac:dyDescent="0.25">
      <c r="A20" t="s">
        <v>20</v>
      </c>
      <c r="B20">
        <v>165</v>
      </c>
      <c r="C20" t="s">
        <v>14</v>
      </c>
      <c r="D20">
        <v>120</v>
      </c>
      <c r="E20"/>
      <c r="F20"/>
      <c r="G20"/>
      <c r="H20"/>
      <c r="L20" s="6"/>
      <c r="O20" s="5"/>
    </row>
    <row r="21" spans="1:15" x14ac:dyDescent="0.25">
      <c r="A21" t="s">
        <v>20</v>
      </c>
      <c r="B21">
        <v>1965</v>
      </c>
      <c r="C21" t="s">
        <v>14</v>
      </c>
      <c r="D21">
        <v>2253</v>
      </c>
      <c r="E21"/>
      <c r="F21"/>
      <c r="G21"/>
      <c r="H21"/>
      <c r="L21" s="6"/>
      <c r="O21" s="5"/>
    </row>
    <row r="22" spans="1:15" x14ac:dyDescent="0.25">
      <c r="A22" t="s">
        <v>20</v>
      </c>
      <c r="B22">
        <v>16</v>
      </c>
      <c r="C22" t="s">
        <v>14</v>
      </c>
      <c r="D22">
        <v>5</v>
      </c>
      <c r="E22"/>
      <c r="F22"/>
      <c r="G22"/>
      <c r="H22"/>
      <c r="L22" s="6"/>
      <c r="O22" s="5"/>
    </row>
    <row r="23" spans="1:15" x14ac:dyDescent="0.25">
      <c r="A23" t="s">
        <v>20</v>
      </c>
      <c r="B23">
        <v>107</v>
      </c>
      <c r="C23" t="s">
        <v>14</v>
      </c>
      <c r="D23">
        <v>38</v>
      </c>
      <c r="E23"/>
      <c r="F23"/>
      <c r="G23"/>
      <c r="H23"/>
      <c r="L23" s="6"/>
      <c r="O23" s="5"/>
    </row>
    <row r="24" spans="1:15" x14ac:dyDescent="0.25">
      <c r="A24" t="s">
        <v>20</v>
      </c>
      <c r="B24">
        <v>134</v>
      </c>
      <c r="C24" t="s">
        <v>14</v>
      </c>
      <c r="D24">
        <v>12</v>
      </c>
      <c r="E24"/>
      <c r="F24"/>
      <c r="G24"/>
      <c r="H24"/>
      <c r="L24" s="6"/>
      <c r="O24" s="5"/>
    </row>
    <row r="25" spans="1:15" x14ac:dyDescent="0.25">
      <c r="A25" t="s">
        <v>20</v>
      </c>
      <c r="B25">
        <v>198</v>
      </c>
      <c r="C25" t="s">
        <v>14</v>
      </c>
      <c r="D25">
        <v>1684</v>
      </c>
      <c r="E25"/>
      <c r="F25"/>
      <c r="G25"/>
      <c r="H25"/>
      <c r="L25" s="6"/>
      <c r="O25" s="5"/>
    </row>
    <row r="26" spans="1:15" x14ac:dyDescent="0.25">
      <c r="A26" t="s">
        <v>20</v>
      </c>
      <c r="B26">
        <v>111</v>
      </c>
      <c r="C26" t="s">
        <v>14</v>
      </c>
      <c r="D26">
        <v>56</v>
      </c>
      <c r="E26"/>
      <c r="F26"/>
      <c r="G26"/>
      <c r="H26"/>
      <c r="L26" s="6"/>
      <c r="O26" s="5"/>
    </row>
    <row r="27" spans="1:15" x14ac:dyDescent="0.25">
      <c r="A27" t="s">
        <v>20</v>
      </c>
      <c r="B27">
        <v>222</v>
      </c>
      <c r="C27" t="s">
        <v>14</v>
      </c>
      <c r="D27">
        <v>838</v>
      </c>
      <c r="E27"/>
      <c r="F27"/>
      <c r="G27"/>
      <c r="H27"/>
      <c r="L27" s="6"/>
      <c r="O27" s="5"/>
    </row>
    <row r="28" spans="1:15" x14ac:dyDescent="0.25">
      <c r="A28" t="s">
        <v>20</v>
      </c>
      <c r="B28">
        <v>6212</v>
      </c>
      <c r="C28" t="s">
        <v>14</v>
      </c>
      <c r="D28">
        <v>1000</v>
      </c>
      <c r="E28"/>
      <c r="F28"/>
      <c r="G28"/>
      <c r="H28"/>
      <c r="L28" s="6"/>
      <c r="O28" s="5"/>
    </row>
    <row r="29" spans="1:15" x14ac:dyDescent="0.25">
      <c r="A29" t="s">
        <v>20</v>
      </c>
      <c r="B29">
        <v>98</v>
      </c>
      <c r="C29" t="s">
        <v>14</v>
      </c>
      <c r="D29">
        <v>1482</v>
      </c>
      <c r="E29"/>
      <c r="F29"/>
      <c r="G29"/>
      <c r="H29"/>
      <c r="L29" s="6"/>
      <c r="O29" s="5"/>
    </row>
    <row r="30" spans="1:15" x14ac:dyDescent="0.25">
      <c r="A30" t="s">
        <v>20</v>
      </c>
      <c r="B30">
        <v>92</v>
      </c>
      <c r="C30" t="s">
        <v>14</v>
      </c>
      <c r="D30">
        <v>106</v>
      </c>
      <c r="E30"/>
      <c r="F30"/>
      <c r="G30"/>
      <c r="H30"/>
      <c r="L30" s="6"/>
      <c r="O30" s="5"/>
    </row>
    <row r="31" spans="1:15" x14ac:dyDescent="0.25">
      <c r="A31" t="s">
        <v>20</v>
      </c>
      <c r="B31">
        <v>149</v>
      </c>
      <c r="C31" t="s">
        <v>14</v>
      </c>
      <c r="D31">
        <v>679</v>
      </c>
      <c r="E31"/>
      <c r="F31"/>
      <c r="G31"/>
      <c r="H31"/>
      <c r="L31" s="6"/>
      <c r="O31" s="5"/>
    </row>
    <row r="32" spans="1:15" x14ac:dyDescent="0.25">
      <c r="A32" t="s">
        <v>20</v>
      </c>
      <c r="B32">
        <v>2431</v>
      </c>
      <c r="C32" t="s">
        <v>14</v>
      </c>
      <c r="D32">
        <v>1220</v>
      </c>
      <c r="E32"/>
      <c r="F32"/>
      <c r="G32"/>
      <c r="H32"/>
      <c r="L32" s="6"/>
      <c r="O32" s="5"/>
    </row>
    <row r="33" spans="1:15" x14ac:dyDescent="0.25">
      <c r="A33" t="s">
        <v>20</v>
      </c>
      <c r="B33">
        <v>303</v>
      </c>
      <c r="C33" t="s">
        <v>14</v>
      </c>
      <c r="D33">
        <v>1</v>
      </c>
      <c r="E33"/>
      <c r="F33"/>
      <c r="G33"/>
      <c r="H33"/>
      <c r="L33" s="6"/>
      <c r="O33" s="5"/>
    </row>
    <row r="34" spans="1:15" x14ac:dyDescent="0.25">
      <c r="A34" t="s">
        <v>20</v>
      </c>
      <c r="B34">
        <v>209</v>
      </c>
      <c r="C34" t="s">
        <v>14</v>
      </c>
      <c r="D34">
        <v>37</v>
      </c>
      <c r="E34"/>
      <c r="F34"/>
      <c r="G34"/>
      <c r="H34"/>
      <c r="L34" s="6"/>
      <c r="O34" s="5"/>
    </row>
    <row r="35" spans="1:15" x14ac:dyDescent="0.25">
      <c r="A35" t="s">
        <v>20</v>
      </c>
      <c r="B35">
        <v>131</v>
      </c>
      <c r="C35" t="s">
        <v>14</v>
      </c>
      <c r="D35">
        <v>60</v>
      </c>
      <c r="E35"/>
      <c r="F35"/>
      <c r="G35"/>
      <c r="H35"/>
      <c r="L35" s="6"/>
      <c r="O35" s="5"/>
    </row>
    <row r="36" spans="1:15" x14ac:dyDescent="0.25">
      <c r="A36" t="s">
        <v>20</v>
      </c>
      <c r="B36">
        <v>164</v>
      </c>
      <c r="C36" t="s">
        <v>14</v>
      </c>
      <c r="D36">
        <v>296</v>
      </c>
      <c r="E36"/>
      <c r="F36"/>
      <c r="G36"/>
      <c r="H36"/>
      <c r="L36" s="6"/>
      <c r="O36" s="5"/>
    </row>
    <row r="37" spans="1:15" x14ac:dyDescent="0.25">
      <c r="A37" t="s">
        <v>20</v>
      </c>
      <c r="B37">
        <v>201</v>
      </c>
      <c r="C37" t="s">
        <v>14</v>
      </c>
      <c r="D37">
        <v>3304</v>
      </c>
      <c r="E37"/>
      <c r="F37"/>
      <c r="G37"/>
      <c r="H37"/>
      <c r="L37" s="6"/>
      <c r="O37" s="5"/>
    </row>
    <row r="38" spans="1:15" x14ac:dyDescent="0.25">
      <c r="A38" t="s">
        <v>20</v>
      </c>
      <c r="B38">
        <v>211</v>
      </c>
      <c r="C38" t="s">
        <v>14</v>
      </c>
      <c r="D38">
        <v>73</v>
      </c>
      <c r="E38"/>
      <c r="F38"/>
      <c r="G38"/>
      <c r="H38"/>
      <c r="L38" s="6"/>
      <c r="O38" s="5"/>
    </row>
    <row r="39" spans="1:15" x14ac:dyDescent="0.25">
      <c r="A39" t="s">
        <v>20</v>
      </c>
      <c r="B39">
        <v>128</v>
      </c>
      <c r="C39" t="s">
        <v>14</v>
      </c>
      <c r="D39">
        <v>3387</v>
      </c>
      <c r="E39"/>
      <c r="F39"/>
      <c r="G39"/>
      <c r="H39"/>
      <c r="L39" s="6"/>
      <c r="O39" s="5"/>
    </row>
    <row r="40" spans="1:15" x14ac:dyDescent="0.25">
      <c r="A40" t="s">
        <v>20</v>
      </c>
      <c r="B40">
        <v>1600</v>
      </c>
      <c r="C40" t="s">
        <v>14</v>
      </c>
      <c r="D40">
        <v>662</v>
      </c>
      <c r="E40"/>
      <c r="F40"/>
      <c r="G40"/>
      <c r="H40"/>
      <c r="L40" s="6"/>
      <c r="O40" s="5"/>
    </row>
    <row r="41" spans="1:15" x14ac:dyDescent="0.25">
      <c r="A41" t="s">
        <v>20</v>
      </c>
      <c r="B41">
        <v>249</v>
      </c>
      <c r="C41" t="s">
        <v>14</v>
      </c>
      <c r="D41">
        <v>774</v>
      </c>
      <c r="E41"/>
      <c r="F41"/>
      <c r="G41"/>
      <c r="H41"/>
      <c r="L41" s="6"/>
      <c r="O41" s="5"/>
    </row>
    <row r="42" spans="1:15" x14ac:dyDescent="0.25">
      <c r="A42" t="s">
        <v>20</v>
      </c>
      <c r="B42">
        <v>236</v>
      </c>
      <c r="C42" t="s">
        <v>14</v>
      </c>
      <c r="D42">
        <v>672</v>
      </c>
      <c r="E42"/>
      <c r="F42"/>
      <c r="G42"/>
      <c r="H42"/>
      <c r="L42" s="6"/>
      <c r="O42" s="5"/>
    </row>
    <row r="43" spans="1:15" x14ac:dyDescent="0.25">
      <c r="A43" t="s">
        <v>20</v>
      </c>
      <c r="B43">
        <v>4065</v>
      </c>
      <c r="C43" t="s">
        <v>14</v>
      </c>
      <c r="D43">
        <v>940</v>
      </c>
      <c r="E43"/>
      <c r="F43"/>
      <c r="G43"/>
      <c r="H43"/>
      <c r="L43" s="6"/>
      <c r="O43" s="5"/>
    </row>
    <row r="44" spans="1:15" x14ac:dyDescent="0.25">
      <c r="A44" t="s">
        <v>20</v>
      </c>
      <c r="B44">
        <v>246</v>
      </c>
      <c r="C44" t="s">
        <v>14</v>
      </c>
      <c r="D44">
        <v>117</v>
      </c>
      <c r="E44"/>
      <c r="F44"/>
      <c r="G44"/>
      <c r="H44"/>
      <c r="L44" s="6"/>
      <c r="O44" s="5"/>
    </row>
    <row r="45" spans="1:15" x14ac:dyDescent="0.25">
      <c r="A45" t="s">
        <v>20</v>
      </c>
      <c r="B45">
        <v>2475</v>
      </c>
      <c r="C45" t="s">
        <v>14</v>
      </c>
      <c r="D45">
        <v>115</v>
      </c>
      <c r="E45"/>
      <c r="F45"/>
      <c r="G45"/>
      <c r="H45"/>
      <c r="L45" s="6"/>
      <c r="O45" s="5"/>
    </row>
    <row r="46" spans="1:15" x14ac:dyDescent="0.25">
      <c r="A46" t="s">
        <v>20</v>
      </c>
      <c r="B46">
        <v>76</v>
      </c>
      <c r="C46" t="s">
        <v>14</v>
      </c>
      <c r="D46">
        <v>326</v>
      </c>
      <c r="E46"/>
      <c r="F46"/>
      <c r="G46"/>
      <c r="H46"/>
      <c r="L46" s="6"/>
      <c r="O46" s="5"/>
    </row>
    <row r="47" spans="1:15" x14ac:dyDescent="0.25">
      <c r="A47" t="s">
        <v>20</v>
      </c>
      <c r="B47">
        <v>54</v>
      </c>
      <c r="C47" t="s">
        <v>14</v>
      </c>
      <c r="D47">
        <v>1</v>
      </c>
      <c r="E47"/>
      <c r="F47"/>
      <c r="G47"/>
      <c r="H47"/>
      <c r="L47" s="6"/>
      <c r="O47" s="5"/>
    </row>
    <row r="48" spans="1:15" x14ac:dyDescent="0.25">
      <c r="A48" t="s">
        <v>20</v>
      </c>
      <c r="B48">
        <v>88</v>
      </c>
      <c r="C48" t="s">
        <v>14</v>
      </c>
      <c r="D48">
        <v>1467</v>
      </c>
      <c r="E48"/>
      <c r="F48"/>
      <c r="G48"/>
      <c r="H48"/>
      <c r="L48" s="6"/>
      <c r="O48" s="5"/>
    </row>
    <row r="49" spans="1:15" x14ac:dyDescent="0.25">
      <c r="A49" t="s">
        <v>20</v>
      </c>
      <c r="B49">
        <v>85</v>
      </c>
      <c r="C49" t="s">
        <v>14</v>
      </c>
      <c r="D49">
        <v>5681</v>
      </c>
      <c r="E49"/>
      <c r="F49"/>
      <c r="G49"/>
      <c r="H49"/>
      <c r="L49" s="6"/>
      <c r="O49" s="5"/>
    </row>
    <row r="50" spans="1:15" x14ac:dyDescent="0.25">
      <c r="A50" t="s">
        <v>20</v>
      </c>
      <c r="B50">
        <v>170</v>
      </c>
      <c r="C50" t="s">
        <v>14</v>
      </c>
      <c r="D50">
        <v>1059</v>
      </c>
      <c r="E50"/>
      <c r="F50"/>
      <c r="G50"/>
      <c r="H50"/>
      <c r="L50" s="6"/>
      <c r="O50" s="5"/>
    </row>
    <row r="51" spans="1:15" x14ac:dyDescent="0.25">
      <c r="A51" t="s">
        <v>20</v>
      </c>
      <c r="B51">
        <v>330</v>
      </c>
      <c r="C51" t="s">
        <v>14</v>
      </c>
      <c r="D51">
        <v>1194</v>
      </c>
      <c r="E51"/>
      <c r="F51"/>
      <c r="G51"/>
      <c r="H51"/>
      <c r="L51" s="6"/>
      <c r="O51" s="5"/>
    </row>
    <row r="52" spans="1:15" x14ac:dyDescent="0.25">
      <c r="A52" t="s">
        <v>20</v>
      </c>
      <c r="B52">
        <v>127</v>
      </c>
      <c r="C52" t="s">
        <v>14</v>
      </c>
      <c r="D52">
        <v>30</v>
      </c>
      <c r="E52"/>
      <c r="F52"/>
      <c r="G52"/>
      <c r="H52"/>
      <c r="L52" s="6"/>
      <c r="O52" s="5"/>
    </row>
    <row r="53" spans="1:15" x14ac:dyDescent="0.25">
      <c r="A53" t="s">
        <v>20</v>
      </c>
      <c r="B53">
        <v>411</v>
      </c>
      <c r="C53" t="s">
        <v>14</v>
      </c>
      <c r="D53">
        <v>75</v>
      </c>
      <c r="E53"/>
      <c r="F53"/>
      <c r="G53"/>
      <c r="H53"/>
      <c r="L53" s="6"/>
      <c r="O53" s="5"/>
    </row>
    <row r="54" spans="1:15" x14ac:dyDescent="0.25">
      <c r="A54" t="s">
        <v>20</v>
      </c>
      <c r="B54">
        <v>180</v>
      </c>
      <c r="C54" t="s">
        <v>14</v>
      </c>
      <c r="D54">
        <v>955</v>
      </c>
      <c r="E54"/>
      <c r="F54"/>
      <c r="G54"/>
      <c r="H54"/>
      <c r="L54" s="6"/>
      <c r="O54" s="5"/>
    </row>
    <row r="55" spans="1:15" x14ac:dyDescent="0.25">
      <c r="A55" t="s">
        <v>20</v>
      </c>
      <c r="B55">
        <v>374</v>
      </c>
      <c r="C55" t="s">
        <v>14</v>
      </c>
      <c r="D55">
        <v>67</v>
      </c>
      <c r="E55"/>
      <c r="F55"/>
      <c r="G55"/>
      <c r="H55"/>
      <c r="L55" s="6"/>
      <c r="O55" s="5"/>
    </row>
    <row r="56" spans="1:15" x14ac:dyDescent="0.25">
      <c r="A56" t="s">
        <v>20</v>
      </c>
      <c r="B56">
        <v>71</v>
      </c>
      <c r="C56" t="s">
        <v>14</v>
      </c>
      <c r="D56">
        <v>5</v>
      </c>
      <c r="E56"/>
      <c r="F56"/>
      <c r="G56"/>
      <c r="H56"/>
      <c r="L56" s="6"/>
      <c r="O56" s="5"/>
    </row>
    <row r="57" spans="1:15" x14ac:dyDescent="0.25">
      <c r="A57" t="s">
        <v>20</v>
      </c>
      <c r="B57">
        <v>203</v>
      </c>
      <c r="C57" t="s">
        <v>14</v>
      </c>
      <c r="D57">
        <v>26</v>
      </c>
      <c r="E57"/>
      <c r="F57"/>
      <c r="G57"/>
      <c r="H57"/>
      <c r="L57" s="6"/>
      <c r="O57" s="5"/>
    </row>
    <row r="58" spans="1:15" x14ac:dyDescent="0.25">
      <c r="A58" t="s">
        <v>20</v>
      </c>
      <c r="B58">
        <v>113</v>
      </c>
      <c r="C58" t="s">
        <v>14</v>
      </c>
      <c r="D58">
        <v>1130</v>
      </c>
      <c r="E58"/>
      <c r="F58"/>
      <c r="G58"/>
      <c r="H58"/>
      <c r="L58" s="6"/>
      <c r="O58" s="5"/>
    </row>
    <row r="59" spans="1:15" x14ac:dyDescent="0.25">
      <c r="A59" t="s">
        <v>20</v>
      </c>
      <c r="B59">
        <v>96</v>
      </c>
      <c r="C59" t="s">
        <v>14</v>
      </c>
      <c r="D59">
        <v>782</v>
      </c>
      <c r="E59"/>
      <c r="F59"/>
      <c r="G59"/>
      <c r="H59"/>
      <c r="L59" s="6"/>
      <c r="O59" s="5"/>
    </row>
    <row r="60" spans="1:15" x14ac:dyDescent="0.25">
      <c r="A60" t="s">
        <v>20</v>
      </c>
      <c r="B60">
        <v>498</v>
      </c>
      <c r="C60" t="s">
        <v>14</v>
      </c>
      <c r="D60">
        <v>210</v>
      </c>
      <c r="E60"/>
      <c r="F60"/>
      <c r="G60"/>
      <c r="H60"/>
      <c r="L60" s="6"/>
      <c r="O60" s="5"/>
    </row>
    <row r="61" spans="1:15" x14ac:dyDescent="0.25">
      <c r="A61" t="s">
        <v>20</v>
      </c>
      <c r="B61">
        <v>180</v>
      </c>
      <c r="C61" t="s">
        <v>14</v>
      </c>
      <c r="D61">
        <v>136</v>
      </c>
      <c r="E61"/>
      <c r="F61"/>
      <c r="G61"/>
      <c r="H61"/>
      <c r="L61" s="6"/>
      <c r="O61" s="5"/>
    </row>
    <row r="62" spans="1:15" x14ac:dyDescent="0.25">
      <c r="A62" t="s">
        <v>20</v>
      </c>
      <c r="B62">
        <v>27</v>
      </c>
      <c r="C62" t="s">
        <v>14</v>
      </c>
      <c r="D62">
        <v>86</v>
      </c>
      <c r="E62"/>
      <c r="F62"/>
      <c r="G62"/>
      <c r="H62"/>
      <c r="L62" s="6"/>
      <c r="O62" s="5"/>
    </row>
    <row r="63" spans="1:15" x14ac:dyDescent="0.25">
      <c r="A63" t="s">
        <v>20</v>
      </c>
      <c r="B63">
        <v>2331</v>
      </c>
      <c r="C63" t="s">
        <v>14</v>
      </c>
      <c r="D63">
        <v>19</v>
      </c>
      <c r="E63"/>
      <c r="F63"/>
      <c r="G63"/>
      <c r="H63"/>
      <c r="L63" s="6"/>
      <c r="O63" s="5"/>
    </row>
    <row r="64" spans="1:15" x14ac:dyDescent="0.25">
      <c r="A64" t="s">
        <v>20</v>
      </c>
      <c r="B64">
        <v>113</v>
      </c>
      <c r="C64" t="s">
        <v>14</v>
      </c>
      <c r="D64">
        <v>886</v>
      </c>
      <c r="E64"/>
      <c r="F64"/>
      <c r="G64"/>
      <c r="H64"/>
      <c r="L64" s="6"/>
      <c r="O64" s="5"/>
    </row>
    <row r="65" spans="1:15" x14ac:dyDescent="0.25">
      <c r="A65" t="s">
        <v>20</v>
      </c>
      <c r="B65">
        <v>164</v>
      </c>
      <c r="C65" t="s">
        <v>14</v>
      </c>
      <c r="D65">
        <v>35</v>
      </c>
      <c r="E65"/>
      <c r="F65"/>
      <c r="G65"/>
      <c r="H65"/>
      <c r="L65" s="6"/>
      <c r="O65" s="5"/>
    </row>
    <row r="66" spans="1:15" x14ac:dyDescent="0.25">
      <c r="A66" t="s">
        <v>20</v>
      </c>
      <c r="B66">
        <v>164</v>
      </c>
      <c r="C66" t="s">
        <v>14</v>
      </c>
      <c r="D66">
        <v>24</v>
      </c>
      <c r="E66"/>
      <c r="F66"/>
      <c r="G66"/>
      <c r="H66"/>
      <c r="L66" s="6"/>
      <c r="O66" s="5"/>
    </row>
    <row r="67" spans="1:15" x14ac:dyDescent="0.25">
      <c r="A67" t="s">
        <v>20</v>
      </c>
      <c r="B67">
        <v>336</v>
      </c>
      <c r="C67" t="s">
        <v>14</v>
      </c>
      <c r="D67">
        <v>86</v>
      </c>
      <c r="E67"/>
      <c r="F67"/>
      <c r="G67"/>
      <c r="H67"/>
      <c r="L67" s="6"/>
      <c r="O67" s="5"/>
    </row>
    <row r="68" spans="1:15" x14ac:dyDescent="0.25">
      <c r="A68" t="s">
        <v>20</v>
      </c>
      <c r="B68">
        <v>1917</v>
      </c>
      <c r="C68" t="s">
        <v>14</v>
      </c>
      <c r="D68">
        <v>243</v>
      </c>
      <c r="E68"/>
      <c r="F68"/>
      <c r="G68"/>
      <c r="H68"/>
      <c r="L68" s="6"/>
      <c r="O68" s="5"/>
    </row>
    <row r="69" spans="1:15" x14ac:dyDescent="0.25">
      <c r="A69" t="s">
        <v>20</v>
      </c>
      <c r="B69">
        <v>95</v>
      </c>
      <c r="C69" t="s">
        <v>14</v>
      </c>
      <c r="D69">
        <v>65</v>
      </c>
      <c r="E69"/>
      <c r="F69"/>
      <c r="G69"/>
      <c r="H69"/>
      <c r="L69" s="6"/>
      <c r="O69" s="5"/>
    </row>
    <row r="70" spans="1:15" x14ac:dyDescent="0.25">
      <c r="A70" t="s">
        <v>20</v>
      </c>
      <c r="B70">
        <v>147</v>
      </c>
      <c r="C70" t="s">
        <v>14</v>
      </c>
      <c r="D70">
        <v>100</v>
      </c>
      <c r="E70"/>
      <c r="F70"/>
      <c r="G70"/>
      <c r="H70"/>
      <c r="L70" s="6"/>
      <c r="O70" s="5"/>
    </row>
    <row r="71" spans="1:15" x14ac:dyDescent="0.25">
      <c r="A71" t="s">
        <v>20</v>
      </c>
      <c r="B71">
        <v>86</v>
      </c>
      <c r="C71" t="s">
        <v>14</v>
      </c>
      <c r="D71">
        <v>168</v>
      </c>
      <c r="E71"/>
      <c r="F71"/>
      <c r="G71"/>
      <c r="H71"/>
      <c r="L71" s="6"/>
      <c r="O71" s="5"/>
    </row>
    <row r="72" spans="1:15" x14ac:dyDescent="0.25">
      <c r="A72" t="s">
        <v>20</v>
      </c>
      <c r="B72">
        <v>83</v>
      </c>
      <c r="C72" t="s">
        <v>14</v>
      </c>
      <c r="D72">
        <v>13</v>
      </c>
      <c r="E72"/>
      <c r="F72"/>
      <c r="G72"/>
      <c r="H72"/>
      <c r="L72" s="6"/>
      <c r="O72" s="5"/>
    </row>
    <row r="73" spans="1:15" x14ac:dyDescent="0.25">
      <c r="A73" t="s">
        <v>20</v>
      </c>
      <c r="B73">
        <v>676</v>
      </c>
      <c r="C73" t="s">
        <v>14</v>
      </c>
      <c r="D73">
        <v>1</v>
      </c>
      <c r="E73"/>
      <c r="F73"/>
      <c r="G73"/>
      <c r="H73"/>
      <c r="L73" s="6"/>
      <c r="O73" s="5"/>
    </row>
    <row r="74" spans="1:15" x14ac:dyDescent="0.25">
      <c r="A74" t="s">
        <v>20</v>
      </c>
      <c r="B74">
        <v>361</v>
      </c>
      <c r="C74" t="s">
        <v>14</v>
      </c>
      <c r="D74">
        <v>40</v>
      </c>
      <c r="E74"/>
      <c r="F74"/>
      <c r="G74"/>
      <c r="H74"/>
      <c r="L74" s="6"/>
      <c r="O74" s="5"/>
    </row>
    <row r="75" spans="1:15" x14ac:dyDescent="0.25">
      <c r="A75" t="s">
        <v>20</v>
      </c>
      <c r="B75">
        <v>131</v>
      </c>
      <c r="C75" t="s">
        <v>14</v>
      </c>
      <c r="D75">
        <v>226</v>
      </c>
      <c r="E75"/>
      <c r="F75"/>
      <c r="G75"/>
      <c r="H75"/>
      <c r="L75" s="6"/>
      <c r="O75" s="5"/>
    </row>
    <row r="76" spans="1:15" x14ac:dyDescent="0.25">
      <c r="A76" t="s">
        <v>20</v>
      </c>
      <c r="B76">
        <v>126</v>
      </c>
      <c r="C76" t="s">
        <v>14</v>
      </c>
      <c r="D76">
        <v>1625</v>
      </c>
      <c r="E76"/>
      <c r="F76"/>
      <c r="G76"/>
      <c r="H76"/>
      <c r="L76" s="6"/>
      <c r="O76" s="5"/>
    </row>
    <row r="77" spans="1:15" x14ac:dyDescent="0.25">
      <c r="A77" t="s">
        <v>20</v>
      </c>
      <c r="B77">
        <v>275</v>
      </c>
      <c r="C77" t="s">
        <v>14</v>
      </c>
      <c r="D77">
        <v>143</v>
      </c>
      <c r="E77"/>
      <c r="F77"/>
      <c r="G77"/>
      <c r="H77"/>
      <c r="L77" s="6"/>
      <c r="O77" s="5"/>
    </row>
    <row r="78" spans="1:15" x14ac:dyDescent="0.25">
      <c r="A78" t="s">
        <v>20</v>
      </c>
      <c r="B78">
        <v>67</v>
      </c>
      <c r="C78" t="s">
        <v>14</v>
      </c>
      <c r="D78">
        <v>934</v>
      </c>
      <c r="E78"/>
      <c r="F78"/>
      <c r="G78"/>
      <c r="H78"/>
      <c r="L78" s="6"/>
      <c r="O78" s="5"/>
    </row>
    <row r="79" spans="1:15" x14ac:dyDescent="0.25">
      <c r="A79" t="s">
        <v>20</v>
      </c>
      <c r="B79">
        <v>154</v>
      </c>
      <c r="C79" t="s">
        <v>14</v>
      </c>
      <c r="D79">
        <v>17</v>
      </c>
      <c r="E79"/>
      <c r="F79"/>
      <c r="G79"/>
      <c r="H79"/>
      <c r="L79" s="6"/>
      <c r="O79" s="5"/>
    </row>
    <row r="80" spans="1:15" x14ac:dyDescent="0.25">
      <c r="A80" t="s">
        <v>20</v>
      </c>
      <c r="B80">
        <v>1782</v>
      </c>
      <c r="C80" t="s">
        <v>14</v>
      </c>
      <c r="D80">
        <v>2179</v>
      </c>
      <c r="E80"/>
      <c r="F80"/>
      <c r="G80"/>
      <c r="H80"/>
      <c r="L80" s="6"/>
      <c r="O80" s="5"/>
    </row>
    <row r="81" spans="1:15" x14ac:dyDescent="0.25">
      <c r="A81" t="s">
        <v>20</v>
      </c>
      <c r="B81">
        <v>903</v>
      </c>
      <c r="C81" t="s">
        <v>14</v>
      </c>
      <c r="D81">
        <v>931</v>
      </c>
      <c r="E81"/>
      <c r="F81"/>
      <c r="G81"/>
      <c r="H81"/>
      <c r="L81" s="6"/>
      <c r="O81" s="5"/>
    </row>
    <row r="82" spans="1:15" x14ac:dyDescent="0.25">
      <c r="A82" t="s">
        <v>20</v>
      </c>
      <c r="B82">
        <v>94</v>
      </c>
      <c r="C82" t="s">
        <v>14</v>
      </c>
      <c r="D82">
        <v>92</v>
      </c>
      <c r="E82"/>
      <c r="F82"/>
      <c r="G82"/>
      <c r="H82"/>
      <c r="L82" s="6"/>
      <c r="O82" s="5"/>
    </row>
    <row r="83" spans="1:15" x14ac:dyDescent="0.25">
      <c r="A83" t="s">
        <v>20</v>
      </c>
      <c r="B83">
        <v>180</v>
      </c>
      <c r="C83" t="s">
        <v>14</v>
      </c>
      <c r="D83">
        <v>57</v>
      </c>
      <c r="E83"/>
      <c r="F83"/>
      <c r="G83"/>
      <c r="H83"/>
      <c r="L83" s="6"/>
      <c r="O83" s="5"/>
    </row>
    <row r="84" spans="1:15" x14ac:dyDescent="0.25">
      <c r="A84" t="s">
        <v>20</v>
      </c>
      <c r="B84">
        <v>533</v>
      </c>
      <c r="C84" t="s">
        <v>14</v>
      </c>
      <c r="D84">
        <v>41</v>
      </c>
      <c r="E84"/>
      <c r="F84"/>
      <c r="G84"/>
      <c r="H84"/>
      <c r="L84" s="6"/>
      <c r="O84" s="5"/>
    </row>
    <row r="85" spans="1:15" x14ac:dyDescent="0.25">
      <c r="A85" t="s">
        <v>20</v>
      </c>
      <c r="B85">
        <v>2443</v>
      </c>
      <c r="C85" t="s">
        <v>14</v>
      </c>
      <c r="D85">
        <v>1</v>
      </c>
      <c r="E85"/>
      <c r="F85"/>
      <c r="G85"/>
      <c r="H85"/>
      <c r="L85" s="6"/>
      <c r="O85" s="5"/>
    </row>
    <row r="86" spans="1:15" x14ac:dyDescent="0.25">
      <c r="A86" t="s">
        <v>20</v>
      </c>
      <c r="B86">
        <v>89</v>
      </c>
      <c r="C86" t="s">
        <v>14</v>
      </c>
      <c r="D86">
        <v>101</v>
      </c>
      <c r="E86"/>
      <c r="F86"/>
      <c r="G86"/>
      <c r="H86"/>
      <c r="L86" s="6"/>
      <c r="O86" s="5"/>
    </row>
    <row r="87" spans="1:15" x14ac:dyDescent="0.25">
      <c r="A87" t="s">
        <v>20</v>
      </c>
      <c r="B87">
        <v>159</v>
      </c>
      <c r="C87" t="s">
        <v>14</v>
      </c>
      <c r="D87">
        <v>1335</v>
      </c>
      <c r="E87"/>
      <c r="F87"/>
      <c r="G87"/>
      <c r="H87"/>
      <c r="L87" s="6"/>
      <c r="O87" s="5"/>
    </row>
    <row r="88" spans="1:15" x14ac:dyDescent="0.25">
      <c r="A88" t="s">
        <v>20</v>
      </c>
      <c r="B88">
        <v>50</v>
      </c>
      <c r="C88" t="s">
        <v>14</v>
      </c>
      <c r="D88">
        <v>15</v>
      </c>
      <c r="E88"/>
      <c r="F88"/>
      <c r="G88"/>
      <c r="H88"/>
      <c r="L88" s="6"/>
      <c r="O88" s="5"/>
    </row>
    <row r="89" spans="1:15" x14ac:dyDescent="0.25">
      <c r="A89" t="s">
        <v>20</v>
      </c>
      <c r="B89">
        <v>186</v>
      </c>
      <c r="C89" t="s">
        <v>14</v>
      </c>
      <c r="D89">
        <v>454</v>
      </c>
      <c r="E89"/>
      <c r="F89"/>
      <c r="G89"/>
      <c r="H89"/>
      <c r="L89" s="6"/>
      <c r="O89" s="5"/>
    </row>
    <row r="90" spans="1:15" x14ac:dyDescent="0.25">
      <c r="A90" t="s">
        <v>20</v>
      </c>
      <c r="B90">
        <v>1071</v>
      </c>
      <c r="C90" t="s">
        <v>14</v>
      </c>
      <c r="D90">
        <v>3182</v>
      </c>
      <c r="E90"/>
      <c r="F90"/>
      <c r="G90"/>
      <c r="H90"/>
      <c r="L90" s="6"/>
      <c r="O90" s="5"/>
    </row>
    <row r="91" spans="1:15" x14ac:dyDescent="0.25">
      <c r="A91" t="s">
        <v>20</v>
      </c>
      <c r="B91">
        <v>117</v>
      </c>
      <c r="C91" t="s">
        <v>14</v>
      </c>
      <c r="D91">
        <v>15</v>
      </c>
      <c r="E91"/>
      <c r="F91"/>
      <c r="G91"/>
      <c r="H91"/>
      <c r="L91" s="6"/>
      <c r="O91" s="5"/>
    </row>
    <row r="92" spans="1:15" x14ac:dyDescent="0.25">
      <c r="A92" t="s">
        <v>20</v>
      </c>
      <c r="B92">
        <v>70</v>
      </c>
      <c r="C92" t="s">
        <v>14</v>
      </c>
      <c r="D92">
        <v>133</v>
      </c>
      <c r="E92"/>
      <c r="F92"/>
      <c r="G92"/>
      <c r="H92"/>
      <c r="L92" s="6"/>
      <c r="O92" s="5"/>
    </row>
    <row r="93" spans="1:15" x14ac:dyDescent="0.25">
      <c r="A93" t="s">
        <v>20</v>
      </c>
      <c r="B93">
        <v>135</v>
      </c>
      <c r="C93" t="s">
        <v>14</v>
      </c>
      <c r="D93">
        <v>2062</v>
      </c>
      <c r="E93"/>
      <c r="F93"/>
      <c r="G93"/>
      <c r="H93"/>
      <c r="L93" s="6"/>
      <c r="O93" s="5"/>
    </row>
    <row r="94" spans="1:15" x14ac:dyDescent="0.25">
      <c r="A94" t="s">
        <v>20</v>
      </c>
      <c r="B94">
        <v>768</v>
      </c>
      <c r="C94" t="s">
        <v>14</v>
      </c>
      <c r="D94">
        <v>29</v>
      </c>
      <c r="E94"/>
      <c r="F94"/>
      <c r="G94"/>
      <c r="H94"/>
      <c r="L94" s="6"/>
      <c r="O94" s="5"/>
    </row>
    <row r="95" spans="1:15" x14ac:dyDescent="0.25">
      <c r="A95" t="s">
        <v>20</v>
      </c>
      <c r="B95">
        <v>199</v>
      </c>
      <c r="C95" t="s">
        <v>14</v>
      </c>
      <c r="D95">
        <v>132</v>
      </c>
      <c r="E95"/>
      <c r="F95"/>
      <c r="G95"/>
      <c r="H95"/>
      <c r="L95" s="6"/>
      <c r="O95" s="5"/>
    </row>
    <row r="96" spans="1:15" x14ac:dyDescent="0.25">
      <c r="A96" t="s">
        <v>20</v>
      </c>
      <c r="B96">
        <v>107</v>
      </c>
      <c r="C96" t="s">
        <v>14</v>
      </c>
      <c r="D96">
        <v>137</v>
      </c>
      <c r="E96"/>
      <c r="F96"/>
      <c r="G96"/>
      <c r="H96"/>
      <c r="L96" s="6"/>
      <c r="O96" s="5"/>
    </row>
    <row r="97" spans="1:15" x14ac:dyDescent="0.25">
      <c r="A97" t="s">
        <v>20</v>
      </c>
      <c r="B97">
        <v>195</v>
      </c>
      <c r="C97" t="s">
        <v>14</v>
      </c>
      <c r="D97">
        <v>908</v>
      </c>
      <c r="E97"/>
      <c r="F97"/>
      <c r="G97"/>
      <c r="H97"/>
      <c r="L97" s="6"/>
      <c r="O97" s="5"/>
    </row>
    <row r="98" spans="1:15" x14ac:dyDescent="0.25">
      <c r="A98" t="s">
        <v>20</v>
      </c>
      <c r="B98">
        <v>3376</v>
      </c>
      <c r="C98" t="s">
        <v>14</v>
      </c>
      <c r="D98">
        <v>10</v>
      </c>
      <c r="E98"/>
      <c r="F98"/>
      <c r="G98"/>
      <c r="H98"/>
      <c r="L98" s="6"/>
      <c r="O98" s="5"/>
    </row>
    <row r="99" spans="1:15" x14ac:dyDescent="0.25">
      <c r="A99" t="s">
        <v>20</v>
      </c>
      <c r="B99">
        <v>41</v>
      </c>
      <c r="C99" t="s">
        <v>14</v>
      </c>
      <c r="D99">
        <v>1910</v>
      </c>
      <c r="E99"/>
      <c r="F99"/>
      <c r="G99"/>
      <c r="H99"/>
      <c r="L99" s="6"/>
      <c r="O99" s="5"/>
    </row>
    <row r="100" spans="1:15" x14ac:dyDescent="0.25">
      <c r="A100" t="s">
        <v>20</v>
      </c>
      <c r="B100">
        <v>1821</v>
      </c>
      <c r="C100" t="s">
        <v>14</v>
      </c>
      <c r="D100">
        <v>38</v>
      </c>
      <c r="E100"/>
      <c r="F100"/>
      <c r="G100"/>
      <c r="H100"/>
      <c r="L100" s="6"/>
      <c r="O100" s="5"/>
    </row>
    <row r="101" spans="1:15" x14ac:dyDescent="0.25">
      <c r="A101" t="s">
        <v>20</v>
      </c>
      <c r="B101">
        <v>164</v>
      </c>
      <c r="C101" t="s">
        <v>14</v>
      </c>
      <c r="D101">
        <v>104</v>
      </c>
      <c r="E101"/>
      <c r="F101"/>
      <c r="G101"/>
      <c r="H101"/>
      <c r="L101" s="6"/>
      <c r="O101" s="5"/>
    </row>
    <row r="102" spans="1:15" x14ac:dyDescent="0.25">
      <c r="A102" t="s">
        <v>20</v>
      </c>
      <c r="B102">
        <v>157</v>
      </c>
      <c r="C102" t="s">
        <v>14</v>
      </c>
      <c r="D102">
        <v>49</v>
      </c>
      <c r="E102"/>
      <c r="F102"/>
      <c r="G102"/>
      <c r="H102"/>
      <c r="L102" s="6"/>
      <c r="O102" s="5"/>
    </row>
    <row r="103" spans="1:15" x14ac:dyDescent="0.25">
      <c r="A103" t="s">
        <v>20</v>
      </c>
      <c r="B103">
        <v>246</v>
      </c>
      <c r="C103" t="s">
        <v>14</v>
      </c>
      <c r="D103">
        <v>1</v>
      </c>
      <c r="E103"/>
      <c r="F103"/>
      <c r="G103"/>
      <c r="H103"/>
      <c r="L103" s="6"/>
      <c r="O103" s="5"/>
    </row>
    <row r="104" spans="1:15" x14ac:dyDescent="0.25">
      <c r="A104" t="s">
        <v>20</v>
      </c>
      <c r="B104">
        <v>1396</v>
      </c>
      <c r="C104" t="s">
        <v>14</v>
      </c>
      <c r="D104">
        <v>245</v>
      </c>
      <c r="E104"/>
      <c r="F104"/>
      <c r="G104"/>
      <c r="H104"/>
      <c r="L104" s="6"/>
      <c r="O104" s="5"/>
    </row>
    <row r="105" spans="1:15" x14ac:dyDescent="0.25">
      <c r="A105" t="s">
        <v>20</v>
      </c>
      <c r="B105">
        <v>2506</v>
      </c>
      <c r="C105" t="s">
        <v>14</v>
      </c>
      <c r="D105">
        <v>32</v>
      </c>
      <c r="E105"/>
      <c r="F105"/>
      <c r="G105"/>
      <c r="H105"/>
      <c r="L105" s="6"/>
      <c r="O105" s="5"/>
    </row>
    <row r="106" spans="1:15" x14ac:dyDescent="0.25">
      <c r="A106" t="s">
        <v>20</v>
      </c>
      <c r="B106">
        <v>244</v>
      </c>
      <c r="C106" t="s">
        <v>14</v>
      </c>
      <c r="D106">
        <v>7</v>
      </c>
      <c r="E106"/>
      <c r="F106"/>
      <c r="G106"/>
      <c r="H106"/>
      <c r="L106" s="6"/>
      <c r="O106" s="5"/>
    </row>
    <row r="107" spans="1:15" x14ac:dyDescent="0.25">
      <c r="A107" t="s">
        <v>20</v>
      </c>
      <c r="B107">
        <v>146</v>
      </c>
      <c r="C107" t="s">
        <v>14</v>
      </c>
      <c r="D107">
        <v>803</v>
      </c>
      <c r="E107"/>
      <c r="F107"/>
      <c r="G107"/>
      <c r="H107"/>
      <c r="L107" s="6"/>
      <c r="O107" s="5"/>
    </row>
    <row r="108" spans="1:15" x14ac:dyDescent="0.25">
      <c r="A108" t="s">
        <v>20</v>
      </c>
      <c r="B108">
        <v>1267</v>
      </c>
      <c r="C108" t="s">
        <v>14</v>
      </c>
      <c r="D108">
        <v>16</v>
      </c>
      <c r="E108"/>
      <c r="F108"/>
      <c r="G108"/>
      <c r="H108"/>
      <c r="L108" s="6"/>
      <c r="O108" s="5"/>
    </row>
    <row r="109" spans="1:15" x14ac:dyDescent="0.25">
      <c r="A109" t="s">
        <v>20</v>
      </c>
      <c r="B109">
        <v>1561</v>
      </c>
      <c r="C109" t="s">
        <v>14</v>
      </c>
      <c r="D109">
        <v>31</v>
      </c>
      <c r="E109"/>
      <c r="F109"/>
      <c r="G109"/>
      <c r="H109"/>
      <c r="L109" s="6"/>
      <c r="O109" s="5"/>
    </row>
    <row r="110" spans="1:15" x14ac:dyDescent="0.25">
      <c r="A110" t="s">
        <v>20</v>
      </c>
      <c r="B110">
        <v>48</v>
      </c>
      <c r="C110" t="s">
        <v>14</v>
      </c>
      <c r="D110">
        <v>108</v>
      </c>
      <c r="E110"/>
      <c r="F110"/>
      <c r="G110"/>
      <c r="H110"/>
      <c r="L110" s="6"/>
      <c r="O110" s="5"/>
    </row>
    <row r="111" spans="1:15" x14ac:dyDescent="0.25">
      <c r="A111" t="s">
        <v>20</v>
      </c>
      <c r="B111">
        <v>2739</v>
      </c>
      <c r="C111" t="s">
        <v>14</v>
      </c>
      <c r="D111">
        <v>30</v>
      </c>
      <c r="E111"/>
      <c r="F111"/>
      <c r="G111"/>
      <c r="H111"/>
      <c r="L111" s="6"/>
      <c r="O111" s="5"/>
    </row>
    <row r="112" spans="1:15" x14ac:dyDescent="0.25">
      <c r="A112" t="s">
        <v>20</v>
      </c>
      <c r="B112">
        <v>3537</v>
      </c>
      <c r="C112" t="s">
        <v>14</v>
      </c>
      <c r="D112">
        <v>17</v>
      </c>
      <c r="E112"/>
      <c r="F112"/>
      <c r="G112"/>
      <c r="H112"/>
      <c r="L112" s="6"/>
      <c r="O112" s="5"/>
    </row>
    <row r="113" spans="1:15" x14ac:dyDescent="0.25">
      <c r="A113" t="s">
        <v>20</v>
      </c>
      <c r="B113">
        <v>2107</v>
      </c>
      <c r="C113" t="s">
        <v>14</v>
      </c>
      <c r="D113">
        <v>80</v>
      </c>
      <c r="E113"/>
      <c r="F113"/>
      <c r="G113"/>
      <c r="H113"/>
      <c r="L113" s="6"/>
      <c r="O113" s="5"/>
    </row>
    <row r="114" spans="1:15" x14ac:dyDescent="0.25">
      <c r="A114" t="s">
        <v>20</v>
      </c>
      <c r="B114">
        <v>3318</v>
      </c>
      <c r="C114" t="s">
        <v>14</v>
      </c>
      <c r="D114">
        <v>2468</v>
      </c>
      <c r="E114"/>
      <c r="F114"/>
      <c r="G114"/>
      <c r="H114"/>
      <c r="L114" s="6"/>
      <c r="O114" s="5"/>
    </row>
    <row r="115" spans="1:15" x14ac:dyDescent="0.25">
      <c r="A115" t="s">
        <v>20</v>
      </c>
      <c r="B115">
        <v>340</v>
      </c>
      <c r="C115" t="s">
        <v>14</v>
      </c>
      <c r="D115">
        <v>26</v>
      </c>
      <c r="E115"/>
      <c r="F115"/>
      <c r="G115"/>
      <c r="H115"/>
      <c r="L115" s="6"/>
      <c r="O115" s="5"/>
    </row>
    <row r="116" spans="1:15" x14ac:dyDescent="0.25">
      <c r="A116" t="s">
        <v>20</v>
      </c>
      <c r="B116">
        <v>1442</v>
      </c>
      <c r="C116" t="s">
        <v>14</v>
      </c>
      <c r="D116">
        <v>73</v>
      </c>
      <c r="E116"/>
      <c r="F116"/>
      <c r="G116"/>
      <c r="H116"/>
      <c r="L116" s="6"/>
      <c r="O116" s="5"/>
    </row>
    <row r="117" spans="1:15" x14ac:dyDescent="0.25">
      <c r="A117" t="s">
        <v>20</v>
      </c>
      <c r="B117">
        <v>126</v>
      </c>
      <c r="C117" t="s">
        <v>14</v>
      </c>
      <c r="D117">
        <v>128</v>
      </c>
      <c r="E117"/>
      <c r="F117"/>
      <c r="G117"/>
      <c r="H117"/>
      <c r="L117" s="6"/>
      <c r="O117" s="5"/>
    </row>
    <row r="118" spans="1:15" x14ac:dyDescent="0.25">
      <c r="A118" t="s">
        <v>20</v>
      </c>
      <c r="B118">
        <v>524</v>
      </c>
      <c r="C118" t="s">
        <v>14</v>
      </c>
      <c r="D118">
        <v>33</v>
      </c>
      <c r="E118"/>
      <c r="F118"/>
      <c r="G118"/>
      <c r="H118"/>
      <c r="L118" s="6"/>
      <c r="O118" s="5"/>
    </row>
    <row r="119" spans="1:15" x14ac:dyDescent="0.25">
      <c r="A119" t="s">
        <v>20</v>
      </c>
      <c r="B119">
        <v>1989</v>
      </c>
      <c r="C119" t="s">
        <v>14</v>
      </c>
      <c r="D119">
        <v>1072</v>
      </c>
      <c r="E119"/>
      <c r="F119"/>
      <c r="G119"/>
      <c r="H119"/>
      <c r="L119" s="6"/>
      <c r="O119" s="5"/>
    </row>
    <row r="120" spans="1:15" x14ac:dyDescent="0.25">
      <c r="A120" t="s">
        <v>20</v>
      </c>
      <c r="B120">
        <v>157</v>
      </c>
      <c r="C120" t="s">
        <v>14</v>
      </c>
      <c r="D120">
        <v>393</v>
      </c>
      <c r="E120"/>
      <c r="F120"/>
      <c r="G120"/>
      <c r="H120"/>
      <c r="L120" s="6"/>
      <c r="O120" s="5"/>
    </row>
    <row r="121" spans="1:15" x14ac:dyDescent="0.25">
      <c r="A121" t="s">
        <v>20</v>
      </c>
      <c r="B121">
        <v>4498</v>
      </c>
      <c r="C121" t="s">
        <v>14</v>
      </c>
      <c r="D121">
        <v>1257</v>
      </c>
      <c r="E121"/>
      <c r="F121"/>
      <c r="G121"/>
      <c r="H121"/>
      <c r="L121" s="6"/>
      <c r="O121" s="5"/>
    </row>
    <row r="122" spans="1:15" x14ac:dyDescent="0.25">
      <c r="A122" t="s">
        <v>20</v>
      </c>
      <c r="B122">
        <v>80</v>
      </c>
      <c r="C122" t="s">
        <v>14</v>
      </c>
      <c r="D122">
        <v>328</v>
      </c>
      <c r="E122"/>
      <c r="F122"/>
      <c r="G122"/>
      <c r="H122"/>
      <c r="L122" s="6"/>
      <c r="O122" s="5"/>
    </row>
    <row r="123" spans="1:15" x14ac:dyDescent="0.25">
      <c r="A123" t="s">
        <v>20</v>
      </c>
      <c r="B123">
        <v>43</v>
      </c>
      <c r="C123" t="s">
        <v>14</v>
      </c>
      <c r="D123">
        <v>147</v>
      </c>
      <c r="E123"/>
      <c r="F123"/>
      <c r="G123"/>
      <c r="H123"/>
      <c r="L123" s="6"/>
      <c r="O123" s="5"/>
    </row>
    <row r="124" spans="1:15" x14ac:dyDescent="0.25">
      <c r="A124" t="s">
        <v>20</v>
      </c>
      <c r="B124">
        <v>2053</v>
      </c>
      <c r="C124" t="s">
        <v>14</v>
      </c>
      <c r="D124">
        <v>830</v>
      </c>
      <c r="E124"/>
      <c r="F124"/>
      <c r="G124"/>
      <c r="H124"/>
      <c r="L124" s="6"/>
      <c r="O124" s="5"/>
    </row>
    <row r="125" spans="1:15" x14ac:dyDescent="0.25">
      <c r="A125" t="s">
        <v>20</v>
      </c>
      <c r="B125">
        <v>168</v>
      </c>
      <c r="C125" t="s">
        <v>14</v>
      </c>
      <c r="D125">
        <v>331</v>
      </c>
      <c r="E125"/>
      <c r="F125"/>
      <c r="G125"/>
      <c r="H125"/>
      <c r="L125" s="6"/>
      <c r="O125" s="5"/>
    </row>
    <row r="126" spans="1:15" x14ac:dyDescent="0.25">
      <c r="A126" t="s">
        <v>20</v>
      </c>
      <c r="B126">
        <v>4289</v>
      </c>
      <c r="C126" t="s">
        <v>14</v>
      </c>
      <c r="D126">
        <v>25</v>
      </c>
      <c r="E126"/>
      <c r="F126"/>
      <c r="G126"/>
      <c r="H126"/>
      <c r="L126" s="6"/>
      <c r="O126" s="5"/>
    </row>
    <row r="127" spans="1:15" x14ac:dyDescent="0.25">
      <c r="A127" t="s">
        <v>20</v>
      </c>
      <c r="B127">
        <v>165</v>
      </c>
      <c r="C127" t="s">
        <v>14</v>
      </c>
      <c r="D127">
        <v>3483</v>
      </c>
      <c r="E127"/>
      <c r="F127"/>
      <c r="G127"/>
      <c r="H127"/>
      <c r="L127" s="6"/>
      <c r="O127" s="5"/>
    </row>
    <row r="128" spans="1:15" x14ac:dyDescent="0.25">
      <c r="A128" t="s">
        <v>20</v>
      </c>
      <c r="B128">
        <v>1815</v>
      </c>
      <c r="C128" t="s">
        <v>14</v>
      </c>
      <c r="D128">
        <v>923</v>
      </c>
      <c r="E128"/>
      <c r="F128"/>
      <c r="G128"/>
      <c r="H128"/>
      <c r="L128" s="6"/>
      <c r="O128" s="5"/>
    </row>
    <row r="129" spans="1:15" x14ac:dyDescent="0.25">
      <c r="A129" t="s">
        <v>20</v>
      </c>
      <c r="B129">
        <v>397</v>
      </c>
      <c r="C129" t="s">
        <v>14</v>
      </c>
      <c r="D129">
        <v>1</v>
      </c>
      <c r="E129"/>
      <c r="F129"/>
      <c r="G129"/>
      <c r="H129"/>
      <c r="L129" s="6"/>
      <c r="O129" s="5"/>
    </row>
    <row r="130" spans="1:15" x14ac:dyDescent="0.25">
      <c r="A130" t="s">
        <v>20</v>
      </c>
      <c r="B130">
        <v>1539</v>
      </c>
      <c r="C130" t="s">
        <v>14</v>
      </c>
      <c r="D130">
        <v>33</v>
      </c>
      <c r="E130"/>
      <c r="F130"/>
      <c r="G130"/>
      <c r="H130"/>
      <c r="L130" s="6"/>
      <c r="O130" s="5"/>
    </row>
    <row r="131" spans="1:15" x14ac:dyDescent="0.25">
      <c r="A131" t="s">
        <v>20</v>
      </c>
      <c r="B131">
        <v>138</v>
      </c>
      <c r="C131" t="s">
        <v>14</v>
      </c>
      <c r="D131">
        <v>40</v>
      </c>
      <c r="E131"/>
      <c r="F131"/>
      <c r="G131"/>
      <c r="H131"/>
      <c r="L131" s="6"/>
      <c r="O131" s="5"/>
    </row>
    <row r="132" spans="1:15" x14ac:dyDescent="0.25">
      <c r="A132" t="s">
        <v>20</v>
      </c>
      <c r="B132">
        <v>3594</v>
      </c>
      <c r="C132" t="s">
        <v>14</v>
      </c>
      <c r="D132">
        <v>23</v>
      </c>
      <c r="E132"/>
      <c r="F132"/>
      <c r="G132"/>
      <c r="H132"/>
      <c r="L132" s="6"/>
      <c r="O132" s="5"/>
    </row>
    <row r="133" spans="1:15" x14ac:dyDescent="0.25">
      <c r="A133" t="s">
        <v>20</v>
      </c>
      <c r="B133">
        <v>5880</v>
      </c>
      <c r="C133" t="s">
        <v>14</v>
      </c>
      <c r="D133">
        <v>75</v>
      </c>
      <c r="E133"/>
      <c r="F133"/>
      <c r="G133"/>
      <c r="H133"/>
      <c r="L133" s="6"/>
      <c r="O133" s="5"/>
    </row>
    <row r="134" spans="1:15" x14ac:dyDescent="0.25">
      <c r="A134" t="s">
        <v>20</v>
      </c>
      <c r="B134">
        <v>112</v>
      </c>
      <c r="C134" t="s">
        <v>14</v>
      </c>
      <c r="D134">
        <v>2176</v>
      </c>
      <c r="E134"/>
      <c r="F134"/>
      <c r="G134"/>
      <c r="H134"/>
      <c r="L134" s="6"/>
      <c r="O134" s="5"/>
    </row>
    <row r="135" spans="1:15" x14ac:dyDescent="0.25">
      <c r="A135" t="s">
        <v>20</v>
      </c>
      <c r="B135">
        <v>943</v>
      </c>
      <c r="C135" t="s">
        <v>14</v>
      </c>
      <c r="D135">
        <v>441</v>
      </c>
      <c r="E135"/>
      <c r="F135"/>
      <c r="G135"/>
      <c r="H135"/>
      <c r="L135" s="6"/>
      <c r="O135" s="5"/>
    </row>
    <row r="136" spans="1:15" x14ac:dyDescent="0.25">
      <c r="A136" t="s">
        <v>20</v>
      </c>
      <c r="B136">
        <v>2468</v>
      </c>
      <c r="C136" t="s">
        <v>14</v>
      </c>
      <c r="D136">
        <v>25</v>
      </c>
      <c r="E136"/>
      <c r="F136"/>
      <c r="G136"/>
      <c r="H136"/>
      <c r="L136" s="6"/>
      <c r="O136" s="5"/>
    </row>
    <row r="137" spans="1:15" x14ac:dyDescent="0.25">
      <c r="A137" t="s">
        <v>20</v>
      </c>
      <c r="B137">
        <v>2551</v>
      </c>
      <c r="C137" t="s">
        <v>14</v>
      </c>
      <c r="D137">
        <v>127</v>
      </c>
      <c r="E137"/>
      <c r="F137"/>
      <c r="G137"/>
      <c r="H137"/>
      <c r="L137" s="6"/>
      <c r="O137" s="5"/>
    </row>
    <row r="138" spans="1:15" x14ac:dyDescent="0.25">
      <c r="A138" t="s">
        <v>20</v>
      </c>
      <c r="B138">
        <v>101</v>
      </c>
      <c r="C138" t="s">
        <v>14</v>
      </c>
      <c r="D138">
        <v>355</v>
      </c>
      <c r="E138"/>
      <c r="F138"/>
      <c r="G138"/>
      <c r="H138"/>
      <c r="L138" s="6"/>
      <c r="O138" s="5"/>
    </row>
    <row r="139" spans="1:15" x14ac:dyDescent="0.25">
      <c r="A139" t="s">
        <v>20</v>
      </c>
      <c r="B139">
        <v>92</v>
      </c>
      <c r="C139" t="s">
        <v>14</v>
      </c>
      <c r="D139">
        <v>44</v>
      </c>
      <c r="E139"/>
      <c r="F139"/>
      <c r="G139"/>
      <c r="H139"/>
      <c r="L139" s="6"/>
      <c r="O139" s="5"/>
    </row>
    <row r="140" spans="1:15" x14ac:dyDescent="0.25">
      <c r="A140" t="s">
        <v>20</v>
      </c>
      <c r="B140">
        <v>62</v>
      </c>
      <c r="C140" t="s">
        <v>14</v>
      </c>
      <c r="D140">
        <v>67</v>
      </c>
      <c r="E140"/>
      <c r="F140"/>
      <c r="G140"/>
      <c r="H140"/>
      <c r="L140" s="6"/>
      <c r="O140" s="5"/>
    </row>
    <row r="141" spans="1:15" x14ac:dyDescent="0.25">
      <c r="A141" t="s">
        <v>20</v>
      </c>
      <c r="B141">
        <v>149</v>
      </c>
      <c r="C141" t="s">
        <v>14</v>
      </c>
      <c r="D141">
        <v>1068</v>
      </c>
      <c r="E141"/>
      <c r="F141"/>
      <c r="G141"/>
      <c r="H141"/>
      <c r="L141" s="6"/>
      <c r="O141" s="5"/>
    </row>
    <row r="142" spans="1:15" x14ac:dyDescent="0.25">
      <c r="A142" t="s">
        <v>20</v>
      </c>
      <c r="B142">
        <v>329</v>
      </c>
      <c r="C142" t="s">
        <v>14</v>
      </c>
      <c r="D142">
        <v>424</v>
      </c>
      <c r="E142"/>
      <c r="F142"/>
      <c r="G142"/>
      <c r="H142"/>
      <c r="L142" s="6"/>
      <c r="O142" s="5"/>
    </row>
    <row r="143" spans="1:15" x14ac:dyDescent="0.25">
      <c r="A143" t="s">
        <v>20</v>
      </c>
      <c r="B143">
        <v>97</v>
      </c>
      <c r="C143" t="s">
        <v>14</v>
      </c>
      <c r="D143">
        <v>151</v>
      </c>
      <c r="E143"/>
      <c r="F143"/>
      <c r="G143"/>
      <c r="H143"/>
      <c r="L143" s="6"/>
      <c r="O143" s="5"/>
    </row>
    <row r="144" spans="1:15" x14ac:dyDescent="0.25">
      <c r="A144" t="s">
        <v>20</v>
      </c>
      <c r="B144">
        <v>1784</v>
      </c>
      <c r="C144" t="s">
        <v>14</v>
      </c>
      <c r="D144">
        <v>1608</v>
      </c>
      <c r="E144"/>
      <c r="F144"/>
      <c r="G144"/>
      <c r="H144"/>
      <c r="L144" s="6"/>
      <c r="O144" s="5"/>
    </row>
    <row r="145" spans="1:15" x14ac:dyDescent="0.25">
      <c r="A145" t="s">
        <v>20</v>
      </c>
      <c r="B145">
        <v>1684</v>
      </c>
      <c r="C145" t="s">
        <v>14</v>
      </c>
      <c r="D145">
        <v>941</v>
      </c>
      <c r="E145"/>
      <c r="F145"/>
      <c r="G145"/>
      <c r="H145"/>
      <c r="L145" s="6"/>
      <c r="O145" s="5"/>
    </row>
    <row r="146" spans="1:15" x14ac:dyDescent="0.25">
      <c r="A146" t="s">
        <v>20</v>
      </c>
      <c r="B146">
        <v>250</v>
      </c>
      <c r="C146" t="s">
        <v>14</v>
      </c>
      <c r="D146">
        <v>1</v>
      </c>
      <c r="E146"/>
      <c r="F146"/>
      <c r="G146"/>
      <c r="H146"/>
      <c r="L146" s="6"/>
      <c r="O146" s="5"/>
    </row>
    <row r="147" spans="1:15" x14ac:dyDescent="0.25">
      <c r="A147" t="s">
        <v>20</v>
      </c>
      <c r="B147">
        <v>238</v>
      </c>
      <c r="C147" t="s">
        <v>14</v>
      </c>
      <c r="D147">
        <v>40</v>
      </c>
      <c r="E147"/>
      <c r="F147"/>
      <c r="G147"/>
      <c r="H147"/>
      <c r="L147" s="6"/>
      <c r="O147" s="5"/>
    </row>
    <row r="148" spans="1:15" x14ac:dyDescent="0.25">
      <c r="A148" t="s">
        <v>20</v>
      </c>
      <c r="B148">
        <v>53</v>
      </c>
      <c r="C148" t="s">
        <v>14</v>
      </c>
      <c r="D148">
        <v>3015</v>
      </c>
      <c r="E148"/>
      <c r="F148"/>
      <c r="G148"/>
      <c r="H148"/>
      <c r="L148" s="6"/>
      <c r="O148" s="5"/>
    </row>
    <row r="149" spans="1:15" x14ac:dyDescent="0.25">
      <c r="A149" t="s">
        <v>20</v>
      </c>
      <c r="B149">
        <v>214</v>
      </c>
      <c r="C149" t="s">
        <v>14</v>
      </c>
      <c r="D149">
        <v>435</v>
      </c>
      <c r="E149"/>
      <c r="F149"/>
      <c r="G149"/>
      <c r="H149"/>
      <c r="L149" s="6"/>
      <c r="O149" s="5"/>
    </row>
    <row r="150" spans="1:15" x14ac:dyDescent="0.25">
      <c r="A150" t="s">
        <v>20</v>
      </c>
      <c r="B150">
        <v>222</v>
      </c>
      <c r="C150" t="s">
        <v>14</v>
      </c>
      <c r="D150">
        <v>714</v>
      </c>
      <c r="E150"/>
      <c r="F150"/>
      <c r="G150"/>
      <c r="H150"/>
      <c r="L150" s="6"/>
      <c r="O150" s="5"/>
    </row>
    <row r="151" spans="1:15" x14ac:dyDescent="0.25">
      <c r="A151" t="s">
        <v>20</v>
      </c>
      <c r="B151">
        <v>1884</v>
      </c>
      <c r="C151" t="s">
        <v>14</v>
      </c>
      <c r="D151">
        <v>5497</v>
      </c>
      <c r="E151"/>
      <c r="F151"/>
      <c r="G151"/>
      <c r="H151"/>
      <c r="L151" s="6"/>
      <c r="O151" s="5"/>
    </row>
    <row r="152" spans="1:15" x14ac:dyDescent="0.25">
      <c r="A152" t="s">
        <v>20</v>
      </c>
      <c r="B152">
        <v>218</v>
      </c>
      <c r="C152" t="s">
        <v>14</v>
      </c>
      <c r="D152">
        <v>418</v>
      </c>
      <c r="E152"/>
      <c r="F152"/>
      <c r="G152"/>
      <c r="H152"/>
      <c r="L152" s="6"/>
      <c r="O152" s="5"/>
    </row>
    <row r="153" spans="1:15" x14ac:dyDescent="0.25">
      <c r="A153" t="s">
        <v>20</v>
      </c>
      <c r="B153">
        <v>6465</v>
      </c>
      <c r="C153" t="s">
        <v>14</v>
      </c>
      <c r="D153">
        <v>1439</v>
      </c>
      <c r="E153"/>
      <c r="F153"/>
      <c r="G153"/>
      <c r="H153"/>
      <c r="L153" s="6"/>
      <c r="O153" s="5"/>
    </row>
    <row r="154" spans="1:15" x14ac:dyDescent="0.25">
      <c r="A154" t="s">
        <v>20</v>
      </c>
      <c r="B154">
        <v>59</v>
      </c>
      <c r="C154" t="s">
        <v>14</v>
      </c>
      <c r="D154">
        <v>15</v>
      </c>
      <c r="E154"/>
      <c r="F154"/>
      <c r="G154"/>
      <c r="H154"/>
      <c r="L154" s="6"/>
      <c r="O154" s="5"/>
    </row>
    <row r="155" spans="1:15" x14ac:dyDescent="0.25">
      <c r="A155" t="s">
        <v>20</v>
      </c>
      <c r="B155">
        <v>88</v>
      </c>
      <c r="C155" t="s">
        <v>14</v>
      </c>
      <c r="D155">
        <v>1999</v>
      </c>
      <c r="E155"/>
      <c r="F155"/>
      <c r="G155"/>
      <c r="H155"/>
      <c r="L155" s="6"/>
      <c r="O155" s="5"/>
    </row>
    <row r="156" spans="1:15" x14ac:dyDescent="0.25">
      <c r="A156" t="s">
        <v>20</v>
      </c>
      <c r="B156">
        <v>1697</v>
      </c>
      <c r="C156" t="s">
        <v>14</v>
      </c>
      <c r="D156">
        <v>118</v>
      </c>
      <c r="E156"/>
      <c r="F156"/>
      <c r="G156"/>
      <c r="H156"/>
      <c r="L156" s="6"/>
      <c r="O156" s="5"/>
    </row>
    <row r="157" spans="1:15" x14ac:dyDescent="0.25">
      <c r="A157" t="s">
        <v>20</v>
      </c>
      <c r="B157">
        <v>92</v>
      </c>
      <c r="C157" t="s">
        <v>14</v>
      </c>
      <c r="D157">
        <v>162</v>
      </c>
      <c r="E157"/>
      <c r="F157"/>
      <c r="G157"/>
      <c r="H157"/>
      <c r="L157" s="6"/>
      <c r="O157" s="5"/>
    </row>
    <row r="158" spans="1:15" x14ac:dyDescent="0.25">
      <c r="A158" t="s">
        <v>20</v>
      </c>
      <c r="B158">
        <v>186</v>
      </c>
      <c r="C158" t="s">
        <v>14</v>
      </c>
      <c r="D158">
        <v>83</v>
      </c>
      <c r="E158"/>
      <c r="F158"/>
      <c r="G158"/>
      <c r="H158"/>
      <c r="L158" s="6"/>
      <c r="O158" s="5"/>
    </row>
    <row r="159" spans="1:15" x14ac:dyDescent="0.25">
      <c r="A159" t="s">
        <v>20</v>
      </c>
      <c r="B159">
        <v>138</v>
      </c>
      <c r="C159" t="s">
        <v>14</v>
      </c>
      <c r="D159">
        <v>747</v>
      </c>
      <c r="E159"/>
      <c r="F159"/>
      <c r="G159"/>
      <c r="H159"/>
      <c r="L159" s="6"/>
      <c r="O159" s="5"/>
    </row>
    <row r="160" spans="1:15" x14ac:dyDescent="0.25">
      <c r="A160" t="s">
        <v>20</v>
      </c>
      <c r="B160">
        <v>261</v>
      </c>
      <c r="C160" t="s">
        <v>14</v>
      </c>
      <c r="D160">
        <v>84</v>
      </c>
      <c r="E160"/>
      <c r="F160"/>
      <c r="G160"/>
      <c r="H160"/>
      <c r="L160" s="6"/>
      <c r="O160" s="5"/>
    </row>
    <row r="161" spans="1:15" x14ac:dyDescent="0.25">
      <c r="A161" t="s">
        <v>20</v>
      </c>
      <c r="B161">
        <v>107</v>
      </c>
      <c r="C161" t="s">
        <v>14</v>
      </c>
      <c r="D161">
        <v>91</v>
      </c>
      <c r="E161"/>
      <c r="F161"/>
      <c r="G161"/>
      <c r="H161"/>
      <c r="L161" s="6"/>
      <c r="O161" s="5"/>
    </row>
    <row r="162" spans="1:15" x14ac:dyDescent="0.25">
      <c r="A162" t="s">
        <v>20</v>
      </c>
      <c r="B162">
        <v>199</v>
      </c>
      <c r="C162" t="s">
        <v>14</v>
      </c>
      <c r="D162">
        <v>792</v>
      </c>
      <c r="E162"/>
      <c r="F162"/>
      <c r="G162"/>
      <c r="H162"/>
      <c r="L162" s="6"/>
      <c r="O162" s="5"/>
    </row>
    <row r="163" spans="1:15" x14ac:dyDescent="0.25">
      <c r="A163" t="s">
        <v>20</v>
      </c>
      <c r="B163">
        <v>5512</v>
      </c>
      <c r="C163" t="s">
        <v>14</v>
      </c>
      <c r="D163">
        <v>32</v>
      </c>
      <c r="E163"/>
      <c r="F163"/>
      <c r="G163"/>
      <c r="H163"/>
      <c r="L163" s="6"/>
      <c r="O163" s="5"/>
    </row>
    <row r="164" spans="1:15" x14ac:dyDescent="0.25">
      <c r="A164" t="s">
        <v>20</v>
      </c>
      <c r="B164">
        <v>86</v>
      </c>
      <c r="C164" t="s">
        <v>14</v>
      </c>
      <c r="D164">
        <v>186</v>
      </c>
      <c r="E164"/>
      <c r="F164"/>
      <c r="G164"/>
      <c r="H164"/>
      <c r="L164" s="6"/>
      <c r="O164" s="5"/>
    </row>
    <row r="165" spans="1:15" x14ac:dyDescent="0.25">
      <c r="A165" t="s">
        <v>20</v>
      </c>
      <c r="B165">
        <v>2768</v>
      </c>
      <c r="C165" t="s">
        <v>14</v>
      </c>
      <c r="D165">
        <v>605</v>
      </c>
      <c r="E165"/>
      <c r="F165"/>
      <c r="G165"/>
      <c r="H165"/>
      <c r="L165" s="6"/>
      <c r="O165" s="5"/>
    </row>
    <row r="166" spans="1:15" x14ac:dyDescent="0.25">
      <c r="A166" t="s">
        <v>20</v>
      </c>
      <c r="B166">
        <v>48</v>
      </c>
      <c r="C166" t="s">
        <v>14</v>
      </c>
      <c r="D166">
        <v>1</v>
      </c>
      <c r="E166"/>
      <c r="F166"/>
      <c r="G166"/>
      <c r="H166"/>
      <c r="L166" s="6"/>
      <c r="O166" s="5"/>
    </row>
    <row r="167" spans="1:15" x14ac:dyDescent="0.25">
      <c r="A167" t="s">
        <v>20</v>
      </c>
      <c r="B167">
        <v>87</v>
      </c>
      <c r="C167" t="s">
        <v>14</v>
      </c>
      <c r="D167">
        <v>31</v>
      </c>
      <c r="E167"/>
      <c r="F167"/>
      <c r="G167"/>
      <c r="H167"/>
      <c r="L167" s="6"/>
      <c r="O167" s="5"/>
    </row>
    <row r="168" spans="1:15" x14ac:dyDescent="0.25">
      <c r="A168" t="s">
        <v>20</v>
      </c>
      <c r="B168">
        <v>1894</v>
      </c>
      <c r="C168" t="s">
        <v>14</v>
      </c>
      <c r="D168">
        <v>1181</v>
      </c>
      <c r="E168"/>
      <c r="F168"/>
      <c r="G168"/>
      <c r="H168"/>
      <c r="L168" s="6"/>
      <c r="O168" s="5"/>
    </row>
    <row r="169" spans="1:15" x14ac:dyDescent="0.25">
      <c r="A169" t="s">
        <v>20</v>
      </c>
      <c r="B169">
        <v>282</v>
      </c>
      <c r="C169" t="s">
        <v>14</v>
      </c>
      <c r="D169">
        <v>39</v>
      </c>
      <c r="E169"/>
      <c r="F169"/>
      <c r="G169"/>
      <c r="H169"/>
      <c r="L169" s="6"/>
      <c r="O169" s="5"/>
    </row>
    <row r="170" spans="1:15" x14ac:dyDescent="0.25">
      <c r="A170" t="s">
        <v>20</v>
      </c>
      <c r="B170">
        <v>116</v>
      </c>
      <c r="C170" t="s">
        <v>14</v>
      </c>
      <c r="D170">
        <v>46</v>
      </c>
      <c r="E170"/>
      <c r="F170"/>
      <c r="G170"/>
      <c r="H170"/>
      <c r="L170" s="6"/>
      <c r="O170" s="5"/>
    </row>
    <row r="171" spans="1:15" x14ac:dyDescent="0.25">
      <c r="A171" t="s">
        <v>20</v>
      </c>
      <c r="B171">
        <v>83</v>
      </c>
      <c r="C171" t="s">
        <v>14</v>
      </c>
      <c r="D171">
        <v>105</v>
      </c>
      <c r="E171"/>
      <c r="F171"/>
      <c r="G171"/>
      <c r="H171"/>
      <c r="L171" s="6"/>
      <c r="O171" s="5"/>
    </row>
    <row r="172" spans="1:15" x14ac:dyDescent="0.25">
      <c r="A172" t="s">
        <v>20</v>
      </c>
      <c r="B172">
        <v>91</v>
      </c>
      <c r="C172" t="s">
        <v>14</v>
      </c>
      <c r="D172">
        <v>535</v>
      </c>
      <c r="E172"/>
      <c r="F172"/>
      <c r="G172"/>
      <c r="H172"/>
      <c r="L172" s="6"/>
      <c r="O172" s="5"/>
    </row>
    <row r="173" spans="1:15" x14ac:dyDescent="0.25">
      <c r="A173" t="s">
        <v>20</v>
      </c>
      <c r="B173">
        <v>546</v>
      </c>
      <c r="C173" t="s">
        <v>14</v>
      </c>
      <c r="D173">
        <v>16</v>
      </c>
      <c r="E173"/>
      <c r="F173"/>
      <c r="G173"/>
      <c r="H173"/>
      <c r="L173" s="6"/>
      <c r="O173" s="5"/>
    </row>
    <row r="174" spans="1:15" x14ac:dyDescent="0.25">
      <c r="A174" t="s">
        <v>20</v>
      </c>
      <c r="B174">
        <v>393</v>
      </c>
      <c r="C174" t="s">
        <v>14</v>
      </c>
      <c r="D174">
        <v>575</v>
      </c>
      <c r="E174"/>
      <c r="F174"/>
      <c r="G174"/>
      <c r="H174"/>
      <c r="L174" s="6"/>
      <c r="O174" s="5"/>
    </row>
    <row r="175" spans="1:15" x14ac:dyDescent="0.25">
      <c r="A175" t="s">
        <v>20</v>
      </c>
      <c r="B175">
        <v>133</v>
      </c>
      <c r="C175" t="s">
        <v>14</v>
      </c>
      <c r="D175">
        <v>1120</v>
      </c>
      <c r="E175"/>
      <c r="F175"/>
      <c r="G175"/>
      <c r="H175"/>
      <c r="L175" s="6"/>
      <c r="O175" s="5"/>
    </row>
    <row r="176" spans="1:15" x14ac:dyDescent="0.25">
      <c r="A176" t="s">
        <v>20</v>
      </c>
      <c r="B176">
        <v>254</v>
      </c>
      <c r="C176" t="s">
        <v>14</v>
      </c>
      <c r="D176">
        <v>113</v>
      </c>
      <c r="E176"/>
      <c r="F176"/>
      <c r="G176"/>
      <c r="H176"/>
      <c r="L176" s="6"/>
      <c r="O176" s="5"/>
    </row>
    <row r="177" spans="1:15" x14ac:dyDescent="0.25">
      <c r="A177" t="s">
        <v>20</v>
      </c>
      <c r="B177">
        <v>176</v>
      </c>
      <c r="C177" t="s">
        <v>14</v>
      </c>
      <c r="D177">
        <v>1538</v>
      </c>
      <c r="E177"/>
      <c r="F177"/>
      <c r="G177"/>
      <c r="H177"/>
      <c r="L177" s="6"/>
      <c r="O177" s="5"/>
    </row>
    <row r="178" spans="1:15" x14ac:dyDescent="0.25">
      <c r="A178" t="s">
        <v>20</v>
      </c>
      <c r="B178">
        <v>337</v>
      </c>
      <c r="C178" t="s">
        <v>14</v>
      </c>
      <c r="D178">
        <v>9</v>
      </c>
      <c r="E178"/>
      <c r="F178"/>
      <c r="G178"/>
      <c r="H178"/>
      <c r="L178" s="6"/>
      <c r="O178" s="5"/>
    </row>
    <row r="179" spans="1:15" x14ac:dyDescent="0.25">
      <c r="A179" t="s">
        <v>20</v>
      </c>
      <c r="B179">
        <v>107</v>
      </c>
      <c r="C179" t="s">
        <v>14</v>
      </c>
      <c r="D179">
        <v>554</v>
      </c>
      <c r="E179"/>
      <c r="F179"/>
      <c r="G179"/>
      <c r="H179"/>
      <c r="L179" s="6"/>
      <c r="O179" s="5"/>
    </row>
    <row r="180" spans="1:15" x14ac:dyDescent="0.25">
      <c r="A180" t="s">
        <v>20</v>
      </c>
      <c r="B180">
        <v>183</v>
      </c>
      <c r="C180" t="s">
        <v>14</v>
      </c>
      <c r="D180">
        <v>648</v>
      </c>
      <c r="E180"/>
      <c r="F180"/>
      <c r="G180"/>
      <c r="H180"/>
      <c r="L180" s="6"/>
      <c r="O180" s="5"/>
    </row>
    <row r="181" spans="1:15" x14ac:dyDescent="0.25">
      <c r="A181" t="s">
        <v>20</v>
      </c>
      <c r="B181">
        <v>72</v>
      </c>
      <c r="C181" t="s">
        <v>14</v>
      </c>
      <c r="D181">
        <v>21</v>
      </c>
      <c r="E181"/>
      <c r="F181"/>
      <c r="G181"/>
      <c r="H181"/>
      <c r="L181" s="6"/>
      <c r="O181" s="5"/>
    </row>
    <row r="182" spans="1:15" x14ac:dyDescent="0.25">
      <c r="A182" t="s">
        <v>20</v>
      </c>
      <c r="B182">
        <v>295</v>
      </c>
      <c r="C182" t="s">
        <v>14</v>
      </c>
      <c r="D182">
        <v>54</v>
      </c>
      <c r="E182"/>
      <c r="F182"/>
      <c r="G182"/>
      <c r="H182"/>
      <c r="L182" s="6"/>
      <c r="O182" s="5"/>
    </row>
    <row r="183" spans="1:15" x14ac:dyDescent="0.25">
      <c r="A183" t="s">
        <v>20</v>
      </c>
      <c r="B183">
        <v>142</v>
      </c>
      <c r="C183" t="s">
        <v>14</v>
      </c>
      <c r="D183">
        <v>120</v>
      </c>
      <c r="E183"/>
      <c r="F183"/>
      <c r="G183"/>
      <c r="H183"/>
      <c r="L183" s="6"/>
      <c r="O183" s="5"/>
    </row>
    <row r="184" spans="1:15" x14ac:dyDescent="0.25">
      <c r="A184" t="s">
        <v>20</v>
      </c>
      <c r="B184">
        <v>85</v>
      </c>
      <c r="C184" t="s">
        <v>14</v>
      </c>
      <c r="D184">
        <v>579</v>
      </c>
      <c r="E184"/>
      <c r="F184"/>
      <c r="G184"/>
      <c r="H184"/>
      <c r="L184" s="6"/>
      <c r="O184" s="5"/>
    </row>
    <row r="185" spans="1:15" x14ac:dyDescent="0.25">
      <c r="A185" t="s">
        <v>20</v>
      </c>
      <c r="B185">
        <v>659</v>
      </c>
      <c r="C185" t="s">
        <v>14</v>
      </c>
      <c r="D185">
        <v>2072</v>
      </c>
      <c r="E185"/>
      <c r="F185"/>
      <c r="G185"/>
      <c r="H185"/>
      <c r="L185" s="6"/>
      <c r="O185" s="5"/>
    </row>
    <row r="186" spans="1:15" x14ac:dyDescent="0.25">
      <c r="A186" t="s">
        <v>20</v>
      </c>
      <c r="B186">
        <v>121</v>
      </c>
      <c r="C186" t="s">
        <v>14</v>
      </c>
      <c r="D186">
        <v>0</v>
      </c>
      <c r="E186"/>
      <c r="F186"/>
      <c r="G186"/>
      <c r="H186"/>
      <c r="L186" s="6"/>
      <c r="O186" s="5"/>
    </row>
    <row r="187" spans="1:15" x14ac:dyDescent="0.25">
      <c r="A187" t="s">
        <v>20</v>
      </c>
      <c r="B187">
        <v>3742</v>
      </c>
      <c r="C187" t="s">
        <v>14</v>
      </c>
      <c r="D187">
        <v>1796</v>
      </c>
      <c r="E187"/>
      <c r="F187"/>
      <c r="G187"/>
      <c r="H187"/>
      <c r="L187" s="6"/>
      <c r="O187" s="5"/>
    </row>
    <row r="188" spans="1:15" x14ac:dyDescent="0.25">
      <c r="A188" t="s">
        <v>20</v>
      </c>
      <c r="B188">
        <v>223</v>
      </c>
      <c r="C188" t="s">
        <v>14</v>
      </c>
      <c r="D188">
        <v>62</v>
      </c>
      <c r="E188"/>
      <c r="F188"/>
      <c r="G188"/>
      <c r="H188"/>
      <c r="L188" s="6"/>
      <c r="O188" s="5"/>
    </row>
    <row r="189" spans="1:15" x14ac:dyDescent="0.25">
      <c r="A189" t="s">
        <v>20</v>
      </c>
      <c r="B189">
        <v>133</v>
      </c>
      <c r="C189" t="s">
        <v>14</v>
      </c>
      <c r="D189">
        <v>347</v>
      </c>
      <c r="E189"/>
      <c r="F189"/>
      <c r="G189"/>
      <c r="H189"/>
      <c r="L189" s="6"/>
      <c r="O189" s="5"/>
    </row>
    <row r="190" spans="1:15" x14ac:dyDescent="0.25">
      <c r="A190" t="s">
        <v>20</v>
      </c>
      <c r="B190">
        <v>5168</v>
      </c>
      <c r="C190" t="s">
        <v>14</v>
      </c>
      <c r="D190">
        <v>19</v>
      </c>
      <c r="E190"/>
      <c r="F190"/>
      <c r="G190"/>
      <c r="H190"/>
      <c r="L190" s="6"/>
      <c r="O190" s="5"/>
    </row>
    <row r="191" spans="1:15" x14ac:dyDescent="0.25">
      <c r="A191" t="s">
        <v>20</v>
      </c>
      <c r="B191">
        <v>307</v>
      </c>
      <c r="C191" t="s">
        <v>14</v>
      </c>
      <c r="D191">
        <v>1258</v>
      </c>
      <c r="E191"/>
      <c r="F191"/>
      <c r="G191"/>
      <c r="H191"/>
      <c r="L191" s="6"/>
      <c r="O191" s="5"/>
    </row>
    <row r="192" spans="1:15" x14ac:dyDescent="0.25">
      <c r="A192" t="s">
        <v>20</v>
      </c>
      <c r="B192">
        <v>2441</v>
      </c>
      <c r="C192" t="s">
        <v>14</v>
      </c>
      <c r="D192">
        <v>362</v>
      </c>
      <c r="E192"/>
      <c r="F192"/>
      <c r="G192"/>
      <c r="H192"/>
      <c r="L192" s="6"/>
      <c r="O192" s="5"/>
    </row>
    <row r="193" spans="1:15" x14ac:dyDescent="0.25">
      <c r="A193" t="s">
        <v>20</v>
      </c>
      <c r="B193">
        <v>1385</v>
      </c>
      <c r="C193" t="s">
        <v>14</v>
      </c>
      <c r="D193">
        <v>133</v>
      </c>
      <c r="E193"/>
      <c r="F193"/>
      <c r="G193"/>
      <c r="H193"/>
      <c r="L193" s="6"/>
      <c r="O193" s="5"/>
    </row>
    <row r="194" spans="1:15" x14ac:dyDescent="0.25">
      <c r="A194" t="s">
        <v>20</v>
      </c>
      <c r="B194">
        <v>190</v>
      </c>
      <c r="C194" t="s">
        <v>14</v>
      </c>
      <c r="D194">
        <v>846</v>
      </c>
      <c r="E194"/>
      <c r="F194"/>
      <c r="G194"/>
      <c r="H194"/>
      <c r="L194" s="6"/>
      <c r="O194" s="5"/>
    </row>
    <row r="195" spans="1:15" x14ac:dyDescent="0.25">
      <c r="A195" t="s">
        <v>20</v>
      </c>
      <c r="B195">
        <v>470</v>
      </c>
      <c r="C195" t="s">
        <v>14</v>
      </c>
      <c r="D195">
        <v>10</v>
      </c>
      <c r="E195"/>
      <c r="F195"/>
      <c r="G195"/>
      <c r="H195"/>
      <c r="L195" s="6"/>
      <c r="O195" s="5"/>
    </row>
    <row r="196" spans="1:15" x14ac:dyDescent="0.25">
      <c r="A196" t="s">
        <v>20</v>
      </c>
      <c r="B196">
        <v>253</v>
      </c>
      <c r="C196" t="s">
        <v>14</v>
      </c>
      <c r="D196">
        <v>191</v>
      </c>
      <c r="E196"/>
      <c r="F196"/>
      <c r="G196"/>
      <c r="H196"/>
      <c r="L196" s="6"/>
      <c r="O196" s="5"/>
    </row>
    <row r="197" spans="1:15" x14ac:dyDescent="0.25">
      <c r="A197" t="s">
        <v>20</v>
      </c>
      <c r="B197">
        <v>1113</v>
      </c>
      <c r="C197" t="s">
        <v>14</v>
      </c>
      <c r="D197">
        <v>1979</v>
      </c>
      <c r="E197"/>
      <c r="F197"/>
      <c r="G197"/>
      <c r="H197"/>
      <c r="L197" s="6"/>
      <c r="O197" s="5"/>
    </row>
    <row r="198" spans="1:15" x14ac:dyDescent="0.25">
      <c r="A198" t="s">
        <v>20</v>
      </c>
      <c r="B198">
        <v>2283</v>
      </c>
      <c r="C198" t="s">
        <v>14</v>
      </c>
      <c r="D198">
        <v>63</v>
      </c>
      <c r="E198"/>
      <c r="F198"/>
      <c r="G198"/>
      <c r="H198"/>
      <c r="L198" s="6"/>
      <c r="O198" s="5"/>
    </row>
    <row r="199" spans="1:15" x14ac:dyDescent="0.25">
      <c r="A199" t="s">
        <v>20</v>
      </c>
      <c r="B199">
        <v>1095</v>
      </c>
      <c r="C199" t="s">
        <v>14</v>
      </c>
      <c r="D199">
        <v>6080</v>
      </c>
      <c r="E199"/>
      <c r="F199"/>
      <c r="G199"/>
      <c r="H199"/>
      <c r="L199" s="6"/>
      <c r="O199" s="5"/>
    </row>
    <row r="200" spans="1:15" x14ac:dyDescent="0.25">
      <c r="A200" t="s">
        <v>20</v>
      </c>
      <c r="B200">
        <v>1690</v>
      </c>
      <c r="C200" t="s">
        <v>14</v>
      </c>
      <c r="D200">
        <v>80</v>
      </c>
      <c r="E200"/>
      <c r="F200"/>
      <c r="G200"/>
      <c r="H200"/>
      <c r="L200" s="6"/>
      <c r="O200" s="5"/>
    </row>
    <row r="201" spans="1:15" x14ac:dyDescent="0.25">
      <c r="A201" t="s">
        <v>20</v>
      </c>
      <c r="B201">
        <v>191</v>
      </c>
      <c r="C201" t="s">
        <v>14</v>
      </c>
      <c r="D201">
        <v>9</v>
      </c>
      <c r="E201"/>
      <c r="F201"/>
      <c r="G201"/>
      <c r="H201"/>
      <c r="L201" s="6"/>
      <c r="O201" s="5"/>
    </row>
    <row r="202" spans="1:15" x14ac:dyDescent="0.25">
      <c r="A202" t="s">
        <v>20</v>
      </c>
      <c r="B202">
        <v>2013</v>
      </c>
      <c r="C202" t="s">
        <v>14</v>
      </c>
      <c r="D202">
        <v>1784</v>
      </c>
      <c r="E202"/>
      <c r="F202"/>
      <c r="G202"/>
      <c r="H202"/>
      <c r="L202" s="6"/>
      <c r="O202" s="5"/>
    </row>
    <row r="203" spans="1:15" x14ac:dyDescent="0.25">
      <c r="A203" t="s">
        <v>20</v>
      </c>
      <c r="B203">
        <v>1703</v>
      </c>
      <c r="C203" t="s">
        <v>14</v>
      </c>
      <c r="D203">
        <v>243</v>
      </c>
      <c r="E203"/>
      <c r="F203"/>
      <c r="G203"/>
      <c r="H203"/>
      <c r="L203" s="6"/>
      <c r="O203" s="5"/>
    </row>
    <row r="204" spans="1:15" x14ac:dyDescent="0.25">
      <c r="A204" t="s">
        <v>20</v>
      </c>
      <c r="B204">
        <v>80</v>
      </c>
      <c r="C204" t="s">
        <v>14</v>
      </c>
      <c r="D204">
        <v>1296</v>
      </c>
      <c r="E204"/>
      <c r="F204"/>
      <c r="G204"/>
      <c r="H204"/>
      <c r="L204" s="6"/>
      <c r="O204" s="5"/>
    </row>
    <row r="205" spans="1:15" x14ac:dyDescent="0.25">
      <c r="A205" t="s">
        <v>20</v>
      </c>
      <c r="B205">
        <v>41</v>
      </c>
      <c r="C205" t="s">
        <v>14</v>
      </c>
      <c r="D205">
        <v>77</v>
      </c>
      <c r="E205"/>
      <c r="F205"/>
      <c r="G205"/>
      <c r="H205"/>
      <c r="L205" s="6"/>
      <c r="O205" s="5"/>
    </row>
    <row r="206" spans="1:15" x14ac:dyDescent="0.25">
      <c r="A206" t="s">
        <v>20</v>
      </c>
      <c r="B206">
        <v>187</v>
      </c>
      <c r="C206" t="s">
        <v>14</v>
      </c>
      <c r="D206">
        <v>395</v>
      </c>
      <c r="E206"/>
      <c r="F206"/>
      <c r="G206"/>
      <c r="H206"/>
      <c r="L206" s="6"/>
      <c r="O206" s="5"/>
    </row>
    <row r="207" spans="1:15" x14ac:dyDescent="0.25">
      <c r="A207" t="s">
        <v>20</v>
      </c>
      <c r="B207">
        <v>2875</v>
      </c>
      <c r="C207" t="s">
        <v>14</v>
      </c>
      <c r="D207">
        <v>49</v>
      </c>
      <c r="E207"/>
      <c r="F207"/>
      <c r="G207"/>
      <c r="H207"/>
      <c r="L207" s="6"/>
      <c r="O207" s="5"/>
    </row>
    <row r="208" spans="1:15" x14ac:dyDescent="0.25">
      <c r="A208" t="s">
        <v>20</v>
      </c>
      <c r="B208">
        <v>88</v>
      </c>
      <c r="C208" t="s">
        <v>14</v>
      </c>
      <c r="D208">
        <v>180</v>
      </c>
      <c r="E208"/>
      <c r="F208"/>
      <c r="G208"/>
      <c r="H208"/>
      <c r="L208" s="6"/>
      <c r="O208" s="5"/>
    </row>
    <row r="209" spans="1:15" x14ac:dyDescent="0.25">
      <c r="A209" t="s">
        <v>20</v>
      </c>
      <c r="B209">
        <v>191</v>
      </c>
      <c r="C209" t="s">
        <v>14</v>
      </c>
      <c r="D209">
        <v>2690</v>
      </c>
      <c r="E209"/>
      <c r="F209"/>
      <c r="G209"/>
      <c r="H209"/>
      <c r="L209" s="6"/>
      <c r="O209" s="5"/>
    </row>
    <row r="210" spans="1:15" x14ac:dyDescent="0.25">
      <c r="A210" t="s">
        <v>20</v>
      </c>
      <c r="B210">
        <v>139</v>
      </c>
      <c r="C210" t="s">
        <v>14</v>
      </c>
      <c r="D210">
        <v>2779</v>
      </c>
      <c r="E210"/>
      <c r="F210"/>
      <c r="G210"/>
      <c r="H210"/>
      <c r="L210" s="6"/>
      <c r="O210" s="5"/>
    </row>
    <row r="211" spans="1:15" x14ac:dyDescent="0.25">
      <c r="A211" t="s">
        <v>20</v>
      </c>
      <c r="B211">
        <v>186</v>
      </c>
      <c r="C211" t="s">
        <v>14</v>
      </c>
      <c r="D211">
        <v>92</v>
      </c>
      <c r="E211"/>
      <c r="F211"/>
      <c r="G211"/>
      <c r="H211"/>
      <c r="L211" s="6"/>
      <c r="O211" s="5"/>
    </row>
    <row r="212" spans="1:15" x14ac:dyDescent="0.25">
      <c r="A212" t="s">
        <v>20</v>
      </c>
      <c r="B212">
        <v>112</v>
      </c>
      <c r="C212" t="s">
        <v>14</v>
      </c>
      <c r="D212">
        <v>1028</v>
      </c>
      <c r="E212"/>
      <c r="F212"/>
      <c r="G212"/>
      <c r="H212"/>
      <c r="L212" s="6"/>
      <c r="O212" s="5"/>
    </row>
    <row r="213" spans="1:15" x14ac:dyDescent="0.25">
      <c r="A213" t="s">
        <v>20</v>
      </c>
      <c r="B213">
        <v>101</v>
      </c>
      <c r="C213" t="s">
        <v>14</v>
      </c>
      <c r="D213">
        <v>26</v>
      </c>
      <c r="E213"/>
      <c r="F213"/>
      <c r="G213"/>
      <c r="H213"/>
      <c r="L213" s="6"/>
      <c r="O213" s="5"/>
    </row>
    <row r="214" spans="1:15" x14ac:dyDescent="0.25">
      <c r="A214" t="s">
        <v>20</v>
      </c>
      <c r="B214">
        <v>206</v>
      </c>
      <c r="C214" t="s">
        <v>14</v>
      </c>
      <c r="D214">
        <v>1790</v>
      </c>
      <c r="E214"/>
      <c r="F214"/>
      <c r="G214"/>
      <c r="H214"/>
      <c r="L214" s="6"/>
      <c r="O214" s="5"/>
    </row>
    <row r="215" spans="1:15" x14ac:dyDescent="0.25">
      <c r="A215" t="s">
        <v>20</v>
      </c>
      <c r="B215">
        <v>154</v>
      </c>
      <c r="C215" t="s">
        <v>14</v>
      </c>
      <c r="D215">
        <v>37</v>
      </c>
      <c r="E215"/>
      <c r="F215"/>
      <c r="G215"/>
      <c r="H215"/>
      <c r="L215" s="6"/>
      <c r="O215" s="5"/>
    </row>
    <row r="216" spans="1:15" x14ac:dyDescent="0.25">
      <c r="A216" t="s">
        <v>20</v>
      </c>
      <c r="B216">
        <v>5966</v>
      </c>
      <c r="C216" t="s">
        <v>14</v>
      </c>
      <c r="D216">
        <v>35</v>
      </c>
      <c r="E216"/>
      <c r="F216"/>
      <c r="G216"/>
      <c r="H216"/>
      <c r="L216" s="6"/>
      <c r="O216" s="5"/>
    </row>
    <row r="217" spans="1:15" x14ac:dyDescent="0.25">
      <c r="A217" t="s">
        <v>20</v>
      </c>
      <c r="B217">
        <v>169</v>
      </c>
      <c r="C217" t="s">
        <v>14</v>
      </c>
      <c r="D217">
        <v>558</v>
      </c>
      <c r="E217"/>
      <c r="F217"/>
      <c r="G217"/>
      <c r="H217"/>
      <c r="L217" s="6"/>
      <c r="O217" s="5"/>
    </row>
    <row r="218" spans="1:15" x14ac:dyDescent="0.25">
      <c r="A218" t="s">
        <v>20</v>
      </c>
      <c r="B218">
        <v>2106</v>
      </c>
      <c r="C218" t="s">
        <v>14</v>
      </c>
      <c r="D218">
        <v>64</v>
      </c>
      <c r="E218"/>
      <c r="F218"/>
      <c r="G218"/>
      <c r="H218"/>
      <c r="L218" s="6"/>
      <c r="O218" s="5"/>
    </row>
    <row r="219" spans="1:15" x14ac:dyDescent="0.25">
      <c r="A219" t="s">
        <v>20</v>
      </c>
      <c r="B219">
        <v>131</v>
      </c>
      <c r="C219" t="s">
        <v>14</v>
      </c>
      <c r="D219">
        <v>245</v>
      </c>
      <c r="E219"/>
      <c r="F219"/>
      <c r="G219"/>
      <c r="H219"/>
      <c r="L219" s="6"/>
      <c r="O219" s="5"/>
    </row>
    <row r="220" spans="1:15" x14ac:dyDescent="0.25">
      <c r="A220" t="s">
        <v>20</v>
      </c>
      <c r="B220">
        <v>84</v>
      </c>
      <c r="C220" t="s">
        <v>14</v>
      </c>
      <c r="D220">
        <v>71</v>
      </c>
      <c r="E220"/>
      <c r="F220"/>
      <c r="G220"/>
      <c r="H220"/>
      <c r="L220" s="6"/>
      <c r="O220" s="5"/>
    </row>
    <row r="221" spans="1:15" x14ac:dyDescent="0.25">
      <c r="A221" t="s">
        <v>20</v>
      </c>
      <c r="B221">
        <v>155</v>
      </c>
      <c r="C221" t="s">
        <v>14</v>
      </c>
      <c r="D221">
        <v>42</v>
      </c>
      <c r="E221"/>
      <c r="F221"/>
      <c r="G221"/>
      <c r="H221"/>
      <c r="L221" s="6"/>
      <c r="O221" s="5"/>
    </row>
    <row r="222" spans="1:15" x14ac:dyDescent="0.25">
      <c r="A222" t="s">
        <v>20</v>
      </c>
      <c r="B222">
        <v>189</v>
      </c>
      <c r="C222" t="s">
        <v>14</v>
      </c>
      <c r="D222">
        <v>156</v>
      </c>
      <c r="E222"/>
      <c r="F222"/>
      <c r="G222"/>
      <c r="H222"/>
      <c r="L222" s="6"/>
      <c r="O222" s="5"/>
    </row>
    <row r="223" spans="1:15" x14ac:dyDescent="0.25">
      <c r="A223" t="s">
        <v>20</v>
      </c>
      <c r="B223">
        <v>4799</v>
      </c>
      <c r="C223" t="s">
        <v>14</v>
      </c>
      <c r="D223">
        <v>1368</v>
      </c>
      <c r="E223"/>
      <c r="F223"/>
      <c r="G223"/>
      <c r="H223"/>
      <c r="L223" s="6"/>
      <c r="O223" s="5"/>
    </row>
    <row r="224" spans="1:15" x14ac:dyDescent="0.25">
      <c r="A224" t="s">
        <v>20</v>
      </c>
      <c r="B224">
        <v>1137</v>
      </c>
      <c r="C224" t="s">
        <v>14</v>
      </c>
      <c r="D224">
        <v>102</v>
      </c>
      <c r="E224"/>
      <c r="F224"/>
      <c r="G224"/>
      <c r="H224"/>
      <c r="L224" s="6"/>
      <c r="O224" s="5"/>
    </row>
    <row r="225" spans="1:15" x14ac:dyDescent="0.25">
      <c r="A225" t="s">
        <v>20</v>
      </c>
      <c r="B225">
        <v>1152</v>
      </c>
      <c r="C225" t="s">
        <v>14</v>
      </c>
      <c r="D225">
        <v>86</v>
      </c>
      <c r="E225"/>
      <c r="F225"/>
      <c r="G225"/>
      <c r="H225"/>
      <c r="L225" s="6"/>
      <c r="O225" s="5"/>
    </row>
    <row r="226" spans="1:15" x14ac:dyDescent="0.25">
      <c r="A226" t="s">
        <v>20</v>
      </c>
      <c r="B226">
        <v>50</v>
      </c>
      <c r="C226" t="s">
        <v>14</v>
      </c>
      <c r="D226">
        <v>253</v>
      </c>
      <c r="E226"/>
      <c r="F226"/>
      <c r="G226"/>
      <c r="H226"/>
      <c r="L226" s="6"/>
      <c r="O226" s="5"/>
    </row>
    <row r="227" spans="1:15" x14ac:dyDescent="0.25">
      <c r="A227" t="s">
        <v>20</v>
      </c>
      <c r="B227">
        <v>3059</v>
      </c>
      <c r="C227" t="s">
        <v>14</v>
      </c>
      <c r="D227">
        <v>157</v>
      </c>
      <c r="E227"/>
      <c r="F227"/>
      <c r="G227"/>
      <c r="H227"/>
      <c r="L227" s="6"/>
      <c r="O227" s="5"/>
    </row>
    <row r="228" spans="1:15" x14ac:dyDescent="0.25">
      <c r="A228" t="s">
        <v>20</v>
      </c>
      <c r="B228">
        <v>34</v>
      </c>
      <c r="C228" t="s">
        <v>14</v>
      </c>
      <c r="D228">
        <v>183</v>
      </c>
      <c r="E228"/>
      <c r="F228"/>
      <c r="G228"/>
      <c r="H228"/>
      <c r="L228" s="6"/>
      <c r="O228" s="5"/>
    </row>
    <row r="229" spans="1:15" x14ac:dyDescent="0.25">
      <c r="A229" t="s">
        <v>20</v>
      </c>
      <c r="B229">
        <v>220</v>
      </c>
      <c r="C229" t="s">
        <v>14</v>
      </c>
      <c r="D229">
        <v>82</v>
      </c>
      <c r="E229"/>
      <c r="F229"/>
      <c r="G229"/>
      <c r="H229"/>
      <c r="L229" s="6"/>
      <c r="O229" s="5"/>
    </row>
    <row r="230" spans="1:15" x14ac:dyDescent="0.25">
      <c r="A230" t="s">
        <v>20</v>
      </c>
      <c r="B230">
        <v>1604</v>
      </c>
      <c r="C230" t="s">
        <v>14</v>
      </c>
      <c r="D230">
        <v>1</v>
      </c>
      <c r="E230"/>
      <c r="F230"/>
      <c r="G230"/>
      <c r="H230"/>
      <c r="L230" s="6"/>
      <c r="O230" s="5"/>
    </row>
    <row r="231" spans="1:15" x14ac:dyDescent="0.25">
      <c r="A231" t="s">
        <v>20</v>
      </c>
      <c r="B231">
        <v>454</v>
      </c>
      <c r="C231" t="s">
        <v>14</v>
      </c>
      <c r="D231">
        <v>1198</v>
      </c>
      <c r="E231"/>
      <c r="F231"/>
      <c r="G231"/>
      <c r="H231"/>
      <c r="L231" s="6"/>
      <c r="O231" s="5"/>
    </row>
    <row r="232" spans="1:15" x14ac:dyDescent="0.25">
      <c r="A232" t="s">
        <v>20</v>
      </c>
      <c r="B232">
        <v>123</v>
      </c>
      <c r="C232" t="s">
        <v>14</v>
      </c>
      <c r="D232">
        <v>648</v>
      </c>
      <c r="E232"/>
      <c r="F232"/>
      <c r="G232"/>
      <c r="H232"/>
      <c r="L232" s="6"/>
      <c r="O232" s="5"/>
    </row>
    <row r="233" spans="1:15" x14ac:dyDescent="0.25">
      <c r="A233" t="s">
        <v>20</v>
      </c>
      <c r="B233">
        <v>299</v>
      </c>
      <c r="C233" t="s">
        <v>14</v>
      </c>
      <c r="D233">
        <v>64</v>
      </c>
      <c r="E233"/>
      <c r="F233"/>
      <c r="G233"/>
      <c r="H233"/>
      <c r="L233" s="6"/>
      <c r="O233" s="5"/>
    </row>
    <row r="234" spans="1:15" x14ac:dyDescent="0.25">
      <c r="A234" t="s">
        <v>20</v>
      </c>
      <c r="B234">
        <v>2237</v>
      </c>
      <c r="C234" t="s">
        <v>14</v>
      </c>
      <c r="D234">
        <v>62</v>
      </c>
      <c r="E234"/>
      <c r="F234"/>
      <c r="G234"/>
      <c r="H234"/>
      <c r="L234" s="6"/>
      <c r="O234" s="5"/>
    </row>
    <row r="235" spans="1:15" x14ac:dyDescent="0.25">
      <c r="A235" t="s">
        <v>20</v>
      </c>
      <c r="B235">
        <v>645</v>
      </c>
      <c r="C235" t="s">
        <v>14</v>
      </c>
      <c r="D235">
        <v>750</v>
      </c>
      <c r="E235"/>
      <c r="F235"/>
      <c r="G235"/>
      <c r="H235"/>
      <c r="L235" s="6"/>
      <c r="O235" s="5"/>
    </row>
    <row r="236" spans="1:15" x14ac:dyDescent="0.25">
      <c r="A236" t="s">
        <v>20</v>
      </c>
      <c r="B236">
        <v>484</v>
      </c>
      <c r="C236" t="s">
        <v>14</v>
      </c>
      <c r="D236">
        <v>105</v>
      </c>
      <c r="E236"/>
      <c r="F236"/>
      <c r="G236"/>
      <c r="H236"/>
      <c r="L236" s="6"/>
      <c r="O236" s="5"/>
    </row>
    <row r="237" spans="1:15" x14ac:dyDescent="0.25">
      <c r="A237" t="s">
        <v>20</v>
      </c>
      <c r="B237">
        <v>154</v>
      </c>
      <c r="C237" t="s">
        <v>14</v>
      </c>
      <c r="D237">
        <v>2604</v>
      </c>
      <c r="E237"/>
      <c r="F237"/>
      <c r="G237"/>
      <c r="H237"/>
      <c r="L237" s="6"/>
      <c r="O237" s="5"/>
    </row>
    <row r="238" spans="1:15" x14ac:dyDescent="0.25">
      <c r="A238" t="s">
        <v>20</v>
      </c>
      <c r="B238">
        <v>82</v>
      </c>
      <c r="C238" t="s">
        <v>14</v>
      </c>
      <c r="D238">
        <v>65</v>
      </c>
      <c r="E238"/>
      <c r="F238"/>
      <c r="G238"/>
      <c r="H238"/>
      <c r="L238" s="6"/>
      <c r="O238" s="5"/>
    </row>
    <row r="239" spans="1:15" x14ac:dyDescent="0.25">
      <c r="A239" t="s">
        <v>20</v>
      </c>
      <c r="B239">
        <v>134</v>
      </c>
      <c r="C239" t="s">
        <v>14</v>
      </c>
      <c r="D239">
        <v>94</v>
      </c>
      <c r="E239"/>
      <c r="F239"/>
      <c r="G239"/>
      <c r="H239"/>
      <c r="L239" s="6"/>
      <c r="O239" s="5"/>
    </row>
    <row r="240" spans="1:15" x14ac:dyDescent="0.25">
      <c r="A240" t="s">
        <v>20</v>
      </c>
      <c r="B240">
        <v>5203</v>
      </c>
      <c r="C240" t="s">
        <v>14</v>
      </c>
      <c r="D240">
        <v>257</v>
      </c>
      <c r="E240"/>
      <c r="F240"/>
      <c r="G240"/>
      <c r="H240"/>
      <c r="L240" s="6"/>
      <c r="O240" s="5"/>
    </row>
    <row r="241" spans="1:15" x14ac:dyDescent="0.25">
      <c r="A241" t="s">
        <v>20</v>
      </c>
      <c r="B241">
        <v>94</v>
      </c>
      <c r="C241" t="s">
        <v>14</v>
      </c>
      <c r="D241">
        <v>2928</v>
      </c>
      <c r="E241"/>
      <c r="F241"/>
      <c r="G241"/>
      <c r="H241"/>
      <c r="L241" s="6"/>
      <c r="O241" s="5"/>
    </row>
    <row r="242" spans="1:15" x14ac:dyDescent="0.25">
      <c r="A242" t="s">
        <v>20</v>
      </c>
      <c r="B242">
        <v>205</v>
      </c>
      <c r="C242" t="s">
        <v>14</v>
      </c>
      <c r="D242">
        <v>4697</v>
      </c>
      <c r="E242"/>
      <c r="F242"/>
      <c r="G242"/>
      <c r="H242"/>
      <c r="L242" s="6"/>
      <c r="O242" s="5"/>
    </row>
    <row r="243" spans="1:15" x14ac:dyDescent="0.25">
      <c r="A243" t="s">
        <v>20</v>
      </c>
      <c r="B243">
        <v>92</v>
      </c>
      <c r="C243" t="s">
        <v>14</v>
      </c>
      <c r="D243">
        <v>2915</v>
      </c>
      <c r="E243"/>
      <c r="F243"/>
      <c r="G243"/>
      <c r="H243"/>
      <c r="L243" s="6"/>
      <c r="O243" s="5"/>
    </row>
    <row r="244" spans="1:15" x14ac:dyDescent="0.25">
      <c r="A244" t="s">
        <v>20</v>
      </c>
      <c r="B244">
        <v>219</v>
      </c>
      <c r="C244" t="s">
        <v>14</v>
      </c>
      <c r="D244">
        <v>18</v>
      </c>
      <c r="E244"/>
      <c r="F244"/>
      <c r="G244"/>
      <c r="H244"/>
      <c r="L244" s="6"/>
      <c r="O244" s="5"/>
    </row>
    <row r="245" spans="1:15" x14ac:dyDescent="0.25">
      <c r="A245" t="s">
        <v>20</v>
      </c>
      <c r="B245">
        <v>2526</v>
      </c>
      <c r="C245" t="s">
        <v>14</v>
      </c>
      <c r="D245">
        <v>602</v>
      </c>
      <c r="E245"/>
      <c r="F245"/>
      <c r="G245"/>
      <c r="H245"/>
      <c r="L245" s="6"/>
      <c r="O245" s="5"/>
    </row>
    <row r="246" spans="1:15" x14ac:dyDescent="0.25">
      <c r="A246" t="s">
        <v>20</v>
      </c>
      <c r="B246">
        <v>94</v>
      </c>
      <c r="C246" t="s">
        <v>14</v>
      </c>
      <c r="D246">
        <v>1</v>
      </c>
      <c r="E246"/>
      <c r="F246"/>
      <c r="G246"/>
      <c r="H246"/>
      <c r="L246" s="6"/>
      <c r="O246" s="5"/>
    </row>
    <row r="247" spans="1:15" x14ac:dyDescent="0.25">
      <c r="A247" t="s">
        <v>20</v>
      </c>
      <c r="B247">
        <v>1713</v>
      </c>
      <c r="C247" t="s">
        <v>14</v>
      </c>
      <c r="D247">
        <v>3868</v>
      </c>
      <c r="E247"/>
      <c r="F247"/>
      <c r="G247"/>
      <c r="H247"/>
      <c r="L247" s="6"/>
      <c r="O247" s="5"/>
    </row>
    <row r="248" spans="1:15" x14ac:dyDescent="0.25">
      <c r="A248" t="s">
        <v>20</v>
      </c>
      <c r="B248">
        <v>249</v>
      </c>
      <c r="C248" t="s">
        <v>14</v>
      </c>
      <c r="D248">
        <v>504</v>
      </c>
      <c r="E248"/>
      <c r="F248"/>
      <c r="G248"/>
      <c r="H248"/>
      <c r="L248" s="6"/>
      <c r="O248" s="5"/>
    </row>
    <row r="249" spans="1:15" x14ac:dyDescent="0.25">
      <c r="A249" t="s">
        <v>20</v>
      </c>
      <c r="B249">
        <v>192</v>
      </c>
      <c r="C249" t="s">
        <v>14</v>
      </c>
      <c r="D249">
        <v>14</v>
      </c>
      <c r="E249"/>
      <c r="F249"/>
      <c r="G249"/>
      <c r="H249"/>
      <c r="L249" s="6"/>
      <c r="O249" s="5"/>
    </row>
    <row r="250" spans="1:15" x14ac:dyDescent="0.25">
      <c r="A250" t="s">
        <v>20</v>
      </c>
      <c r="B250">
        <v>247</v>
      </c>
      <c r="C250" t="s">
        <v>14</v>
      </c>
      <c r="D250">
        <v>750</v>
      </c>
      <c r="E250"/>
      <c r="F250"/>
      <c r="G250"/>
      <c r="H250"/>
      <c r="L250" s="6"/>
      <c r="O250" s="5"/>
    </row>
    <row r="251" spans="1:15" x14ac:dyDescent="0.25">
      <c r="A251" t="s">
        <v>20</v>
      </c>
      <c r="B251">
        <v>2293</v>
      </c>
      <c r="C251" t="s">
        <v>14</v>
      </c>
      <c r="D251">
        <v>77</v>
      </c>
      <c r="E251"/>
      <c r="F251"/>
      <c r="G251"/>
      <c r="H251"/>
      <c r="L251" s="6"/>
      <c r="O251" s="5"/>
    </row>
    <row r="252" spans="1:15" x14ac:dyDescent="0.25">
      <c r="A252" t="s">
        <v>20</v>
      </c>
      <c r="B252">
        <v>3131</v>
      </c>
      <c r="C252" t="s">
        <v>14</v>
      </c>
      <c r="D252">
        <v>752</v>
      </c>
      <c r="E252"/>
      <c r="F252"/>
      <c r="G252"/>
      <c r="H252"/>
      <c r="L252" s="6"/>
      <c r="O252" s="5"/>
    </row>
    <row r="253" spans="1:15" x14ac:dyDescent="0.25">
      <c r="A253" t="s">
        <v>20</v>
      </c>
      <c r="B253">
        <v>143</v>
      </c>
      <c r="C253" t="s">
        <v>14</v>
      </c>
      <c r="D253">
        <v>131</v>
      </c>
      <c r="E253"/>
      <c r="F253"/>
      <c r="G253"/>
      <c r="H253"/>
      <c r="L253" s="6"/>
      <c r="O253" s="5"/>
    </row>
    <row r="254" spans="1:15" x14ac:dyDescent="0.25">
      <c r="A254" t="s">
        <v>20</v>
      </c>
      <c r="B254">
        <v>296</v>
      </c>
      <c r="C254" t="s">
        <v>14</v>
      </c>
      <c r="D254">
        <v>87</v>
      </c>
      <c r="E254"/>
      <c r="F254"/>
      <c r="G254"/>
      <c r="H254"/>
      <c r="L254" s="6"/>
      <c r="O254" s="5"/>
    </row>
    <row r="255" spans="1:15" x14ac:dyDescent="0.25">
      <c r="A255" t="s">
        <v>20</v>
      </c>
      <c r="B255">
        <v>170</v>
      </c>
      <c r="C255" t="s">
        <v>14</v>
      </c>
      <c r="D255">
        <v>1063</v>
      </c>
      <c r="E255"/>
      <c r="F255"/>
      <c r="G255"/>
      <c r="H255"/>
      <c r="L255" s="6"/>
      <c r="O255" s="5"/>
    </row>
    <row r="256" spans="1:15" x14ac:dyDescent="0.25">
      <c r="A256" t="s">
        <v>20</v>
      </c>
      <c r="B256">
        <v>86</v>
      </c>
      <c r="C256" t="s">
        <v>14</v>
      </c>
      <c r="D256">
        <v>76</v>
      </c>
      <c r="E256"/>
      <c r="F256"/>
      <c r="G256"/>
      <c r="H256"/>
      <c r="L256" s="6"/>
      <c r="O256" s="5"/>
    </row>
    <row r="257" spans="1:15" x14ac:dyDescent="0.25">
      <c r="A257" t="s">
        <v>20</v>
      </c>
      <c r="B257">
        <v>6286</v>
      </c>
      <c r="C257" t="s">
        <v>14</v>
      </c>
      <c r="D257">
        <v>4428</v>
      </c>
      <c r="E257"/>
      <c r="F257"/>
      <c r="G257"/>
      <c r="H257"/>
      <c r="L257" s="6"/>
      <c r="O257" s="5"/>
    </row>
    <row r="258" spans="1:15" x14ac:dyDescent="0.25">
      <c r="A258" t="s">
        <v>20</v>
      </c>
      <c r="B258">
        <v>3727</v>
      </c>
      <c r="C258" t="s">
        <v>14</v>
      </c>
      <c r="D258">
        <v>58</v>
      </c>
      <c r="E258"/>
      <c r="F258"/>
      <c r="G258"/>
      <c r="H258"/>
      <c r="L258" s="6"/>
      <c r="O258" s="5"/>
    </row>
    <row r="259" spans="1:15" x14ac:dyDescent="0.25">
      <c r="A259" t="s">
        <v>20</v>
      </c>
      <c r="B259">
        <v>1605</v>
      </c>
      <c r="C259" t="s">
        <v>14</v>
      </c>
      <c r="D259">
        <v>111</v>
      </c>
      <c r="E259"/>
      <c r="F259"/>
      <c r="G259"/>
      <c r="H259"/>
      <c r="L259" s="6"/>
      <c r="O259" s="5"/>
    </row>
    <row r="260" spans="1:15" x14ac:dyDescent="0.25">
      <c r="A260" t="s">
        <v>20</v>
      </c>
      <c r="B260">
        <v>2120</v>
      </c>
      <c r="C260" t="s">
        <v>14</v>
      </c>
      <c r="D260">
        <v>2955</v>
      </c>
      <c r="E260"/>
      <c r="F260"/>
      <c r="G260"/>
      <c r="H260"/>
      <c r="L260" s="6"/>
      <c r="O260" s="5"/>
    </row>
    <row r="261" spans="1:15" x14ac:dyDescent="0.25">
      <c r="A261" t="s">
        <v>20</v>
      </c>
      <c r="B261">
        <v>50</v>
      </c>
      <c r="C261" t="s">
        <v>14</v>
      </c>
      <c r="D261">
        <v>1657</v>
      </c>
      <c r="E261"/>
      <c r="F261"/>
      <c r="G261"/>
      <c r="H261"/>
      <c r="L261" s="6"/>
      <c r="O261" s="5"/>
    </row>
    <row r="262" spans="1:15" x14ac:dyDescent="0.25">
      <c r="A262" t="s">
        <v>20</v>
      </c>
      <c r="B262">
        <v>2080</v>
      </c>
      <c r="C262" t="s">
        <v>14</v>
      </c>
      <c r="D262">
        <v>926</v>
      </c>
      <c r="E262"/>
      <c r="F262"/>
      <c r="G262"/>
      <c r="H262"/>
      <c r="L262" s="6"/>
      <c r="O262" s="5"/>
    </row>
    <row r="263" spans="1:15" x14ac:dyDescent="0.25">
      <c r="A263" t="s">
        <v>20</v>
      </c>
      <c r="B263">
        <v>2105</v>
      </c>
      <c r="C263" t="s">
        <v>14</v>
      </c>
      <c r="D263">
        <v>77</v>
      </c>
      <c r="E263"/>
      <c r="F263"/>
      <c r="G263"/>
      <c r="H263"/>
      <c r="L263" s="6"/>
      <c r="O263" s="5"/>
    </row>
    <row r="264" spans="1:15" x14ac:dyDescent="0.25">
      <c r="A264" t="s">
        <v>20</v>
      </c>
      <c r="B264">
        <v>2436</v>
      </c>
      <c r="C264" t="s">
        <v>14</v>
      </c>
      <c r="D264">
        <v>1748</v>
      </c>
      <c r="E264"/>
      <c r="F264"/>
      <c r="G264"/>
      <c r="H264"/>
      <c r="L264" s="6"/>
      <c r="O264" s="5"/>
    </row>
    <row r="265" spans="1:15" x14ac:dyDescent="0.25">
      <c r="A265" t="s">
        <v>20</v>
      </c>
      <c r="B265">
        <v>80</v>
      </c>
      <c r="C265" t="s">
        <v>14</v>
      </c>
      <c r="D265">
        <v>79</v>
      </c>
      <c r="E265"/>
      <c r="F265"/>
      <c r="G265"/>
      <c r="H265"/>
      <c r="L265" s="6"/>
      <c r="O265" s="5"/>
    </row>
    <row r="266" spans="1:15" x14ac:dyDescent="0.25">
      <c r="A266" t="s">
        <v>20</v>
      </c>
      <c r="B266">
        <v>42</v>
      </c>
      <c r="C266" t="s">
        <v>14</v>
      </c>
      <c r="D266">
        <v>889</v>
      </c>
      <c r="E266"/>
      <c r="F266"/>
      <c r="G266"/>
      <c r="H266"/>
      <c r="L266" s="6"/>
      <c r="O266" s="5"/>
    </row>
    <row r="267" spans="1:15" x14ac:dyDescent="0.25">
      <c r="A267" t="s">
        <v>20</v>
      </c>
      <c r="B267">
        <v>139</v>
      </c>
      <c r="C267" t="s">
        <v>14</v>
      </c>
      <c r="D267">
        <v>56</v>
      </c>
      <c r="E267"/>
      <c r="F267"/>
      <c r="G267"/>
      <c r="H267"/>
      <c r="L267" s="6"/>
      <c r="O267" s="5"/>
    </row>
    <row r="268" spans="1:15" x14ac:dyDescent="0.25">
      <c r="A268" t="s">
        <v>20</v>
      </c>
      <c r="B268">
        <v>159</v>
      </c>
      <c r="C268" t="s">
        <v>14</v>
      </c>
      <c r="D268">
        <v>1</v>
      </c>
      <c r="E268"/>
      <c r="F268"/>
      <c r="G268"/>
      <c r="H268"/>
      <c r="L268" s="6"/>
      <c r="O268" s="5"/>
    </row>
    <row r="269" spans="1:15" x14ac:dyDescent="0.25">
      <c r="A269" t="s">
        <v>20</v>
      </c>
      <c r="B269">
        <v>381</v>
      </c>
      <c r="C269" t="s">
        <v>14</v>
      </c>
      <c r="D269">
        <v>83</v>
      </c>
      <c r="E269"/>
      <c r="F269"/>
      <c r="G269"/>
      <c r="H269"/>
      <c r="L269" s="6"/>
      <c r="O269" s="5"/>
    </row>
    <row r="270" spans="1:15" x14ac:dyDescent="0.25">
      <c r="A270" t="s">
        <v>20</v>
      </c>
      <c r="B270">
        <v>194</v>
      </c>
      <c r="C270" t="s">
        <v>14</v>
      </c>
      <c r="D270">
        <v>2025</v>
      </c>
      <c r="E270"/>
      <c r="F270"/>
      <c r="G270"/>
      <c r="H270"/>
      <c r="L270" s="6"/>
      <c r="O270" s="5"/>
    </row>
    <row r="271" spans="1:15" x14ac:dyDescent="0.25">
      <c r="A271" t="s">
        <v>20</v>
      </c>
      <c r="B271">
        <v>106</v>
      </c>
      <c r="C271" t="s">
        <v>14</v>
      </c>
      <c r="D271">
        <v>14</v>
      </c>
      <c r="E271"/>
      <c r="F271"/>
      <c r="G271"/>
      <c r="H271"/>
      <c r="L271" s="6"/>
      <c r="O271" s="5"/>
    </row>
    <row r="272" spans="1:15" x14ac:dyDescent="0.25">
      <c r="A272" t="s">
        <v>20</v>
      </c>
      <c r="B272">
        <v>142</v>
      </c>
      <c r="C272" t="s">
        <v>14</v>
      </c>
      <c r="D272">
        <v>656</v>
      </c>
      <c r="E272"/>
      <c r="F272"/>
      <c r="G272"/>
      <c r="H272"/>
      <c r="L272" s="6"/>
      <c r="O272" s="5"/>
    </row>
    <row r="273" spans="1:15" x14ac:dyDescent="0.25">
      <c r="A273" t="s">
        <v>20</v>
      </c>
      <c r="B273">
        <v>211</v>
      </c>
      <c r="C273" t="s">
        <v>14</v>
      </c>
      <c r="D273">
        <v>1596</v>
      </c>
      <c r="E273"/>
      <c r="F273"/>
      <c r="G273"/>
      <c r="H273"/>
      <c r="L273" s="6"/>
      <c r="O273" s="5"/>
    </row>
    <row r="274" spans="1:15" x14ac:dyDescent="0.25">
      <c r="A274" t="s">
        <v>20</v>
      </c>
      <c r="B274">
        <v>2756</v>
      </c>
      <c r="C274" t="s">
        <v>14</v>
      </c>
      <c r="D274">
        <v>10</v>
      </c>
      <c r="E274"/>
      <c r="F274"/>
      <c r="G274"/>
      <c r="H274"/>
      <c r="L274" s="6"/>
      <c r="O274" s="5"/>
    </row>
    <row r="275" spans="1:15" x14ac:dyDescent="0.25">
      <c r="A275" t="s">
        <v>20</v>
      </c>
      <c r="B275">
        <v>173</v>
      </c>
      <c r="C275" t="s">
        <v>14</v>
      </c>
      <c r="D275">
        <v>1121</v>
      </c>
      <c r="E275"/>
      <c r="F275"/>
      <c r="G275"/>
      <c r="H275"/>
      <c r="L275" s="6"/>
      <c r="O275" s="5"/>
    </row>
    <row r="276" spans="1:15" x14ac:dyDescent="0.25">
      <c r="A276" t="s">
        <v>20</v>
      </c>
      <c r="B276">
        <v>87</v>
      </c>
      <c r="C276" t="s">
        <v>14</v>
      </c>
      <c r="D276">
        <v>15</v>
      </c>
      <c r="E276"/>
      <c r="F276"/>
      <c r="G276"/>
      <c r="H276"/>
      <c r="L276" s="6"/>
      <c r="O276" s="5"/>
    </row>
    <row r="277" spans="1:15" x14ac:dyDescent="0.25">
      <c r="A277" t="s">
        <v>20</v>
      </c>
      <c r="B277">
        <v>1572</v>
      </c>
      <c r="C277" t="s">
        <v>14</v>
      </c>
      <c r="D277">
        <v>191</v>
      </c>
      <c r="E277"/>
      <c r="F277"/>
      <c r="G277"/>
      <c r="H277"/>
      <c r="L277" s="6"/>
      <c r="O277" s="5"/>
    </row>
    <row r="278" spans="1:15" x14ac:dyDescent="0.25">
      <c r="A278" t="s">
        <v>20</v>
      </c>
      <c r="B278">
        <v>2346</v>
      </c>
      <c r="C278" t="s">
        <v>14</v>
      </c>
      <c r="D278">
        <v>16</v>
      </c>
      <c r="E278"/>
      <c r="F278"/>
      <c r="G278"/>
      <c r="H278"/>
      <c r="L278" s="6"/>
      <c r="O278" s="5"/>
    </row>
    <row r="279" spans="1:15" x14ac:dyDescent="0.25">
      <c r="A279" t="s">
        <v>20</v>
      </c>
      <c r="B279">
        <v>115</v>
      </c>
      <c r="C279" t="s">
        <v>14</v>
      </c>
      <c r="D279">
        <v>17</v>
      </c>
      <c r="E279"/>
      <c r="F279"/>
      <c r="G279"/>
      <c r="H279"/>
      <c r="L279" s="6"/>
      <c r="O279" s="5"/>
    </row>
    <row r="280" spans="1:15" x14ac:dyDescent="0.25">
      <c r="A280" t="s">
        <v>20</v>
      </c>
      <c r="B280">
        <v>85</v>
      </c>
      <c r="C280" t="s">
        <v>14</v>
      </c>
      <c r="D280">
        <v>34</v>
      </c>
      <c r="E280"/>
      <c r="F280"/>
      <c r="G280"/>
      <c r="H280"/>
      <c r="L280" s="6"/>
      <c r="O280" s="5"/>
    </row>
    <row r="281" spans="1:15" x14ac:dyDescent="0.25">
      <c r="A281" t="s">
        <v>20</v>
      </c>
      <c r="B281">
        <v>144</v>
      </c>
      <c r="C281" t="s">
        <v>14</v>
      </c>
      <c r="D281">
        <v>1</v>
      </c>
      <c r="E281"/>
      <c r="F281"/>
      <c r="G281"/>
      <c r="H281"/>
      <c r="L281" s="6"/>
      <c r="O281" s="5"/>
    </row>
    <row r="282" spans="1:15" x14ac:dyDescent="0.25">
      <c r="A282" t="s">
        <v>20</v>
      </c>
      <c r="B282">
        <v>2443</v>
      </c>
      <c r="C282" t="s">
        <v>14</v>
      </c>
      <c r="D282">
        <v>1274</v>
      </c>
      <c r="E282"/>
      <c r="F282"/>
      <c r="G282"/>
      <c r="H282"/>
      <c r="L282" s="6"/>
      <c r="O282" s="5"/>
    </row>
    <row r="283" spans="1:15" x14ac:dyDescent="0.25">
      <c r="A283" t="s">
        <v>20</v>
      </c>
      <c r="B283">
        <v>64</v>
      </c>
      <c r="C283" t="s">
        <v>14</v>
      </c>
      <c r="D283">
        <v>210</v>
      </c>
      <c r="E283"/>
      <c r="F283"/>
      <c r="G283"/>
      <c r="H283"/>
      <c r="L283" s="6"/>
      <c r="O283" s="5"/>
    </row>
    <row r="284" spans="1:15" x14ac:dyDescent="0.25">
      <c r="A284" t="s">
        <v>20</v>
      </c>
      <c r="B284">
        <v>268</v>
      </c>
      <c r="C284" t="s">
        <v>14</v>
      </c>
      <c r="D284">
        <v>248</v>
      </c>
      <c r="E284"/>
      <c r="F284"/>
      <c r="G284"/>
      <c r="H284"/>
      <c r="L284" s="6"/>
      <c r="O284" s="5"/>
    </row>
    <row r="285" spans="1:15" x14ac:dyDescent="0.25">
      <c r="A285" t="s">
        <v>20</v>
      </c>
      <c r="B285">
        <v>195</v>
      </c>
      <c r="C285" t="s">
        <v>14</v>
      </c>
      <c r="D285">
        <v>513</v>
      </c>
      <c r="E285"/>
      <c r="F285"/>
      <c r="G285"/>
      <c r="H285"/>
      <c r="L285" s="6"/>
      <c r="O285" s="5"/>
    </row>
    <row r="286" spans="1:15" x14ac:dyDescent="0.25">
      <c r="A286" t="s">
        <v>20</v>
      </c>
      <c r="B286">
        <v>186</v>
      </c>
      <c r="C286" t="s">
        <v>14</v>
      </c>
      <c r="D286">
        <v>3410</v>
      </c>
      <c r="E286"/>
      <c r="F286"/>
      <c r="G286"/>
      <c r="H286"/>
      <c r="L286" s="6"/>
      <c r="O286" s="5"/>
    </row>
    <row r="287" spans="1:15" x14ac:dyDescent="0.25">
      <c r="A287" t="s">
        <v>20</v>
      </c>
      <c r="B287">
        <v>460</v>
      </c>
      <c r="C287" t="s">
        <v>14</v>
      </c>
      <c r="D287">
        <v>10</v>
      </c>
      <c r="E287"/>
      <c r="F287"/>
      <c r="G287"/>
      <c r="H287"/>
      <c r="L287" s="6"/>
      <c r="O287" s="5"/>
    </row>
    <row r="288" spans="1:15" x14ac:dyDescent="0.25">
      <c r="A288" t="s">
        <v>20</v>
      </c>
      <c r="B288">
        <v>2528</v>
      </c>
      <c r="C288" t="s">
        <v>14</v>
      </c>
      <c r="D288">
        <v>2201</v>
      </c>
      <c r="E288"/>
      <c r="F288"/>
      <c r="G288"/>
      <c r="H288"/>
      <c r="L288" s="6"/>
      <c r="O288" s="5"/>
    </row>
    <row r="289" spans="1:15" x14ac:dyDescent="0.25">
      <c r="A289" t="s">
        <v>20</v>
      </c>
      <c r="B289">
        <v>3657</v>
      </c>
      <c r="C289" t="s">
        <v>14</v>
      </c>
      <c r="D289">
        <v>676</v>
      </c>
      <c r="E289"/>
      <c r="F289"/>
      <c r="G289"/>
      <c r="H289"/>
      <c r="L289" s="6"/>
      <c r="O289" s="5"/>
    </row>
    <row r="290" spans="1:15" x14ac:dyDescent="0.25">
      <c r="A290" t="s">
        <v>20</v>
      </c>
      <c r="B290">
        <v>131</v>
      </c>
      <c r="C290" t="s">
        <v>14</v>
      </c>
      <c r="D290">
        <v>831</v>
      </c>
      <c r="E290"/>
      <c r="F290"/>
      <c r="G290"/>
      <c r="H290"/>
      <c r="L290" s="6"/>
      <c r="O290" s="5"/>
    </row>
    <row r="291" spans="1:15" x14ac:dyDescent="0.25">
      <c r="A291" t="s">
        <v>20</v>
      </c>
      <c r="B291">
        <v>239</v>
      </c>
      <c r="C291" t="s">
        <v>14</v>
      </c>
      <c r="D291">
        <v>859</v>
      </c>
      <c r="E291"/>
      <c r="F291"/>
      <c r="G291"/>
      <c r="H291"/>
      <c r="L291" s="6"/>
      <c r="O291" s="5"/>
    </row>
    <row r="292" spans="1:15" x14ac:dyDescent="0.25">
      <c r="A292" t="s">
        <v>20</v>
      </c>
      <c r="B292">
        <v>78</v>
      </c>
      <c r="C292" t="s">
        <v>14</v>
      </c>
      <c r="D292">
        <v>45</v>
      </c>
      <c r="E292"/>
      <c r="F292"/>
      <c r="G292"/>
      <c r="H292"/>
      <c r="L292" s="6"/>
      <c r="O292" s="5"/>
    </row>
    <row r="293" spans="1:15" x14ac:dyDescent="0.25">
      <c r="A293" t="s">
        <v>20</v>
      </c>
      <c r="B293">
        <v>1773</v>
      </c>
      <c r="C293" t="s">
        <v>14</v>
      </c>
      <c r="D293">
        <v>6</v>
      </c>
      <c r="E293"/>
      <c r="F293"/>
      <c r="G293"/>
      <c r="H293"/>
      <c r="L293" s="6"/>
      <c r="O293" s="5"/>
    </row>
    <row r="294" spans="1:15" x14ac:dyDescent="0.25">
      <c r="A294" t="s">
        <v>20</v>
      </c>
      <c r="B294">
        <v>32</v>
      </c>
      <c r="C294" t="s">
        <v>14</v>
      </c>
      <c r="D294">
        <v>7</v>
      </c>
      <c r="E294"/>
      <c r="F294"/>
      <c r="G294"/>
      <c r="H294"/>
      <c r="L294" s="6"/>
      <c r="O294" s="5"/>
    </row>
    <row r="295" spans="1:15" x14ac:dyDescent="0.25">
      <c r="A295" t="s">
        <v>20</v>
      </c>
      <c r="B295">
        <v>369</v>
      </c>
      <c r="C295" t="s">
        <v>14</v>
      </c>
      <c r="D295">
        <v>31</v>
      </c>
      <c r="E295"/>
      <c r="F295"/>
      <c r="G295"/>
      <c r="H295"/>
      <c r="L295" s="6"/>
      <c r="O295" s="5"/>
    </row>
    <row r="296" spans="1:15" x14ac:dyDescent="0.25">
      <c r="A296" t="s">
        <v>20</v>
      </c>
      <c r="B296">
        <v>89</v>
      </c>
      <c r="C296" t="s">
        <v>14</v>
      </c>
      <c r="D296">
        <v>78</v>
      </c>
      <c r="E296"/>
      <c r="F296"/>
      <c r="G296"/>
      <c r="H296"/>
      <c r="L296" s="6"/>
      <c r="O296" s="5"/>
    </row>
    <row r="297" spans="1:15" x14ac:dyDescent="0.25">
      <c r="A297" t="s">
        <v>20</v>
      </c>
      <c r="B297">
        <v>147</v>
      </c>
      <c r="C297" t="s">
        <v>14</v>
      </c>
      <c r="D297">
        <v>1225</v>
      </c>
      <c r="E297"/>
      <c r="F297"/>
      <c r="G297"/>
      <c r="H297"/>
      <c r="L297" s="6"/>
      <c r="O297" s="5"/>
    </row>
    <row r="298" spans="1:15" x14ac:dyDescent="0.25">
      <c r="A298" t="s">
        <v>20</v>
      </c>
      <c r="B298">
        <v>126</v>
      </c>
      <c r="C298" t="s">
        <v>14</v>
      </c>
      <c r="D298">
        <v>1</v>
      </c>
      <c r="E298"/>
      <c r="F298"/>
      <c r="G298"/>
      <c r="H298"/>
      <c r="L298" s="6"/>
      <c r="O298" s="5"/>
    </row>
    <row r="299" spans="1:15" x14ac:dyDescent="0.25">
      <c r="A299" t="s">
        <v>20</v>
      </c>
      <c r="B299">
        <v>2218</v>
      </c>
      <c r="C299" t="s">
        <v>14</v>
      </c>
      <c r="D299">
        <v>67</v>
      </c>
      <c r="E299"/>
      <c r="F299"/>
      <c r="G299"/>
      <c r="H299"/>
      <c r="L299" s="6"/>
      <c r="O299" s="5"/>
    </row>
    <row r="300" spans="1:15" x14ac:dyDescent="0.25">
      <c r="A300" t="s">
        <v>20</v>
      </c>
      <c r="B300">
        <v>202</v>
      </c>
      <c r="C300" t="s">
        <v>14</v>
      </c>
      <c r="D300">
        <v>19</v>
      </c>
      <c r="E300"/>
      <c r="F300"/>
      <c r="G300"/>
      <c r="H300"/>
      <c r="L300" s="6"/>
      <c r="O300" s="5"/>
    </row>
    <row r="301" spans="1:15" x14ac:dyDescent="0.25">
      <c r="A301" t="s">
        <v>20</v>
      </c>
      <c r="B301">
        <v>140</v>
      </c>
      <c r="C301" t="s">
        <v>14</v>
      </c>
      <c r="D301">
        <v>2108</v>
      </c>
      <c r="E301"/>
      <c r="F301"/>
      <c r="G301"/>
      <c r="H301"/>
      <c r="L301" s="6"/>
      <c r="O301" s="5"/>
    </row>
    <row r="302" spans="1:15" x14ac:dyDescent="0.25">
      <c r="A302" t="s">
        <v>20</v>
      </c>
      <c r="B302">
        <v>1052</v>
      </c>
      <c r="C302" t="s">
        <v>14</v>
      </c>
      <c r="D302">
        <v>679</v>
      </c>
      <c r="E302"/>
      <c r="F302"/>
      <c r="G302"/>
      <c r="H302"/>
      <c r="L302" s="6"/>
      <c r="O302" s="5"/>
    </row>
    <row r="303" spans="1:15" x14ac:dyDescent="0.25">
      <c r="A303" t="s">
        <v>20</v>
      </c>
      <c r="B303">
        <v>247</v>
      </c>
      <c r="C303" t="s">
        <v>14</v>
      </c>
      <c r="D303">
        <v>36</v>
      </c>
      <c r="E303"/>
      <c r="F303"/>
      <c r="G303"/>
      <c r="H303"/>
      <c r="L303" s="6"/>
      <c r="O303" s="5"/>
    </row>
    <row r="304" spans="1:15" x14ac:dyDescent="0.25">
      <c r="A304" t="s">
        <v>20</v>
      </c>
      <c r="B304">
        <v>84</v>
      </c>
      <c r="C304" t="s">
        <v>14</v>
      </c>
      <c r="D304">
        <v>47</v>
      </c>
      <c r="E304"/>
      <c r="F304"/>
      <c r="G304"/>
      <c r="H304"/>
      <c r="L304" s="6"/>
      <c r="O304" s="5"/>
    </row>
    <row r="305" spans="1:15" x14ac:dyDescent="0.25">
      <c r="A305" t="s">
        <v>20</v>
      </c>
      <c r="B305">
        <v>88</v>
      </c>
      <c r="C305" t="s">
        <v>14</v>
      </c>
      <c r="D305">
        <v>70</v>
      </c>
      <c r="E305"/>
      <c r="F305"/>
      <c r="G305"/>
      <c r="H305"/>
      <c r="L305" s="6"/>
      <c r="O305" s="5"/>
    </row>
    <row r="306" spans="1:15" x14ac:dyDescent="0.25">
      <c r="A306" t="s">
        <v>20</v>
      </c>
      <c r="B306">
        <v>156</v>
      </c>
      <c r="C306" t="s">
        <v>14</v>
      </c>
      <c r="D306">
        <v>154</v>
      </c>
      <c r="E306"/>
      <c r="F306"/>
      <c r="G306"/>
      <c r="H306"/>
      <c r="L306" s="6"/>
      <c r="O306" s="5"/>
    </row>
    <row r="307" spans="1:15" x14ac:dyDescent="0.25">
      <c r="A307" t="s">
        <v>20</v>
      </c>
      <c r="B307">
        <v>2985</v>
      </c>
      <c r="C307" t="s">
        <v>14</v>
      </c>
      <c r="D307">
        <v>22</v>
      </c>
      <c r="E307"/>
      <c r="F307"/>
      <c r="G307"/>
      <c r="H307"/>
      <c r="L307" s="6"/>
      <c r="O307" s="5"/>
    </row>
    <row r="308" spans="1:15" x14ac:dyDescent="0.25">
      <c r="A308" t="s">
        <v>20</v>
      </c>
      <c r="B308">
        <v>762</v>
      </c>
      <c r="C308" t="s">
        <v>14</v>
      </c>
      <c r="D308">
        <v>1758</v>
      </c>
      <c r="E308"/>
      <c r="F308"/>
      <c r="G308"/>
      <c r="H308"/>
      <c r="L308" s="6"/>
      <c r="O308" s="5"/>
    </row>
    <row r="309" spans="1:15" x14ac:dyDescent="0.25">
      <c r="A309" t="s">
        <v>20</v>
      </c>
      <c r="B309">
        <v>554</v>
      </c>
      <c r="C309" t="s">
        <v>14</v>
      </c>
      <c r="D309">
        <v>94</v>
      </c>
      <c r="E309"/>
      <c r="F309"/>
      <c r="G309"/>
      <c r="H309"/>
      <c r="L309" s="6"/>
      <c r="O309" s="5"/>
    </row>
    <row r="310" spans="1:15" x14ac:dyDescent="0.25">
      <c r="A310" t="s">
        <v>20</v>
      </c>
      <c r="B310">
        <v>135</v>
      </c>
      <c r="C310" t="s">
        <v>14</v>
      </c>
      <c r="D310">
        <v>33</v>
      </c>
      <c r="E310"/>
      <c r="F310"/>
      <c r="G310"/>
      <c r="H310"/>
      <c r="L310" s="6"/>
      <c r="O310" s="5"/>
    </row>
    <row r="311" spans="1:15" x14ac:dyDescent="0.25">
      <c r="A311" t="s">
        <v>20</v>
      </c>
      <c r="B311">
        <v>122</v>
      </c>
      <c r="C311" t="s">
        <v>14</v>
      </c>
      <c r="D311">
        <v>1</v>
      </c>
      <c r="E311"/>
      <c r="F311"/>
      <c r="G311"/>
      <c r="H311"/>
      <c r="L311" s="6"/>
      <c r="O311" s="5"/>
    </row>
    <row r="312" spans="1:15" x14ac:dyDescent="0.25">
      <c r="A312" t="s">
        <v>20</v>
      </c>
      <c r="B312">
        <v>221</v>
      </c>
      <c r="C312" t="s">
        <v>14</v>
      </c>
      <c r="D312">
        <v>31</v>
      </c>
      <c r="E312"/>
      <c r="F312"/>
      <c r="G312"/>
      <c r="H312"/>
      <c r="L312" s="6"/>
      <c r="O312" s="5"/>
    </row>
    <row r="313" spans="1:15" x14ac:dyDescent="0.25">
      <c r="A313" t="s">
        <v>20</v>
      </c>
      <c r="B313">
        <v>126</v>
      </c>
      <c r="C313" t="s">
        <v>14</v>
      </c>
      <c r="D313">
        <v>35</v>
      </c>
      <c r="E313"/>
      <c r="F313"/>
      <c r="G313"/>
      <c r="H313"/>
      <c r="L313" s="6"/>
      <c r="O313" s="5"/>
    </row>
    <row r="314" spans="1:15" x14ac:dyDescent="0.25">
      <c r="A314" t="s">
        <v>20</v>
      </c>
      <c r="B314">
        <v>1022</v>
      </c>
      <c r="C314" t="s">
        <v>14</v>
      </c>
      <c r="D314">
        <v>63</v>
      </c>
      <c r="E314"/>
      <c r="F314"/>
      <c r="G314"/>
      <c r="H314"/>
      <c r="L314" s="6"/>
      <c r="O314" s="5"/>
    </row>
    <row r="315" spans="1:15" x14ac:dyDescent="0.25">
      <c r="A315" t="s">
        <v>20</v>
      </c>
      <c r="B315">
        <v>3177</v>
      </c>
      <c r="C315" t="s">
        <v>14</v>
      </c>
      <c r="D315">
        <v>526</v>
      </c>
      <c r="E315"/>
      <c r="F315"/>
      <c r="G315"/>
      <c r="H315"/>
      <c r="L315" s="6"/>
      <c r="O315" s="5"/>
    </row>
    <row r="316" spans="1:15" x14ac:dyDescent="0.25">
      <c r="A316" t="s">
        <v>20</v>
      </c>
      <c r="B316">
        <v>198</v>
      </c>
      <c r="C316" t="s">
        <v>14</v>
      </c>
      <c r="D316">
        <v>121</v>
      </c>
      <c r="E316"/>
      <c r="F316"/>
      <c r="G316"/>
      <c r="H316"/>
      <c r="L316" s="6"/>
      <c r="O316" s="5"/>
    </row>
    <row r="317" spans="1:15" x14ac:dyDescent="0.25">
      <c r="A317" t="s">
        <v>20</v>
      </c>
      <c r="B317">
        <v>85</v>
      </c>
      <c r="C317" t="s">
        <v>14</v>
      </c>
      <c r="D317">
        <v>67</v>
      </c>
      <c r="E317"/>
      <c r="F317"/>
      <c r="G317"/>
      <c r="H317"/>
      <c r="L317" s="6"/>
      <c r="O317" s="5"/>
    </row>
    <row r="318" spans="1:15" x14ac:dyDescent="0.25">
      <c r="A318" t="s">
        <v>20</v>
      </c>
      <c r="B318">
        <v>3596</v>
      </c>
      <c r="C318" t="s">
        <v>14</v>
      </c>
      <c r="D318">
        <v>57</v>
      </c>
      <c r="E318"/>
      <c r="F318"/>
      <c r="G318"/>
      <c r="H318"/>
      <c r="L318" s="6"/>
      <c r="O318" s="5"/>
    </row>
    <row r="319" spans="1:15" x14ac:dyDescent="0.25">
      <c r="A319" t="s">
        <v>20</v>
      </c>
      <c r="B319">
        <v>244</v>
      </c>
      <c r="C319" t="s">
        <v>14</v>
      </c>
      <c r="D319">
        <v>1229</v>
      </c>
      <c r="E319"/>
      <c r="F319"/>
      <c r="G319"/>
      <c r="H319"/>
      <c r="L319" s="6"/>
      <c r="O319" s="5"/>
    </row>
    <row r="320" spans="1:15" x14ac:dyDescent="0.25">
      <c r="A320" t="s">
        <v>20</v>
      </c>
      <c r="B320">
        <v>5180</v>
      </c>
      <c r="C320" t="s">
        <v>14</v>
      </c>
      <c r="D320">
        <v>12</v>
      </c>
      <c r="E320"/>
      <c r="F320"/>
      <c r="G320"/>
      <c r="H320"/>
      <c r="L320" s="6"/>
      <c r="O320" s="5"/>
    </row>
    <row r="321" spans="1:15" x14ac:dyDescent="0.25">
      <c r="A321" t="s">
        <v>20</v>
      </c>
      <c r="B321">
        <v>589</v>
      </c>
      <c r="C321" t="s">
        <v>14</v>
      </c>
      <c r="D321">
        <v>452</v>
      </c>
      <c r="E321"/>
      <c r="F321"/>
      <c r="G321"/>
      <c r="H321"/>
      <c r="L321" s="6"/>
      <c r="O321" s="5"/>
    </row>
    <row r="322" spans="1:15" x14ac:dyDescent="0.25">
      <c r="A322" t="s">
        <v>20</v>
      </c>
      <c r="B322">
        <v>2725</v>
      </c>
      <c r="C322" t="s">
        <v>14</v>
      </c>
      <c r="D322">
        <v>1886</v>
      </c>
      <c r="E322"/>
      <c r="F322"/>
      <c r="G322"/>
      <c r="H322"/>
      <c r="L322" s="6"/>
      <c r="O322" s="5"/>
    </row>
    <row r="323" spans="1:15" x14ac:dyDescent="0.25">
      <c r="A323" t="s">
        <v>20</v>
      </c>
      <c r="B323">
        <v>300</v>
      </c>
      <c r="C323" t="s">
        <v>14</v>
      </c>
      <c r="D323">
        <v>1825</v>
      </c>
      <c r="E323"/>
      <c r="F323"/>
      <c r="G323"/>
      <c r="H323"/>
      <c r="L323" s="6"/>
      <c r="O323" s="5"/>
    </row>
    <row r="324" spans="1:15" x14ac:dyDescent="0.25">
      <c r="A324" t="s">
        <v>20</v>
      </c>
      <c r="B324">
        <v>144</v>
      </c>
      <c r="C324" t="s">
        <v>14</v>
      </c>
      <c r="D324">
        <v>31</v>
      </c>
      <c r="E324"/>
      <c r="F324"/>
      <c r="G324"/>
      <c r="H324"/>
      <c r="L324" s="6"/>
      <c r="O324" s="5"/>
    </row>
    <row r="325" spans="1:15" x14ac:dyDescent="0.25">
      <c r="A325" t="s">
        <v>20</v>
      </c>
      <c r="B325">
        <v>87</v>
      </c>
      <c r="C325" t="s">
        <v>14</v>
      </c>
      <c r="D325">
        <v>107</v>
      </c>
      <c r="E325"/>
      <c r="F325"/>
      <c r="G325"/>
      <c r="H325"/>
      <c r="L325" s="6"/>
      <c r="O325" s="5"/>
    </row>
    <row r="326" spans="1:15" x14ac:dyDescent="0.25">
      <c r="A326" t="s">
        <v>20</v>
      </c>
      <c r="B326">
        <v>3116</v>
      </c>
      <c r="C326" t="s">
        <v>14</v>
      </c>
      <c r="D326">
        <v>27</v>
      </c>
      <c r="E326"/>
      <c r="F326"/>
      <c r="G326"/>
      <c r="H326"/>
      <c r="L326" s="6"/>
      <c r="O326" s="5"/>
    </row>
    <row r="327" spans="1:15" x14ac:dyDescent="0.25">
      <c r="A327" t="s">
        <v>20</v>
      </c>
      <c r="B327">
        <v>909</v>
      </c>
      <c r="C327" t="s">
        <v>14</v>
      </c>
      <c r="D327">
        <v>1221</v>
      </c>
      <c r="E327"/>
      <c r="F327"/>
      <c r="G327"/>
      <c r="H327"/>
      <c r="L327" s="6"/>
      <c r="O327" s="5"/>
    </row>
    <row r="328" spans="1:15" x14ac:dyDescent="0.25">
      <c r="A328" t="s">
        <v>20</v>
      </c>
      <c r="B328">
        <v>1613</v>
      </c>
      <c r="C328" t="s">
        <v>14</v>
      </c>
      <c r="D328">
        <v>1</v>
      </c>
      <c r="E328"/>
      <c r="F328"/>
      <c r="G328"/>
      <c r="H328"/>
      <c r="L328" s="6"/>
      <c r="O328" s="5"/>
    </row>
    <row r="329" spans="1:15" x14ac:dyDescent="0.25">
      <c r="A329" t="s">
        <v>20</v>
      </c>
      <c r="B329">
        <v>136</v>
      </c>
      <c r="C329" t="s">
        <v>14</v>
      </c>
      <c r="D329">
        <v>16</v>
      </c>
      <c r="E329"/>
      <c r="F329"/>
      <c r="G329"/>
      <c r="H329"/>
      <c r="L329" s="6"/>
      <c r="O329" s="5"/>
    </row>
    <row r="330" spans="1:15" x14ac:dyDescent="0.25">
      <c r="A330" t="s">
        <v>20</v>
      </c>
      <c r="B330">
        <v>130</v>
      </c>
      <c r="C330" t="s">
        <v>14</v>
      </c>
      <c r="D330">
        <v>41</v>
      </c>
      <c r="E330"/>
      <c r="F330"/>
      <c r="G330"/>
      <c r="H330"/>
      <c r="L330" s="6"/>
      <c r="O330" s="5"/>
    </row>
    <row r="331" spans="1:15" x14ac:dyDescent="0.25">
      <c r="A331" t="s">
        <v>20</v>
      </c>
      <c r="B331">
        <v>102</v>
      </c>
      <c r="C331" t="s">
        <v>14</v>
      </c>
      <c r="D331">
        <v>523</v>
      </c>
      <c r="E331"/>
      <c r="F331"/>
      <c r="G331"/>
      <c r="H331"/>
      <c r="L331" s="6"/>
      <c r="O331" s="5"/>
    </row>
    <row r="332" spans="1:15" x14ac:dyDescent="0.25">
      <c r="A332" t="s">
        <v>20</v>
      </c>
      <c r="B332">
        <v>4006</v>
      </c>
      <c r="C332" t="s">
        <v>14</v>
      </c>
      <c r="D332">
        <v>141</v>
      </c>
      <c r="E332"/>
      <c r="F332"/>
      <c r="G332"/>
      <c r="H332"/>
      <c r="L332" s="6"/>
      <c r="O332" s="5"/>
    </row>
    <row r="333" spans="1:15" x14ac:dyDescent="0.25">
      <c r="A333" t="s">
        <v>20</v>
      </c>
      <c r="B333">
        <v>1629</v>
      </c>
      <c r="C333" t="s">
        <v>14</v>
      </c>
      <c r="D333">
        <v>52</v>
      </c>
      <c r="E333"/>
      <c r="F333"/>
      <c r="G333"/>
      <c r="H333"/>
      <c r="L333" s="6"/>
      <c r="O333" s="5"/>
    </row>
    <row r="334" spans="1:15" x14ac:dyDescent="0.25">
      <c r="A334" t="s">
        <v>20</v>
      </c>
      <c r="B334">
        <v>2188</v>
      </c>
      <c r="C334" t="s">
        <v>14</v>
      </c>
      <c r="D334">
        <v>225</v>
      </c>
      <c r="E334"/>
      <c r="F334"/>
      <c r="G334"/>
      <c r="H334"/>
      <c r="L334" s="6"/>
      <c r="O334" s="5"/>
    </row>
    <row r="335" spans="1:15" x14ac:dyDescent="0.25">
      <c r="A335" t="s">
        <v>20</v>
      </c>
      <c r="B335">
        <v>2409</v>
      </c>
      <c r="C335" t="s">
        <v>14</v>
      </c>
      <c r="D335">
        <v>38</v>
      </c>
      <c r="E335"/>
      <c r="F335"/>
      <c r="G335"/>
      <c r="H335"/>
      <c r="L335" s="6"/>
      <c r="O335" s="5"/>
    </row>
    <row r="336" spans="1:15" x14ac:dyDescent="0.25">
      <c r="A336" t="s">
        <v>20</v>
      </c>
      <c r="B336">
        <v>194</v>
      </c>
      <c r="C336" t="s">
        <v>14</v>
      </c>
      <c r="D336">
        <v>15</v>
      </c>
      <c r="E336"/>
      <c r="F336"/>
      <c r="G336"/>
      <c r="H336"/>
      <c r="L336" s="6"/>
      <c r="O336" s="5"/>
    </row>
    <row r="337" spans="1:15" x14ac:dyDescent="0.25">
      <c r="A337" t="s">
        <v>20</v>
      </c>
      <c r="B337">
        <v>1140</v>
      </c>
      <c r="C337" t="s">
        <v>14</v>
      </c>
      <c r="D337">
        <v>37</v>
      </c>
      <c r="E337"/>
      <c r="F337"/>
      <c r="G337"/>
      <c r="H337"/>
      <c r="L337" s="6"/>
      <c r="O337" s="5"/>
    </row>
    <row r="338" spans="1:15" x14ac:dyDescent="0.25">
      <c r="A338" t="s">
        <v>20</v>
      </c>
      <c r="B338">
        <v>102</v>
      </c>
      <c r="C338" t="s">
        <v>14</v>
      </c>
      <c r="D338">
        <v>112</v>
      </c>
      <c r="E338"/>
      <c r="F338"/>
      <c r="G338"/>
      <c r="H338"/>
      <c r="L338" s="6"/>
      <c r="O338" s="5"/>
    </row>
    <row r="339" spans="1:15" x14ac:dyDescent="0.25">
      <c r="A339" t="s">
        <v>20</v>
      </c>
      <c r="B339">
        <v>2857</v>
      </c>
      <c r="C339" t="s">
        <v>14</v>
      </c>
      <c r="D339">
        <v>21</v>
      </c>
      <c r="E339"/>
      <c r="F339"/>
      <c r="G339"/>
      <c r="H339"/>
      <c r="L339" s="6"/>
      <c r="O339" s="5"/>
    </row>
    <row r="340" spans="1:15" x14ac:dyDescent="0.25">
      <c r="A340" t="s">
        <v>20</v>
      </c>
      <c r="B340">
        <v>107</v>
      </c>
      <c r="C340" t="s">
        <v>14</v>
      </c>
      <c r="D340">
        <v>67</v>
      </c>
      <c r="E340"/>
      <c r="F340"/>
      <c r="G340"/>
      <c r="H340"/>
      <c r="L340" s="6"/>
      <c r="O340" s="5"/>
    </row>
    <row r="341" spans="1:15" x14ac:dyDescent="0.25">
      <c r="A341" t="s">
        <v>20</v>
      </c>
      <c r="B341">
        <v>160</v>
      </c>
      <c r="C341" t="s">
        <v>14</v>
      </c>
      <c r="D341">
        <v>78</v>
      </c>
      <c r="E341"/>
      <c r="F341"/>
      <c r="G341"/>
      <c r="H341"/>
      <c r="L341" s="6"/>
      <c r="O341" s="5"/>
    </row>
    <row r="342" spans="1:15" x14ac:dyDescent="0.25">
      <c r="A342" t="s">
        <v>20</v>
      </c>
      <c r="B342">
        <v>2230</v>
      </c>
      <c r="C342" t="s">
        <v>14</v>
      </c>
      <c r="D342">
        <v>67</v>
      </c>
      <c r="E342"/>
      <c r="F342"/>
      <c r="G342"/>
      <c r="H342"/>
      <c r="L342" s="6"/>
      <c r="O342" s="5"/>
    </row>
    <row r="343" spans="1:15" x14ac:dyDescent="0.25">
      <c r="A343" t="s">
        <v>20</v>
      </c>
      <c r="B343">
        <v>316</v>
      </c>
      <c r="C343" t="s">
        <v>14</v>
      </c>
      <c r="D343">
        <v>263</v>
      </c>
      <c r="E343"/>
      <c r="F343"/>
      <c r="G343"/>
      <c r="H343"/>
      <c r="L343" s="6"/>
      <c r="O343" s="5"/>
    </row>
    <row r="344" spans="1:15" x14ac:dyDescent="0.25">
      <c r="A344" t="s">
        <v>20</v>
      </c>
      <c r="B344">
        <v>117</v>
      </c>
      <c r="C344" t="s">
        <v>14</v>
      </c>
      <c r="D344">
        <v>1691</v>
      </c>
      <c r="E344"/>
      <c r="F344"/>
      <c r="G344"/>
      <c r="H344"/>
      <c r="L344" s="6"/>
      <c r="O344" s="5"/>
    </row>
    <row r="345" spans="1:15" x14ac:dyDescent="0.25">
      <c r="A345" t="s">
        <v>20</v>
      </c>
      <c r="B345">
        <v>6406</v>
      </c>
      <c r="C345" t="s">
        <v>14</v>
      </c>
      <c r="D345">
        <v>181</v>
      </c>
      <c r="E345"/>
      <c r="F345"/>
      <c r="G345"/>
      <c r="H345"/>
      <c r="L345" s="6"/>
      <c r="O345" s="5"/>
    </row>
    <row r="346" spans="1:15" x14ac:dyDescent="0.25">
      <c r="A346" t="s">
        <v>20</v>
      </c>
      <c r="B346">
        <v>192</v>
      </c>
      <c r="C346" t="s">
        <v>14</v>
      </c>
      <c r="D346">
        <v>13</v>
      </c>
      <c r="E346"/>
      <c r="F346"/>
      <c r="G346"/>
      <c r="H346"/>
      <c r="L346" s="6"/>
      <c r="O346" s="5"/>
    </row>
    <row r="347" spans="1:15" x14ac:dyDescent="0.25">
      <c r="A347" t="s">
        <v>20</v>
      </c>
      <c r="B347">
        <v>26</v>
      </c>
      <c r="C347" t="s">
        <v>14</v>
      </c>
      <c r="D347">
        <v>1</v>
      </c>
      <c r="E347"/>
      <c r="F347"/>
      <c r="G347"/>
      <c r="H347"/>
      <c r="L347" s="6"/>
      <c r="O347" s="5"/>
    </row>
    <row r="348" spans="1:15" x14ac:dyDescent="0.25">
      <c r="A348" t="s">
        <v>20</v>
      </c>
      <c r="B348">
        <v>723</v>
      </c>
      <c r="C348" t="s">
        <v>14</v>
      </c>
      <c r="D348">
        <v>21</v>
      </c>
      <c r="E348"/>
      <c r="F348"/>
      <c r="G348"/>
      <c r="H348"/>
      <c r="L348" s="6"/>
      <c r="O348" s="5"/>
    </row>
    <row r="349" spans="1:15" x14ac:dyDescent="0.25">
      <c r="A349" t="s">
        <v>20</v>
      </c>
      <c r="B349">
        <v>170</v>
      </c>
      <c r="C349" t="s">
        <v>14</v>
      </c>
      <c r="D349">
        <v>830</v>
      </c>
      <c r="E349"/>
      <c r="F349"/>
      <c r="G349"/>
      <c r="H349"/>
      <c r="L349" s="6"/>
      <c r="O349" s="5"/>
    </row>
    <row r="350" spans="1:15" x14ac:dyDescent="0.25">
      <c r="A350" t="s">
        <v>20</v>
      </c>
      <c r="B350">
        <v>238</v>
      </c>
      <c r="C350" t="s">
        <v>14</v>
      </c>
      <c r="D350">
        <v>130</v>
      </c>
      <c r="E350"/>
      <c r="F350"/>
      <c r="G350"/>
      <c r="H350"/>
      <c r="L350" s="6"/>
      <c r="O350" s="5"/>
    </row>
    <row r="351" spans="1:15" x14ac:dyDescent="0.25">
      <c r="A351" t="s">
        <v>20</v>
      </c>
      <c r="B351">
        <v>55</v>
      </c>
      <c r="C351" t="s">
        <v>14</v>
      </c>
      <c r="D351">
        <v>55</v>
      </c>
      <c r="E351"/>
      <c r="F351"/>
      <c r="G351"/>
      <c r="H351"/>
      <c r="L351" s="6"/>
      <c r="O351" s="5"/>
    </row>
    <row r="352" spans="1:15" x14ac:dyDescent="0.25">
      <c r="A352" t="s">
        <v>20</v>
      </c>
      <c r="B352">
        <v>128</v>
      </c>
      <c r="C352" t="s">
        <v>14</v>
      </c>
      <c r="D352">
        <v>114</v>
      </c>
      <c r="E352"/>
      <c r="F352"/>
      <c r="G352"/>
      <c r="H352"/>
      <c r="L352" s="6"/>
      <c r="O352" s="5"/>
    </row>
    <row r="353" spans="1:15" x14ac:dyDescent="0.25">
      <c r="A353" t="s">
        <v>20</v>
      </c>
      <c r="B353">
        <v>2144</v>
      </c>
      <c r="C353" t="s">
        <v>14</v>
      </c>
      <c r="D353">
        <v>594</v>
      </c>
      <c r="E353"/>
      <c r="F353"/>
      <c r="G353"/>
      <c r="H353"/>
      <c r="L353" s="6"/>
      <c r="O353" s="5"/>
    </row>
    <row r="354" spans="1:15" x14ac:dyDescent="0.25">
      <c r="A354" t="s">
        <v>20</v>
      </c>
      <c r="B354">
        <v>2693</v>
      </c>
      <c r="C354" t="s">
        <v>14</v>
      </c>
      <c r="D354">
        <v>24</v>
      </c>
      <c r="E354"/>
      <c r="F354"/>
      <c r="G354"/>
      <c r="H354"/>
      <c r="L354" s="6"/>
      <c r="O354" s="5"/>
    </row>
    <row r="355" spans="1:15" x14ac:dyDescent="0.25">
      <c r="A355" t="s">
        <v>20</v>
      </c>
      <c r="B355">
        <v>432</v>
      </c>
      <c r="C355" t="s">
        <v>14</v>
      </c>
      <c r="D355">
        <v>252</v>
      </c>
      <c r="E355"/>
      <c r="F355"/>
      <c r="G355"/>
      <c r="H355"/>
      <c r="L355" s="6"/>
      <c r="O355" s="5"/>
    </row>
    <row r="356" spans="1:15" x14ac:dyDescent="0.25">
      <c r="A356" t="s">
        <v>20</v>
      </c>
      <c r="B356">
        <v>189</v>
      </c>
      <c r="C356" t="s">
        <v>14</v>
      </c>
      <c r="D356">
        <v>67</v>
      </c>
      <c r="E356"/>
      <c r="F356"/>
      <c r="G356"/>
      <c r="H356"/>
      <c r="L356" s="6"/>
      <c r="O356" s="5"/>
    </row>
    <row r="357" spans="1:15" x14ac:dyDescent="0.25">
      <c r="A357" t="s">
        <v>20</v>
      </c>
      <c r="B357">
        <v>154</v>
      </c>
      <c r="C357" t="s">
        <v>14</v>
      </c>
      <c r="D357">
        <v>742</v>
      </c>
      <c r="E357"/>
      <c r="F357"/>
      <c r="G357"/>
      <c r="H357"/>
      <c r="L357" s="6"/>
      <c r="O357" s="5"/>
    </row>
    <row r="358" spans="1:15" x14ac:dyDescent="0.25">
      <c r="A358" t="s">
        <v>20</v>
      </c>
      <c r="B358">
        <v>96</v>
      </c>
      <c r="C358" t="s">
        <v>14</v>
      </c>
      <c r="D358">
        <v>75</v>
      </c>
      <c r="E358"/>
      <c r="F358"/>
      <c r="G358"/>
      <c r="H358"/>
      <c r="L358" s="6"/>
      <c r="O358" s="5"/>
    </row>
    <row r="359" spans="1:15" x14ac:dyDescent="0.25">
      <c r="A359" t="s">
        <v>20</v>
      </c>
      <c r="B359">
        <v>3063</v>
      </c>
      <c r="C359" t="s">
        <v>14</v>
      </c>
      <c r="D359">
        <v>4405</v>
      </c>
      <c r="E359"/>
      <c r="F359"/>
      <c r="G359"/>
      <c r="H359"/>
      <c r="L359" s="6"/>
      <c r="O359" s="5"/>
    </row>
    <row r="360" spans="1:15" x14ac:dyDescent="0.25">
      <c r="A360" t="s">
        <v>20</v>
      </c>
      <c r="B360">
        <v>2266</v>
      </c>
      <c r="C360" t="s">
        <v>14</v>
      </c>
      <c r="D360">
        <v>92</v>
      </c>
      <c r="E360"/>
      <c r="F360"/>
      <c r="G360"/>
      <c r="H360"/>
      <c r="L360" s="6"/>
      <c r="O360" s="5"/>
    </row>
    <row r="361" spans="1:15" x14ac:dyDescent="0.25">
      <c r="A361" t="s">
        <v>20</v>
      </c>
      <c r="B361">
        <v>194</v>
      </c>
      <c r="C361" t="s">
        <v>14</v>
      </c>
      <c r="D361">
        <v>64</v>
      </c>
      <c r="E361"/>
      <c r="F361"/>
      <c r="G361"/>
      <c r="H361"/>
      <c r="L361" s="6"/>
      <c r="O361" s="5"/>
    </row>
    <row r="362" spans="1:15" x14ac:dyDescent="0.25">
      <c r="A362" t="s">
        <v>20</v>
      </c>
      <c r="B362">
        <v>129</v>
      </c>
      <c r="C362" t="s">
        <v>14</v>
      </c>
      <c r="D362">
        <v>64</v>
      </c>
      <c r="E362"/>
      <c r="F362"/>
      <c r="G362"/>
      <c r="H362"/>
      <c r="L362" s="6"/>
      <c r="O362" s="5"/>
    </row>
    <row r="363" spans="1:15" x14ac:dyDescent="0.25">
      <c r="A363" t="s">
        <v>20</v>
      </c>
      <c r="B363">
        <v>375</v>
      </c>
      <c r="C363" t="s">
        <v>14</v>
      </c>
      <c r="D363">
        <v>842</v>
      </c>
      <c r="E363"/>
      <c r="F363"/>
      <c r="G363"/>
      <c r="H363"/>
      <c r="L363" s="6"/>
      <c r="O363" s="5"/>
    </row>
    <row r="364" spans="1:15" x14ac:dyDescent="0.25">
      <c r="A364" t="s">
        <v>20</v>
      </c>
      <c r="B364">
        <v>409</v>
      </c>
      <c r="C364" t="s">
        <v>14</v>
      </c>
      <c r="D364">
        <v>112</v>
      </c>
      <c r="E364"/>
      <c r="F364"/>
      <c r="G364"/>
      <c r="H364"/>
      <c r="L364" s="6"/>
      <c r="O364" s="5"/>
    </row>
    <row r="365" spans="1:15" x14ac:dyDescent="0.25">
      <c r="A365" t="s">
        <v>20</v>
      </c>
      <c r="B365">
        <v>234</v>
      </c>
      <c r="C365" t="s">
        <v>14</v>
      </c>
      <c r="D365">
        <v>374</v>
      </c>
      <c r="E365"/>
      <c r="F365"/>
      <c r="G365"/>
      <c r="H365"/>
      <c r="L365" s="6"/>
      <c r="O365" s="5"/>
    </row>
    <row r="366" spans="1:15" x14ac:dyDescent="0.25">
      <c r="A366" t="s">
        <v>20</v>
      </c>
      <c r="B366">
        <v>3016</v>
      </c>
      <c r="E366"/>
      <c r="F366"/>
      <c r="G366"/>
      <c r="H366"/>
      <c r="L366" s="6"/>
      <c r="O366" s="5"/>
    </row>
    <row r="367" spans="1:15" x14ac:dyDescent="0.25">
      <c r="A367" t="s">
        <v>20</v>
      </c>
      <c r="B367">
        <v>264</v>
      </c>
      <c r="E367"/>
      <c r="F367"/>
      <c r="G367"/>
      <c r="H367"/>
      <c r="L367" s="6"/>
      <c r="O367" s="5"/>
    </row>
    <row r="368" spans="1:15" x14ac:dyDescent="0.25">
      <c r="A368" t="s">
        <v>20</v>
      </c>
      <c r="B368">
        <v>272</v>
      </c>
      <c r="E368"/>
      <c r="F368"/>
      <c r="G368"/>
      <c r="H368"/>
      <c r="L368" s="6"/>
      <c r="O368" s="5"/>
    </row>
    <row r="369" spans="1:21" x14ac:dyDescent="0.25">
      <c r="A369" t="s">
        <v>20</v>
      </c>
      <c r="B369">
        <v>419</v>
      </c>
      <c r="E369"/>
      <c r="F369"/>
      <c r="G369"/>
      <c r="H369"/>
      <c r="L369" s="6"/>
      <c r="O369" s="5"/>
      <c r="T369" s="10"/>
      <c r="U369" s="10"/>
    </row>
    <row r="370" spans="1:21" x14ac:dyDescent="0.25">
      <c r="A370" t="s">
        <v>20</v>
      </c>
      <c r="B370">
        <v>1621</v>
      </c>
      <c r="E370"/>
      <c r="F370"/>
      <c r="G370"/>
      <c r="H370"/>
      <c r="L370" s="6"/>
      <c r="O370" s="5"/>
      <c r="T370" s="10"/>
      <c r="U370" s="10"/>
    </row>
    <row r="371" spans="1:21" x14ac:dyDescent="0.25">
      <c r="A371" t="s">
        <v>20</v>
      </c>
      <c r="B371">
        <v>1101</v>
      </c>
      <c r="E371"/>
      <c r="F371"/>
      <c r="G371"/>
      <c r="H371"/>
      <c r="L371" s="6"/>
      <c r="O371" s="5"/>
      <c r="T371" s="10"/>
      <c r="U371" s="10"/>
    </row>
    <row r="372" spans="1:21" x14ac:dyDescent="0.25">
      <c r="A372" t="s">
        <v>20</v>
      </c>
      <c r="B372">
        <v>1073</v>
      </c>
      <c r="E372"/>
      <c r="F372"/>
      <c r="G372"/>
      <c r="H372"/>
      <c r="L372" s="6"/>
      <c r="O372" s="5"/>
      <c r="T372" s="10"/>
      <c r="U372" s="10"/>
    </row>
    <row r="373" spans="1:21" x14ac:dyDescent="0.25">
      <c r="A373" t="s">
        <v>20</v>
      </c>
      <c r="B373">
        <v>331</v>
      </c>
      <c r="E373"/>
      <c r="F373"/>
      <c r="G373"/>
      <c r="H373"/>
      <c r="L373" s="6"/>
      <c r="O373" s="5"/>
      <c r="T373" s="10"/>
      <c r="U373" s="10"/>
    </row>
    <row r="374" spans="1:21" x14ac:dyDescent="0.25">
      <c r="A374" t="s">
        <v>20</v>
      </c>
      <c r="B374">
        <v>1170</v>
      </c>
      <c r="E374"/>
      <c r="F374"/>
      <c r="G374"/>
      <c r="H374"/>
      <c r="L374" s="6"/>
      <c r="O374" s="5"/>
      <c r="T374" s="10"/>
      <c r="U374" s="10"/>
    </row>
    <row r="375" spans="1:21" x14ac:dyDescent="0.25">
      <c r="A375" t="s">
        <v>20</v>
      </c>
      <c r="B375">
        <v>363</v>
      </c>
      <c r="E375"/>
      <c r="F375"/>
      <c r="G375"/>
      <c r="H375"/>
      <c r="L375" s="6"/>
      <c r="O375" s="5"/>
      <c r="T375" s="10"/>
      <c r="U375" s="10"/>
    </row>
    <row r="376" spans="1:21" x14ac:dyDescent="0.25">
      <c r="A376" t="s">
        <v>20</v>
      </c>
      <c r="B376">
        <v>103</v>
      </c>
      <c r="E376"/>
      <c r="F376"/>
      <c r="G376"/>
      <c r="H376"/>
      <c r="L376" s="6"/>
      <c r="O376" s="5"/>
      <c r="T376" s="10"/>
      <c r="U376" s="10"/>
    </row>
    <row r="377" spans="1:21" x14ac:dyDescent="0.25">
      <c r="A377" t="s">
        <v>20</v>
      </c>
      <c r="B377">
        <v>147</v>
      </c>
      <c r="E377"/>
      <c r="F377"/>
      <c r="G377"/>
      <c r="H377"/>
      <c r="L377" s="6"/>
      <c r="O377" s="5"/>
      <c r="T377" s="10"/>
      <c r="U377" s="10"/>
    </row>
    <row r="378" spans="1:21" x14ac:dyDescent="0.25">
      <c r="A378" t="s">
        <v>20</v>
      </c>
      <c r="B378">
        <v>110</v>
      </c>
      <c r="E378"/>
      <c r="F378"/>
      <c r="G378"/>
      <c r="H378"/>
      <c r="L378" s="6"/>
      <c r="O378" s="5"/>
      <c r="T378" s="10"/>
      <c r="U378" s="10"/>
    </row>
    <row r="379" spans="1:21" x14ac:dyDescent="0.25">
      <c r="A379" t="s">
        <v>20</v>
      </c>
      <c r="B379">
        <v>134</v>
      </c>
      <c r="E379"/>
      <c r="F379"/>
      <c r="G379"/>
      <c r="H379"/>
      <c r="L379" s="6"/>
      <c r="O379" s="5"/>
      <c r="T379" s="10"/>
      <c r="U379" s="10"/>
    </row>
    <row r="380" spans="1:21" x14ac:dyDescent="0.25">
      <c r="A380" t="s">
        <v>20</v>
      </c>
      <c r="B380">
        <v>269</v>
      </c>
      <c r="E380"/>
      <c r="F380"/>
      <c r="G380"/>
      <c r="H380"/>
      <c r="L380" s="6"/>
      <c r="O380" s="5"/>
      <c r="T380" s="10"/>
      <c r="U380" s="10"/>
    </row>
    <row r="381" spans="1:21" x14ac:dyDescent="0.25">
      <c r="A381" t="s">
        <v>20</v>
      </c>
      <c r="B381">
        <v>175</v>
      </c>
      <c r="E381"/>
      <c r="F381"/>
      <c r="G381"/>
      <c r="H381"/>
      <c r="L381" s="6"/>
      <c r="O381" s="5"/>
      <c r="T381" s="10"/>
      <c r="U381" s="10"/>
    </row>
    <row r="382" spans="1:21" x14ac:dyDescent="0.25">
      <c r="A382" t="s">
        <v>20</v>
      </c>
      <c r="B382">
        <v>69</v>
      </c>
      <c r="E382"/>
      <c r="F382"/>
      <c r="G382"/>
      <c r="H382"/>
      <c r="L382" s="6"/>
      <c r="O382" s="5"/>
      <c r="T382" s="10"/>
      <c r="U382" s="10"/>
    </row>
    <row r="383" spans="1:21" x14ac:dyDescent="0.25">
      <c r="A383" t="s">
        <v>20</v>
      </c>
      <c r="B383">
        <v>190</v>
      </c>
      <c r="E383"/>
      <c r="F383"/>
      <c r="G383"/>
      <c r="H383"/>
      <c r="L383" s="6"/>
      <c r="O383" s="5"/>
      <c r="T383" s="10"/>
      <c r="U383" s="10"/>
    </row>
    <row r="384" spans="1:21" x14ac:dyDescent="0.25">
      <c r="A384" t="s">
        <v>20</v>
      </c>
      <c r="B384">
        <v>237</v>
      </c>
      <c r="E384"/>
      <c r="F384"/>
      <c r="G384"/>
      <c r="H384"/>
      <c r="L384" s="6"/>
      <c r="O384" s="5"/>
      <c r="T384" s="10"/>
      <c r="U384" s="10"/>
    </row>
    <row r="385" spans="1:21" x14ac:dyDescent="0.25">
      <c r="A385" t="s">
        <v>20</v>
      </c>
      <c r="B385">
        <v>196</v>
      </c>
      <c r="E385"/>
      <c r="F385"/>
      <c r="G385"/>
      <c r="H385"/>
      <c r="L385" s="6"/>
      <c r="O385" s="5"/>
      <c r="T385" s="10"/>
      <c r="U385" s="10"/>
    </row>
    <row r="386" spans="1:21" x14ac:dyDescent="0.25">
      <c r="A386" t="s">
        <v>20</v>
      </c>
      <c r="B386">
        <v>7295</v>
      </c>
      <c r="E386"/>
      <c r="F386"/>
      <c r="G386"/>
      <c r="H386"/>
      <c r="L386" s="6"/>
      <c r="O386" s="5"/>
      <c r="T386" s="10"/>
      <c r="U386" s="10"/>
    </row>
    <row r="387" spans="1:21" x14ac:dyDescent="0.25">
      <c r="A387" t="s">
        <v>20</v>
      </c>
      <c r="B387">
        <v>2893</v>
      </c>
      <c r="E387"/>
      <c r="F387"/>
      <c r="G387"/>
      <c r="H387"/>
      <c r="L387" s="6"/>
      <c r="O387" s="5"/>
      <c r="T387" s="10"/>
      <c r="U387" s="10"/>
    </row>
    <row r="388" spans="1:21" x14ac:dyDescent="0.25">
      <c r="A388" t="s">
        <v>20</v>
      </c>
      <c r="B388">
        <v>820</v>
      </c>
      <c r="E388"/>
      <c r="F388"/>
      <c r="G388"/>
      <c r="H388"/>
      <c r="L388" s="6"/>
      <c r="O388" s="5"/>
      <c r="T388" s="10"/>
      <c r="U388" s="10"/>
    </row>
    <row r="389" spans="1:21" x14ac:dyDescent="0.25">
      <c r="A389" t="s">
        <v>20</v>
      </c>
      <c r="B389">
        <v>2038</v>
      </c>
      <c r="E389"/>
      <c r="F389"/>
      <c r="G389"/>
      <c r="H389"/>
      <c r="L389" s="6"/>
      <c r="O389" s="5"/>
      <c r="T389" s="10"/>
      <c r="U389" s="10"/>
    </row>
    <row r="390" spans="1:21" x14ac:dyDescent="0.25">
      <c r="A390" t="s">
        <v>20</v>
      </c>
      <c r="B390">
        <v>116</v>
      </c>
      <c r="E390"/>
      <c r="F390"/>
      <c r="G390"/>
      <c r="H390"/>
      <c r="L390" s="6"/>
      <c r="O390" s="5"/>
      <c r="T390" s="10"/>
      <c r="U390" s="10"/>
    </row>
    <row r="391" spans="1:21" x14ac:dyDescent="0.25">
      <c r="A391" t="s">
        <v>20</v>
      </c>
      <c r="B391">
        <v>1345</v>
      </c>
      <c r="E391"/>
      <c r="F391"/>
      <c r="G391"/>
      <c r="H391"/>
      <c r="L391" s="6"/>
      <c r="O391" s="5"/>
      <c r="T391" s="10"/>
      <c r="U391" s="10"/>
    </row>
    <row r="392" spans="1:21" x14ac:dyDescent="0.25">
      <c r="A392" t="s">
        <v>20</v>
      </c>
      <c r="B392">
        <v>168</v>
      </c>
      <c r="E392"/>
      <c r="F392"/>
      <c r="G392"/>
      <c r="H392"/>
      <c r="L392" s="6"/>
      <c r="O392" s="5"/>
      <c r="T392" s="10"/>
      <c r="U392" s="10"/>
    </row>
    <row r="393" spans="1:21" x14ac:dyDescent="0.25">
      <c r="A393" t="s">
        <v>20</v>
      </c>
      <c r="B393">
        <v>137</v>
      </c>
      <c r="E393"/>
      <c r="F393"/>
      <c r="G393"/>
      <c r="H393"/>
      <c r="L393" s="6"/>
      <c r="O393" s="5"/>
      <c r="T393" s="10"/>
      <c r="U393" s="10"/>
    </row>
    <row r="394" spans="1:21" x14ac:dyDescent="0.25">
      <c r="A394" t="s">
        <v>20</v>
      </c>
      <c r="B394">
        <v>186</v>
      </c>
      <c r="E394"/>
      <c r="F394"/>
      <c r="G394"/>
      <c r="H394"/>
      <c r="L394" s="6"/>
      <c r="O394" s="5"/>
      <c r="T394" s="10"/>
      <c r="U394" s="10"/>
    </row>
    <row r="395" spans="1:21" x14ac:dyDescent="0.25">
      <c r="A395" t="s">
        <v>20</v>
      </c>
      <c r="B395">
        <v>125</v>
      </c>
      <c r="E395"/>
      <c r="F395"/>
      <c r="G395"/>
      <c r="H395"/>
      <c r="L395" s="6"/>
      <c r="O395" s="5"/>
      <c r="T395" s="10"/>
      <c r="U395" s="10"/>
    </row>
    <row r="396" spans="1:21" x14ac:dyDescent="0.25">
      <c r="A396" t="s">
        <v>20</v>
      </c>
      <c r="B396">
        <v>202</v>
      </c>
      <c r="E396"/>
      <c r="F396"/>
      <c r="G396"/>
      <c r="H396"/>
      <c r="L396" s="6"/>
      <c r="O396" s="5"/>
      <c r="T396" s="10"/>
      <c r="U396" s="10"/>
    </row>
    <row r="397" spans="1:21" x14ac:dyDescent="0.25">
      <c r="A397" t="s">
        <v>20</v>
      </c>
      <c r="B397">
        <v>103</v>
      </c>
      <c r="E397"/>
      <c r="F397"/>
      <c r="G397"/>
      <c r="H397"/>
      <c r="L397" s="6"/>
      <c r="O397" s="5"/>
      <c r="T397" s="10"/>
      <c r="U397" s="10"/>
    </row>
    <row r="398" spans="1:21" x14ac:dyDescent="0.25">
      <c r="A398" t="s">
        <v>20</v>
      </c>
      <c r="B398">
        <v>1785</v>
      </c>
      <c r="E398"/>
      <c r="F398"/>
      <c r="G398"/>
      <c r="H398"/>
      <c r="L398" s="6"/>
      <c r="O398" s="5"/>
      <c r="T398" s="10"/>
      <c r="U398" s="10"/>
    </row>
    <row r="399" spans="1:21" x14ac:dyDescent="0.25">
      <c r="A399" t="s">
        <v>20</v>
      </c>
      <c r="B399">
        <v>157</v>
      </c>
      <c r="E399"/>
      <c r="F399"/>
      <c r="G399"/>
      <c r="H399"/>
      <c r="L399" s="6"/>
      <c r="O399" s="5"/>
      <c r="T399" s="10"/>
      <c r="U399" s="10"/>
    </row>
    <row r="400" spans="1:21" x14ac:dyDescent="0.25">
      <c r="A400" t="s">
        <v>20</v>
      </c>
      <c r="B400">
        <v>555</v>
      </c>
      <c r="E400"/>
      <c r="F400"/>
      <c r="G400"/>
      <c r="H400"/>
      <c r="L400" s="6"/>
      <c r="O400" s="5"/>
      <c r="T400" s="10"/>
      <c r="U400" s="10"/>
    </row>
    <row r="401" spans="1:21" x14ac:dyDescent="0.25">
      <c r="A401" t="s">
        <v>20</v>
      </c>
      <c r="B401">
        <v>297</v>
      </c>
      <c r="E401"/>
      <c r="F401"/>
      <c r="G401"/>
      <c r="H401"/>
      <c r="L401" s="6"/>
      <c r="O401" s="5"/>
      <c r="T401" s="10"/>
      <c r="U401" s="10"/>
    </row>
    <row r="402" spans="1:21" x14ac:dyDescent="0.25">
      <c r="A402" t="s">
        <v>20</v>
      </c>
      <c r="B402">
        <v>123</v>
      </c>
      <c r="E402"/>
      <c r="F402"/>
      <c r="G402"/>
      <c r="H402"/>
      <c r="L402" s="6"/>
      <c r="O402" s="5"/>
      <c r="T402" s="10"/>
      <c r="U402" s="10"/>
    </row>
    <row r="403" spans="1:21" x14ac:dyDescent="0.25">
      <c r="A403" t="s">
        <v>20</v>
      </c>
      <c r="B403">
        <v>3036</v>
      </c>
      <c r="E403"/>
      <c r="F403"/>
      <c r="G403"/>
      <c r="H403"/>
      <c r="L403" s="6"/>
      <c r="O403" s="5"/>
      <c r="T403" s="10"/>
      <c r="U403" s="10"/>
    </row>
    <row r="404" spans="1:21" x14ac:dyDescent="0.25">
      <c r="A404" t="s">
        <v>20</v>
      </c>
      <c r="B404">
        <v>144</v>
      </c>
      <c r="E404"/>
      <c r="F404"/>
      <c r="G404"/>
      <c r="H404"/>
      <c r="L404" s="6"/>
      <c r="O404" s="5"/>
      <c r="T404" s="10"/>
      <c r="U404" s="10"/>
    </row>
    <row r="405" spans="1:21" x14ac:dyDescent="0.25">
      <c r="A405" t="s">
        <v>20</v>
      </c>
      <c r="B405">
        <v>121</v>
      </c>
      <c r="E405"/>
      <c r="F405"/>
      <c r="G405"/>
      <c r="H405"/>
      <c r="L405" s="6"/>
      <c r="O405" s="5"/>
      <c r="T405" s="10"/>
      <c r="U405" s="10"/>
    </row>
    <row r="406" spans="1:21" x14ac:dyDescent="0.25">
      <c r="A406" t="s">
        <v>20</v>
      </c>
      <c r="B406">
        <v>181</v>
      </c>
      <c r="E406"/>
      <c r="F406"/>
      <c r="G406"/>
      <c r="H406"/>
      <c r="L406" s="6"/>
      <c r="O406" s="5"/>
      <c r="T406" s="10"/>
      <c r="U406" s="10"/>
    </row>
    <row r="407" spans="1:21" x14ac:dyDescent="0.25">
      <c r="A407" t="s">
        <v>20</v>
      </c>
      <c r="B407">
        <v>122</v>
      </c>
      <c r="E407"/>
      <c r="F407"/>
      <c r="G407"/>
      <c r="H407"/>
      <c r="L407" s="6"/>
      <c r="O407" s="5"/>
      <c r="T407" s="10"/>
      <c r="U407" s="10"/>
    </row>
    <row r="408" spans="1:21" x14ac:dyDescent="0.25">
      <c r="A408" t="s">
        <v>20</v>
      </c>
      <c r="B408">
        <v>1071</v>
      </c>
      <c r="E408"/>
      <c r="F408"/>
      <c r="G408"/>
      <c r="H408"/>
      <c r="L408" s="6"/>
      <c r="O408" s="5"/>
      <c r="T408" s="10"/>
      <c r="U408" s="10"/>
    </row>
    <row r="409" spans="1:21" x14ac:dyDescent="0.25">
      <c r="A409" t="s">
        <v>20</v>
      </c>
      <c r="B409">
        <v>980</v>
      </c>
      <c r="E409"/>
      <c r="F409"/>
      <c r="G409"/>
      <c r="H409"/>
      <c r="L409" s="6"/>
      <c r="O409" s="5"/>
      <c r="T409" s="10"/>
      <c r="U409" s="10"/>
    </row>
    <row r="410" spans="1:21" x14ac:dyDescent="0.25">
      <c r="A410" t="s">
        <v>20</v>
      </c>
      <c r="B410">
        <v>536</v>
      </c>
      <c r="E410"/>
      <c r="F410"/>
      <c r="G410"/>
      <c r="H410"/>
      <c r="L410" s="6"/>
      <c r="O410" s="5"/>
      <c r="T410" s="10"/>
      <c r="U410" s="10"/>
    </row>
    <row r="411" spans="1:21" x14ac:dyDescent="0.25">
      <c r="A411" t="s">
        <v>20</v>
      </c>
      <c r="B411">
        <v>1991</v>
      </c>
      <c r="E411"/>
      <c r="F411"/>
      <c r="G411"/>
      <c r="H411"/>
      <c r="L411" s="6"/>
      <c r="O411" s="5"/>
      <c r="T411" s="10"/>
      <c r="U411" s="10"/>
    </row>
    <row r="412" spans="1:21" x14ac:dyDescent="0.25">
      <c r="A412" t="s">
        <v>20</v>
      </c>
      <c r="B412">
        <v>180</v>
      </c>
      <c r="E412"/>
      <c r="F412"/>
      <c r="G412"/>
      <c r="H412"/>
      <c r="L412" s="6"/>
      <c r="O412" s="5"/>
      <c r="T412" s="10"/>
      <c r="U412" s="10"/>
    </row>
    <row r="413" spans="1:21" x14ac:dyDescent="0.25">
      <c r="A413" t="s">
        <v>20</v>
      </c>
      <c r="B413">
        <v>130</v>
      </c>
      <c r="E413"/>
      <c r="F413"/>
      <c r="G413"/>
      <c r="H413"/>
      <c r="L413" s="6"/>
      <c r="O413" s="5"/>
      <c r="T413" s="10"/>
      <c r="U413" s="10"/>
    </row>
    <row r="414" spans="1:21" x14ac:dyDescent="0.25">
      <c r="A414" t="s">
        <v>20</v>
      </c>
      <c r="B414">
        <v>122</v>
      </c>
      <c r="E414"/>
      <c r="F414"/>
      <c r="G414"/>
      <c r="H414"/>
      <c r="L414" s="6"/>
      <c r="O414" s="5"/>
      <c r="T414" s="10"/>
      <c r="U414" s="10"/>
    </row>
    <row r="415" spans="1:21" x14ac:dyDescent="0.25">
      <c r="A415" t="s">
        <v>20</v>
      </c>
      <c r="B415">
        <v>140</v>
      </c>
      <c r="E415"/>
      <c r="F415"/>
      <c r="G415"/>
      <c r="H415"/>
      <c r="L415" s="6"/>
      <c r="O415" s="5"/>
      <c r="T415" s="10"/>
      <c r="U415" s="10"/>
    </row>
    <row r="416" spans="1:21" x14ac:dyDescent="0.25">
      <c r="A416" t="s">
        <v>20</v>
      </c>
      <c r="B416">
        <v>3388</v>
      </c>
      <c r="E416"/>
      <c r="F416"/>
      <c r="G416"/>
      <c r="H416"/>
      <c r="L416" s="6"/>
      <c r="O416" s="5"/>
      <c r="T416" s="10"/>
      <c r="U416" s="10"/>
    </row>
    <row r="417" spans="1:21" x14ac:dyDescent="0.25">
      <c r="A417" t="s">
        <v>20</v>
      </c>
      <c r="B417">
        <v>280</v>
      </c>
      <c r="E417"/>
      <c r="F417"/>
      <c r="G417"/>
      <c r="H417"/>
      <c r="L417" s="6"/>
      <c r="O417" s="5"/>
      <c r="T417" s="10"/>
      <c r="U417" s="10"/>
    </row>
    <row r="418" spans="1:21" x14ac:dyDescent="0.25">
      <c r="A418" t="s">
        <v>20</v>
      </c>
      <c r="B418">
        <v>366</v>
      </c>
      <c r="E418"/>
      <c r="F418"/>
      <c r="G418"/>
      <c r="H418"/>
      <c r="L418" s="6"/>
      <c r="O418" s="5"/>
      <c r="T418" s="10"/>
      <c r="U418" s="10"/>
    </row>
    <row r="419" spans="1:21" x14ac:dyDescent="0.25">
      <c r="A419" t="s">
        <v>20</v>
      </c>
      <c r="B419">
        <v>270</v>
      </c>
      <c r="E419"/>
      <c r="F419"/>
      <c r="G419"/>
      <c r="H419"/>
      <c r="L419" s="6"/>
      <c r="O419" s="5"/>
      <c r="T419" s="10"/>
      <c r="U419" s="10"/>
    </row>
    <row r="420" spans="1:21" x14ac:dyDescent="0.25">
      <c r="A420" t="s">
        <v>20</v>
      </c>
      <c r="B420">
        <v>137</v>
      </c>
      <c r="E420"/>
      <c r="F420"/>
      <c r="G420"/>
      <c r="H420"/>
      <c r="L420" s="6"/>
      <c r="O420" s="5"/>
      <c r="T420" s="10"/>
      <c r="U420" s="10"/>
    </row>
    <row r="421" spans="1:21" x14ac:dyDescent="0.25">
      <c r="A421" t="s">
        <v>20</v>
      </c>
      <c r="B421">
        <v>3205</v>
      </c>
      <c r="E421"/>
      <c r="F421"/>
      <c r="G421"/>
      <c r="H421"/>
      <c r="L421" s="6"/>
      <c r="O421" s="5"/>
      <c r="T421" s="10"/>
      <c r="U421" s="10"/>
    </row>
    <row r="422" spans="1:21" x14ac:dyDescent="0.25">
      <c r="A422" t="s">
        <v>20</v>
      </c>
      <c r="B422">
        <v>288</v>
      </c>
      <c r="E422"/>
      <c r="F422"/>
      <c r="G422"/>
      <c r="H422"/>
      <c r="L422" s="6"/>
      <c r="O422" s="5"/>
      <c r="T422" s="10"/>
      <c r="U422" s="10"/>
    </row>
    <row r="423" spans="1:21" x14ac:dyDescent="0.25">
      <c r="A423" t="s">
        <v>20</v>
      </c>
      <c r="B423">
        <v>148</v>
      </c>
      <c r="E423"/>
      <c r="F423"/>
      <c r="G423"/>
      <c r="H423"/>
      <c r="L423" s="6"/>
      <c r="O423" s="5"/>
      <c r="T423" s="10"/>
      <c r="U423" s="10"/>
    </row>
    <row r="424" spans="1:21" x14ac:dyDescent="0.25">
      <c r="A424" t="s">
        <v>20</v>
      </c>
      <c r="B424">
        <v>114</v>
      </c>
      <c r="E424"/>
      <c r="F424"/>
      <c r="G424"/>
      <c r="H424"/>
      <c r="L424" s="6"/>
      <c r="O424" s="5"/>
      <c r="T424" s="10"/>
      <c r="U424" s="10"/>
    </row>
    <row r="425" spans="1:21" x14ac:dyDescent="0.25">
      <c r="A425" t="s">
        <v>20</v>
      </c>
      <c r="B425">
        <v>1518</v>
      </c>
      <c r="E425"/>
      <c r="F425"/>
      <c r="G425"/>
      <c r="H425"/>
      <c r="L425" s="6"/>
      <c r="O425" s="5"/>
      <c r="T425" s="10"/>
      <c r="U425" s="10"/>
    </row>
    <row r="426" spans="1:21" x14ac:dyDescent="0.25">
      <c r="A426" t="s">
        <v>20</v>
      </c>
      <c r="B426">
        <v>166</v>
      </c>
      <c r="E426"/>
      <c r="F426"/>
      <c r="G426"/>
      <c r="H426"/>
      <c r="L426" s="6"/>
      <c r="O426" s="5"/>
      <c r="T426" s="10"/>
      <c r="U426" s="10"/>
    </row>
    <row r="427" spans="1:21" x14ac:dyDescent="0.25">
      <c r="A427" t="s">
        <v>20</v>
      </c>
      <c r="B427">
        <v>100</v>
      </c>
      <c r="E427"/>
      <c r="F427"/>
      <c r="G427"/>
      <c r="H427"/>
      <c r="L427" s="6"/>
      <c r="O427" s="5"/>
      <c r="T427" s="10"/>
      <c r="U427" s="10"/>
    </row>
    <row r="428" spans="1:21" x14ac:dyDescent="0.25">
      <c r="A428" t="s">
        <v>20</v>
      </c>
      <c r="B428">
        <v>235</v>
      </c>
      <c r="E428"/>
      <c r="F428"/>
      <c r="G428"/>
      <c r="H428"/>
      <c r="L428" s="6"/>
      <c r="O428" s="5"/>
      <c r="T428" s="10"/>
      <c r="U428" s="10"/>
    </row>
    <row r="429" spans="1:21" x14ac:dyDescent="0.25">
      <c r="A429" t="s">
        <v>20</v>
      </c>
      <c r="B429">
        <v>148</v>
      </c>
      <c r="E429"/>
      <c r="F429"/>
      <c r="G429"/>
      <c r="H429"/>
      <c r="L429" s="6"/>
      <c r="O429" s="5"/>
      <c r="T429" s="10"/>
      <c r="U429" s="10"/>
    </row>
    <row r="430" spans="1:21" x14ac:dyDescent="0.25">
      <c r="A430" t="s">
        <v>20</v>
      </c>
      <c r="B430">
        <v>198</v>
      </c>
      <c r="E430"/>
      <c r="F430"/>
      <c r="G430"/>
      <c r="H430"/>
      <c r="L430" s="6"/>
      <c r="O430" s="5"/>
      <c r="T430" s="10"/>
      <c r="U430" s="10"/>
    </row>
    <row r="431" spans="1:21" x14ac:dyDescent="0.25">
      <c r="A431" t="s">
        <v>20</v>
      </c>
      <c r="B431">
        <v>150</v>
      </c>
      <c r="E431"/>
      <c r="F431"/>
      <c r="G431"/>
      <c r="H431"/>
      <c r="L431" s="6"/>
      <c r="O431" s="5"/>
      <c r="T431" s="10"/>
      <c r="U431" s="10"/>
    </row>
    <row r="432" spans="1:21" x14ac:dyDescent="0.25">
      <c r="A432" t="s">
        <v>20</v>
      </c>
      <c r="B432">
        <v>216</v>
      </c>
      <c r="E432"/>
      <c r="F432"/>
      <c r="G432"/>
      <c r="H432"/>
      <c r="L432" s="6"/>
      <c r="O432" s="5"/>
      <c r="T432" s="10"/>
      <c r="U432" s="10"/>
    </row>
    <row r="433" spans="1:21" x14ac:dyDescent="0.25">
      <c r="A433" t="s">
        <v>20</v>
      </c>
      <c r="B433">
        <v>5139</v>
      </c>
      <c r="E433"/>
      <c r="F433"/>
      <c r="G433"/>
      <c r="H433"/>
      <c r="L433" s="6"/>
      <c r="O433" s="5"/>
      <c r="T433" s="10"/>
      <c r="U433" s="10"/>
    </row>
    <row r="434" spans="1:21" x14ac:dyDescent="0.25">
      <c r="A434" t="s">
        <v>20</v>
      </c>
      <c r="B434">
        <v>2353</v>
      </c>
      <c r="E434"/>
      <c r="F434"/>
      <c r="G434"/>
      <c r="H434"/>
      <c r="L434" s="6"/>
      <c r="O434" s="5"/>
      <c r="T434" s="10"/>
      <c r="U434" s="10"/>
    </row>
    <row r="435" spans="1:21" x14ac:dyDescent="0.25">
      <c r="A435" t="s">
        <v>20</v>
      </c>
      <c r="B435">
        <v>78</v>
      </c>
      <c r="E435"/>
      <c r="F435"/>
      <c r="G435"/>
      <c r="H435"/>
      <c r="L435" s="6"/>
      <c r="O435" s="5"/>
      <c r="T435" s="10"/>
      <c r="U435" s="10"/>
    </row>
    <row r="436" spans="1:21" x14ac:dyDescent="0.25">
      <c r="A436" t="s">
        <v>20</v>
      </c>
      <c r="B436">
        <v>174</v>
      </c>
      <c r="E436"/>
      <c r="F436"/>
      <c r="G436"/>
      <c r="H436"/>
      <c r="L436" s="6"/>
      <c r="O436" s="5"/>
      <c r="T436" s="10"/>
      <c r="U436" s="10"/>
    </row>
    <row r="437" spans="1:21" x14ac:dyDescent="0.25">
      <c r="A437" t="s">
        <v>20</v>
      </c>
      <c r="B437">
        <v>164</v>
      </c>
      <c r="E437"/>
      <c r="F437"/>
      <c r="G437"/>
      <c r="H437"/>
      <c r="L437" s="6"/>
      <c r="O437" s="5"/>
      <c r="T437" s="10"/>
      <c r="U437" s="10"/>
    </row>
    <row r="438" spans="1:21" x14ac:dyDescent="0.25">
      <c r="A438" t="s">
        <v>20</v>
      </c>
      <c r="B438">
        <v>161</v>
      </c>
      <c r="E438"/>
      <c r="F438"/>
      <c r="G438"/>
      <c r="H438"/>
      <c r="L438" s="6"/>
      <c r="O438" s="5"/>
      <c r="T438" s="10"/>
      <c r="U438" s="10"/>
    </row>
    <row r="439" spans="1:21" x14ac:dyDescent="0.25">
      <c r="A439" t="s">
        <v>20</v>
      </c>
      <c r="B439">
        <v>138</v>
      </c>
      <c r="E439"/>
      <c r="F439"/>
      <c r="G439"/>
      <c r="H439"/>
      <c r="L439" s="6"/>
      <c r="O439" s="5"/>
      <c r="T439" s="10"/>
      <c r="U439" s="10"/>
    </row>
    <row r="440" spans="1:21" x14ac:dyDescent="0.25">
      <c r="A440" t="s">
        <v>20</v>
      </c>
      <c r="B440">
        <v>3308</v>
      </c>
      <c r="E440"/>
      <c r="F440"/>
      <c r="G440"/>
      <c r="H440"/>
      <c r="L440" s="6"/>
      <c r="O440" s="5"/>
      <c r="T440" s="10"/>
      <c r="U440" s="10"/>
    </row>
    <row r="441" spans="1:21" x14ac:dyDescent="0.25">
      <c r="A441" t="s">
        <v>20</v>
      </c>
      <c r="B441">
        <v>127</v>
      </c>
      <c r="E441"/>
      <c r="F441"/>
      <c r="G441"/>
      <c r="H441"/>
      <c r="L441" s="6"/>
      <c r="O441" s="5"/>
      <c r="T441" s="10"/>
      <c r="U441" s="10"/>
    </row>
    <row r="442" spans="1:21" x14ac:dyDescent="0.25">
      <c r="A442" t="s">
        <v>20</v>
      </c>
      <c r="B442">
        <v>207</v>
      </c>
      <c r="E442"/>
      <c r="F442"/>
      <c r="G442"/>
      <c r="H442"/>
      <c r="L442" s="6"/>
      <c r="O442" s="5"/>
      <c r="T442" s="10"/>
      <c r="U442" s="10"/>
    </row>
    <row r="443" spans="1:21" x14ac:dyDescent="0.25">
      <c r="A443" t="s">
        <v>20</v>
      </c>
      <c r="B443">
        <v>181</v>
      </c>
      <c r="E443"/>
      <c r="F443"/>
      <c r="G443"/>
      <c r="H443"/>
      <c r="L443" s="6"/>
      <c r="O443" s="5"/>
      <c r="T443" s="10"/>
      <c r="U443" s="10"/>
    </row>
    <row r="444" spans="1:21" x14ac:dyDescent="0.25">
      <c r="A444" t="s">
        <v>20</v>
      </c>
      <c r="B444">
        <v>110</v>
      </c>
      <c r="E444"/>
      <c r="F444"/>
      <c r="G444"/>
      <c r="H444"/>
      <c r="L444" s="6"/>
      <c r="O444" s="5"/>
      <c r="T444" s="10"/>
      <c r="U444" s="10"/>
    </row>
    <row r="445" spans="1:21" x14ac:dyDescent="0.25">
      <c r="A445" t="s">
        <v>20</v>
      </c>
      <c r="B445">
        <v>185</v>
      </c>
      <c r="E445"/>
      <c r="F445"/>
      <c r="G445"/>
      <c r="H445"/>
      <c r="L445" s="6"/>
      <c r="O445" s="5"/>
      <c r="T445" s="10"/>
      <c r="U445" s="10"/>
    </row>
    <row r="446" spans="1:21" x14ac:dyDescent="0.25">
      <c r="A446" t="s">
        <v>20</v>
      </c>
      <c r="B446">
        <v>121</v>
      </c>
      <c r="E446"/>
      <c r="F446"/>
      <c r="G446"/>
      <c r="H446"/>
      <c r="L446" s="6"/>
      <c r="O446" s="5"/>
      <c r="T446" s="10"/>
      <c r="U446" s="10"/>
    </row>
    <row r="447" spans="1:21" x14ac:dyDescent="0.25">
      <c r="A447" t="s">
        <v>20</v>
      </c>
      <c r="B447">
        <v>106</v>
      </c>
      <c r="E447"/>
      <c r="F447"/>
      <c r="G447"/>
      <c r="H447"/>
      <c r="L447" s="6"/>
      <c r="O447" s="5"/>
      <c r="T447" s="10"/>
      <c r="U447" s="10"/>
    </row>
    <row r="448" spans="1:21" x14ac:dyDescent="0.25">
      <c r="A448" t="s">
        <v>20</v>
      </c>
      <c r="B448">
        <v>142</v>
      </c>
      <c r="E448"/>
      <c r="F448"/>
      <c r="G448"/>
      <c r="H448"/>
      <c r="L448" s="6"/>
      <c r="O448" s="5"/>
      <c r="T448" s="10"/>
      <c r="U448" s="10"/>
    </row>
    <row r="449" spans="1:21" x14ac:dyDescent="0.25">
      <c r="A449" t="s">
        <v>20</v>
      </c>
      <c r="B449">
        <v>233</v>
      </c>
      <c r="E449"/>
      <c r="F449"/>
      <c r="G449"/>
      <c r="H449"/>
      <c r="L449" s="6"/>
      <c r="O449" s="5"/>
      <c r="T449" s="10"/>
      <c r="U449" s="10"/>
    </row>
    <row r="450" spans="1:21" x14ac:dyDescent="0.25">
      <c r="A450" t="s">
        <v>20</v>
      </c>
      <c r="B450">
        <v>218</v>
      </c>
      <c r="E450"/>
      <c r="F450"/>
      <c r="G450"/>
      <c r="H450"/>
      <c r="L450" s="6"/>
      <c r="O450" s="5"/>
      <c r="T450" s="10"/>
      <c r="U450" s="10"/>
    </row>
    <row r="451" spans="1:21" x14ac:dyDescent="0.25">
      <c r="A451" t="s">
        <v>20</v>
      </c>
      <c r="B451">
        <v>76</v>
      </c>
      <c r="E451"/>
      <c r="F451"/>
      <c r="G451"/>
      <c r="H451"/>
      <c r="L451" s="6"/>
      <c r="O451" s="5"/>
      <c r="T451" s="10"/>
      <c r="U451" s="10"/>
    </row>
    <row r="452" spans="1:21" x14ac:dyDescent="0.25">
      <c r="A452" t="s">
        <v>20</v>
      </c>
      <c r="B452">
        <v>43</v>
      </c>
      <c r="E452"/>
      <c r="F452"/>
      <c r="G452"/>
      <c r="H452"/>
      <c r="L452" s="6"/>
      <c r="O452" s="5"/>
      <c r="T452" s="10"/>
      <c r="U452" s="10"/>
    </row>
    <row r="453" spans="1:21" x14ac:dyDescent="0.25">
      <c r="A453" t="s">
        <v>20</v>
      </c>
      <c r="B453">
        <v>221</v>
      </c>
      <c r="E453"/>
      <c r="F453"/>
      <c r="G453"/>
      <c r="H453"/>
      <c r="L453" s="6"/>
      <c r="O453" s="5"/>
      <c r="T453" s="10"/>
      <c r="U453" s="10"/>
    </row>
    <row r="454" spans="1:21" x14ac:dyDescent="0.25">
      <c r="A454" t="s">
        <v>20</v>
      </c>
      <c r="B454">
        <v>2805</v>
      </c>
      <c r="E454"/>
      <c r="F454"/>
      <c r="G454"/>
      <c r="H454"/>
      <c r="L454" s="6"/>
      <c r="O454" s="5"/>
      <c r="T454" s="10"/>
      <c r="U454" s="10"/>
    </row>
    <row r="455" spans="1:21" x14ac:dyDescent="0.25">
      <c r="A455" t="s">
        <v>20</v>
      </c>
      <c r="B455">
        <v>68</v>
      </c>
      <c r="E455"/>
      <c r="F455"/>
      <c r="G455"/>
      <c r="H455"/>
      <c r="L455" s="6"/>
      <c r="O455" s="5"/>
      <c r="T455" s="10"/>
      <c r="U455" s="10"/>
    </row>
    <row r="456" spans="1:21" x14ac:dyDescent="0.25">
      <c r="A456" t="s">
        <v>20</v>
      </c>
      <c r="B456">
        <v>183</v>
      </c>
      <c r="E456"/>
      <c r="F456"/>
      <c r="G456"/>
      <c r="H456"/>
      <c r="L456" s="6"/>
      <c r="O456" s="5"/>
      <c r="T456" s="10"/>
      <c r="U456" s="10"/>
    </row>
    <row r="457" spans="1:21" x14ac:dyDescent="0.25">
      <c r="A457" t="s">
        <v>20</v>
      </c>
      <c r="B457">
        <v>133</v>
      </c>
      <c r="E457"/>
      <c r="F457"/>
      <c r="G457"/>
      <c r="H457"/>
      <c r="L457" s="6"/>
      <c r="O457" s="5"/>
      <c r="T457" s="10"/>
      <c r="U457" s="10"/>
    </row>
    <row r="458" spans="1:21" x14ac:dyDescent="0.25">
      <c r="A458" t="s">
        <v>20</v>
      </c>
      <c r="B458">
        <v>2489</v>
      </c>
      <c r="E458"/>
      <c r="F458"/>
      <c r="G458"/>
      <c r="H458"/>
      <c r="L458" s="6"/>
      <c r="O458" s="5"/>
      <c r="T458" s="10"/>
      <c r="U458" s="10"/>
    </row>
    <row r="459" spans="1:21" x14ac:dyDescent="0.25">
      <c r="A459" t="s">
        <v>20</v>
      </c>
      <c r="B459">
        <v>69</v>
      </c>
      <c r="E459"/>
      <c r="F459"/>
      <c r="G459"/>
      <c r="H459"/>
      <c r="L459" s="6"/>
      <c r="O459" s="5"/>
      <c r="T459" s="10"/>
      <c r="U459" s="10"/>
    </row>
    <row r="460" spans="1:21" x14ac:dyDescent="0.25">
      <c r="A460" t="s">
        <v>20</v>
      </c>
      <c r="B460">
        <v>279</v>
      </c>
      <c r="E460"/>
      <c r="F460"/>
      <c r="G460"/>
      <c r="H460"/>
      <c r="L460" s="6"/>
      <c r="O460" s="5"/>
      <c r="T460" s="10"/>
      <c r="U460" s="10"/>
    </row>
    <row r="461" spans="1:21" x14ac:dyDescent="0.25">
      <c r="A461" t="s">
        <v>20</v>
      </c>
      <c r="B461">
        <v>210</v>
      </c>
      <c r="E461"/>
      <c r="F461"/>
      <c r="G461"/>
      <c r="H461"/>
      <c r="L461" s="6"/>
      <c r="O461" s="5"/>
      <c r="T461" s="10"/>
      <c r="U461" s="10"/>
    </row>
    <row r="462" spans="1:21" x14ac:dyDescent="0.25">
      <c r="A462" t="s">
        <v>20</v>
      </c>
      <c r="B462">
        <v>2100</v>
      </c>
      <c r="E462"/>
      <c r="F462"/>
      <c r="G462"/>
      <c r="H462"/>
      <c r="L462" s="6"/>
      <c r="O462" s="5"/>
      <c r="T462" s="10"/>
      <c r="U462" s="10"/>
    </row>
    <row r="463" spans="1:21" x14ac:dyDescent="0.25">
      <c r="A463" t="s">
        <v>20</v>
      </c>
      <c r="B463">
        <v>252</v>
      </c>
      <c r="E463"/>
      <c r="F463"/>
      <c r="G463"/>
      <c r="H463"/>
      <c r="L463" s="6"/>
      <c r="O463" s="5"/>
      <c r="T463" s="10"/>
      <c r="U463" s="10"/>
    </row>
    <row r="464" spans="1:21" x14ac:dyDescent="0.25">
      <c r="A464" t="s">
        <v>20</v>
      </c>
      <c r="B464">
        <v>1280</v>
      </c>
      <c r="E464"/>
      <c r="F464"/>
      <c r="G464"/>
      <c r="H464"/>
      <c r="L464" s="6"/>
      <c r="O464" s="5"/>
      <c r="T464" s="10"/>
      <c r="U464" s="10"/>
    </row>
    <row r="465" spans="1:21" x14ac:dyDescent="0.25">
      <c r="A465" t="s">
        <v>20</v>
      </c>
      <c r="B465">
        <v>157</v>
      </c>
      <c r="E465"/>
      <c r="F465"/>
      <c r="G465"/>
      <c r="H465"/>
      <c r="L465" s="6"/>
      <c r="O465" s="5"/>
      <c r="T465" s="10"/>
      <c r="U465" s="10"/>
    </row>
    <row r="466" spans="1:21" x14ac:dyDescent="0.25">
      <c r="A466" t="s">
        <v>20</v>
      </c>
      <c r="B466">
        <v>194</v>
      </c>
      <c r="E466"/>
      <c r="F466"/>
      <c r="G466"/>
      <c r="H466"/>
      <c r="L466" s="6"/>
      <c r="O466" s="5"/>
      <c r="T466" s="10"/>
      <c r="U466" s="10"/>
    </row>
    <row r="467" spans="1:21" x14ac:dyDescent="0.25">
      <c r="A467" t="s">
        <v>20</v>
      </c>
      <c r="B467">
        <v>82</v>
      </c>
      <c r="E467"/>
      <c r="F467"/>
      <c r="G467"/>
      <c r="H467"/>
      <c r="L467" s="6"/>
      <c r="O467" s="5"/>
      <c r="T467" s="10"/>
      <c r="U467" s="10"/>
    </row>
    <row r="468" spans="1:21" x14ac:dyDescent="0.25">
      <c r="A468" t="s">
        <v>20</v>
      </c>
      <c r="B468">
        <v>4233</v>
      </c>
      <c r="E468"/>
      <c r="F468"/>
      <c r="G468"/>
      <c r="H468"/>
      <c r="L468" s="6"/>
      <c r="O468" s="5"/>
      <c r="T468" s="10"/>
      <c r="U468" s="10"/>
    </row>
    <row r="469" spans="1:21" x14ac:dyDescent="0.25">
      <c r="A469" t="s">
        <v>20</v>
      </c>
      <c r="B469">
        <v>1297</v>
      </c>
      <c r="E469"/>
      <c r="F469"/>
      <c r="G469"/>
      <c r="H469"/>
      <c r="L469" s="6"/>
      <c r="O469" s="5"/>
      <c r="T469" s="10"/>
      <c r="U469" s="10"/>
    </row>
    <row r="470" spans="1:21" x14ac:dyDescent="0.25">
      <c r="A470" t="s">
        <v>20</v>
      </c>
      <c r="B470">
        <v>165</v>
      </c>
      <c r="E470"/>
      <c r="F470"/>
      <c r="G470"/>
      <c r="H470"/>
      <c r="L470" s="6"/>
      <c r="O470" s="5"/>
      <c r="T470" s="10"/>
      <c r="U470" s="10"/>
    </row>
    <row r="471" spans="1:21" x14ac:dyDescent="0.25">
      <c r="A471" t="s">
        <v>20</v>
      </c>
      <c r="B471">
        <v>119</v>
      </c>
      <c r="E471"/>
      <c r="F471"/>
      <c r="G471"/>
      <c r="H471"/>
      <c r="L471" s="6"/>
      <c r="O471" s="5"/>
      <c r="T471" s="10"/>
      <c r="U471" s="10"/>
    </row>
    <row r="472" spans="1:21" x14ac:dyDescent="0.25">
      <c r="A472" t="s">
        <v>20</v>
      </c>
      <c r="B472">
        <v>1797</v>
      </c>
      <c r="E472"/>
      <c r="F472"/>
      <c r="G472"/>
      <c r="H472"/>
      <c r="L472" s="6"/>
      <c r="O472" s="5"/>
      <c r="T472" s="10"/>
      <c r="U472" s="10"/>
    </row>
    <row r="473" spans="1:21" x14ac:dyDescent="0.25">
      <c r="A473" t="s">
        <v>20</v>
      </c>
      <c r="B473">
        <v>261</v>
      </c>
      <c r="E473"/>
      <c r="F473"/>
      <c r="G473"/>
      <c r="H473"/>
      <c r="L473" s="6"/>
      <c r="O473" s="5"/>
      <c r="T473" s="10"/>
      <c r="U473" s="10"/>
    </row>
    <row r="474" spans="1:21" x14ac:dyDescent="0.25">
      <c r="A474" t="s">
        <v>20</v>
      </c>
      <c r="B474">
        <v>157</v>
      </c>
      <c r="E474"/>
      <c r="F474"/>
      <c r="G474"/>
      <c r="H474"/>
      <c r="L474" s="6"/>
      <c r="O474" s="5"/>
      <c r="T474" s="10"/>
      <c r="U474" s="10"/>
    </row>
    <row r="475" spans="1:21" x14ac:dyDescent="0.25">
      <c r="A475" t="s">
        <v>20</v>
      </c>
      <c r="B475">
        <v>3533</v>
      </c>
      <c r="E475"/>
      <c r="F475"/>
      <c r="G475"/>
      <c r="H475"/>
      <c r="L475" s="6"/>
      <c r="O475" s="5"/>
      <c r="T475" s="10"/>
      <c r="U475" s="10"/>
    </row>
    <row r="476" spans="1:21" x14ac:dyDescent="0.25">
      <c r="A476" t="s">
        <v>20</v>
      </c>
      <c r="B476">
        <v>155</v>
      </c>
      <c r="E476"/>
      <c r="F476"/>
      <c r="G476"/>
      <c r="H476"/>
      <c r="L476" s="6"/>
      <c r="O476" s="5"/>
      <c r="T476" s="10"/>
      <c r="U476" s="10"/>
    </row>
    <row r="477" spans="1:21" x14ac:dyDescent="0.25">
      <c r="A477" t="s">
        <v>20</v>
      </c>
      <c r="B477">
        <v>132</v>
      </c>
      <c r="E477"/>
      <c r="F477"/>
      <c r="G477"/>
      <c r="H477"/>
      <c r="L477" s="6"/>
      <c r="O477" s="5"/>
      <c r="T477" s="10"/>
      <c r="U477" s="10"/>
    </row>
    <row r="478" spans="1:21" x14ac:dyDescent="0.25">
      <c r="A478" t="s">
        <v>20</v>
      </c>
      <c r="B478">
        <v>1354</v>
      </c>
      <c r="E478"/>
      <c r="F478"/>
      <c r="G478"/>
      <c r="H478"/>
      <c r="L478" s="6"/>
      <c r="O478" s="5"/>
      <c r="T478" s="10"/>
      <c r="U478" s="10"/>
    </row>
    <row r="479" spans="1:21" x14ac:dyDescent="0.25">
      <c r="A479" t="s">
        <v>20</v>
      </c>
      <c r="B479">
        <v>48</v>
      </c>
      <c r="E479"/>
      <c r="F479"/>
      <c r="G479"/>
      <c r="H479"/>
      <c r="L479" s="6"/>
      <c r="O479" s="5"/>
      <c r="T479" s="10"/>
      <c r="U479" s="10"/>
    </row>
    <row r="480" spans="1:21" x14ac:dyDescent="0.25">
      <c r="A480" t="s">
        <v>20</v>
      </c>
      <c r="B480">
        <v>110</v>
      </c>
      <c r="E480"/>
      <c r="F480"/>
      <c r="G480"/>
      <c r="H480"/>
      <c r="L480" s="6"/>
      <c r="O480" s="5"/>
      <c r="T480" s="10"/>
      <c r="U480" s="10"/>
    </row>
    <row r="481" spans="1:21" x14ac:dyDescent="0.25">
      <c r="A481" t="s">
        <v>20</v>
      </c>
      <c r="B481">
        <v>172</v>
      </c>
      <c r="E481"/>
      <c r="F481"/>
      <c r="G481"/>
      <c r="H481"/>
      <c r="L481" s="6"/>
      <c r="O481" s="5"/>
      <c r="T481" s="10"/>
      <c r="U481" s="10"/>
    </row>
    <row r="482" spans="1:21" x14ac:dyDescent="0.25">
      <c r="A482" t="s">
        <v>20</v>
      </c>
      <c r="B482">
        <v>307</v>
      </c>
      <c r="E482"/>
      <c r="F482"/>
      <c r="G482"/>
      <c r="H482"/>
      <c r="L482" s="6"/>
      <c r="O482" s="5"/>
      <c r="T482" s="10"/>
      <c r="U482" s="10"/>
    </row>
    <row r="483" spans="1:21" x14ac:dyDescent="0.25">
      <c r="A483" t="s">
        <v>20</v>
      </c>
      <c r="B483">
        <v>160</v>
      </c>
      <c r="E483"/>
      <c r="F483"/>
      <c r="G483"/>
      <c r="H483"/>
      <c r="L483" s="6"/>
      <c r="O483" s="5"/>
      <c r="T483" s="10"/>
      <c r="U483" s="10"/>
    </row>
    <row r="484" spans="1:21" x14ac:dyDescent="0.25">
      <c r="A484" t="s">
        <v>20</v>
      </c>
      <c r="B484">
        <v>1467</v>
      </c>
      <c r="E484"/>
      <c r="F484"/>
      <c r="G484"/>
      <c r="H484"/>
      <c r="L484" s="6"/>
      <c r="O484" s="5"/>
      <c r="T484" s="10"/>
      <c r="U484" s="10"/>
    </row>
    <row r="485" spans="1:21" x14ac:dyDescent="0.25">
      <c r="A485" t="s">
        <v>20</v>
      </c>
      <c r="B485">
        <v>2662</v>
      </c>
      <c r="E485"/>
      <c r="F485"/>
      <c r="G485"/>
      <c r="H485"/>
      <c r="L485" s="6"/>
      <c r="O485" s="5"/>
      <c r="T485" s="10"/>
      <c r="U485" s="10"/>
    </row>
    <row r="486" spans="1:21" x14ac:dyDescent="0.25">
      <c r="A486" t="s">
        <v>20</v>
      </c>
      <c r="B486">
        <v>452</v>
      </c>
      <c r="E486"/>
      <c r="F486"/>
      <c r="G486"/>
      <c r="H486"/>
      <c r="L486" s="6"/>
      <c r="O486" s="5"/>
      <c r="T486" s="10"/>
      <c r="U486" s="10"/>
    </row>
    <row r="487" spans="1:21" x14ac:dyDescent="0.25">
      <c r="A487" t="s">
        <v>20</v>
      </c>
      <c r="B487">
        <v>158</v>
      </c>
      <c r="E487"/>
      <c r="F487"/>
      <c r="G487"/>
      <c r="H487"/>
      <c r="L487" s="6"/>
      <c r="O487" s="5"/>
      <c r="T487" s="10"/>
      <c r="U487" s="10"/>
    </row>
    <row r="488" spans="1:21" x14ac:dyDescent="0.25">
      <c r="A488" t="s">
        <v>20</v>
      </c>
      <c r="B488">
        <v>225</v>
      </c>
      <c r="E488"/>
      <c r="F488"/>
      <c r="G488"/>
      <c r="H488"/>
      <c r="L488" s="6"/>
      <c r="O488" s="5"/>
      <c r="T488" s="10"/>
      <c r="U488" s="10"/>
    </row>
    <row r="489" spans="1:21" x14ac:dyDescent="0.25">
      <c r="A489" t="s">
        <v>20</v>
      </c>
      <c r="B489">
        <v>65</v>
      </c>
      <c r="E489"/>
      <c r="F489"/>
      <c r="G489"/>
      <c r="H489"/>
      <c r="L489" s="6"/>
      <c r="O489" s="5"/>
      <c r="T489" s="10"/>
      <c r="U489" s="10"/>
    </row>
    <row r="490" spans="1:21" x14ac:dyDescent="0.25">
      <c r="A490" t="s">
        <v>20</v>
      </c>
      <c r="B490">
        <v>163</v>
      </c>
      <c r="E490"/>
      <c r="F490"/>
      <c r="G490"/>
      <c r="H490"/>
      <c r="L490" s="6"/>
      <c r="O490" s="5"/>
      <c r="T490" s="10"/>
      <c r="U490" s="10"/>
    </row>
    <row r="491" spans="1:21" x14ac:dyDescent="0.25">
      <c r="A491" t="s">
        <v>20</v>
      </c>
      <c r="B491">
        <v>85</v>
      </c>
      <c r="E491"/>
      <c r="F491"/>
      <c r="G491"/>
      <c r="H491"/>
      <c r="L491" s="6"/>
      <c r="O491" s="5"/>
      <c r="T491" s="10"/>
      <c r="U491" s="10"/>
    </row>
    <row r="492" spans="1:21" x14ac:dyDescent="0.25">
      <c r="A492" t="s">
        <v>20</v>
      </c>
      <c r="B492">
        <v>217</v>
      </c>
      <c r="E492"/>
      <c r="F492"/>
      <c r="G492"/>
      <c r="H492"/>
      <c r="L492" s="6"/>
      <c r="O492" s="5"/>
      <c r="T492" s="10"/>
      <c r="U492" s="10"/>
    </row>
    <row r="493" spans="1:21" x14ac:dyDescent="0.25">
      <c r="A493" t="s">
        <v>20</v>
      </c>
      <c r="B493">
        <v>150</v>
      </c>
      <c r="E493"/>
      <c r="F493"/>
      <c r="G493"/>
      <c r="H493"/>
      <c r="L493" s="6"/>
      <c r="O493" s="5"/>
      <c r="T493" s="10"/>
      <c r="U493" s="10"/>
    </row>
    <row r="494" spans="1:21" x14ac:dyDescent="0.25">
      <c r="A494" t="s">
        <v>20</v>
      </c>
      <c r="B494">
        <v>3272</v>
      </c>
      <c r="E494"/>
      <c r="F494"/>
      <c r="G494"/>
      <c r="H494"/>
      <c r="L494" s="6"/>
      <c r="O494" s="5"/>
      <c r="T494" s="10"/>
      <c r="U494" s="10"/>
    </row>
    <row r="495" spans="1:21" x14ac:dyDescent="0.25">
      <c r="A495" t="s">
        <v>20</v>
      </c>
      <c r="B495">
        <v>300</v>
      </c>
      <c r="E495"/>
      <c r="F495"/>
      <c r="G495"/>
      <c r="H495"/>
      <c r="L495" s="6"/>
      <c r="O495" s="5"/>
      <c r="T495" s="10"/>
      <c r="U495" s="10"/>
    </row>
    <row r="496" spans="1:21" x14ac:dyDescent="0.25">
      <c r="A496" t="s">
        <v>20</v>
      </c>
      <c r="B496">
        <v>126</v>
      </c>
      <c r="E496"/>
      <c r="F496"/>
      <c r="G496"/>
      <c r="H496"/>
      <c r="L496" s="6"/>
      <c r="O496" s="5"/>
      <c r="T496" s="10"/>
      <c r="U496" s="10"/>
    </row>
    <row r="497" spans="1:21" x14ac:dyDescent="0.25">
      <c r="A497" t="s">
        <v>20</v>
      </c>
      <c r="B497">
        <v>2320</v>
      </c>
      <c r="E497"/>
      <c r="F497"/>
      <c r="G497"/>
      <c r="H497"/>
      <c r="L497" s="6"/>
      <c r="O497" s="5"/>
      <c r="T497" s="10"/>
      <c r="U497" s="10"/>
    </row>
    <row r="498" spans="1:21" x14ac:dyDescent="0.25">
      <c r="A498" t="s">
        <v>20</v>
      </c>
      <c r="B498">
        <v>81</v>
      </c>
      <c r="E498"/>
      <c r="F498"/>
      <c r="G498"/>
      <c r="H498"/>
      <c r="L498" s="6"/>
      <c r="O498" s="5"/>
      <c r="T498" s="10"/>
      <c r="U498" s="10"/>
    </row>
    <row r="499" spans="1:21" x14ac:dyDescent="0.25">
      <c r="A499" t="s">
        <v>20</v>
      </c>
      <c r="B499">
        <v>1887</v>
      </c>
      <c r="E499"/>
      <c r="F499"/>
      <c r="G499"/>
      <c r="H499"/>
      <c r="L499" s="6"/>
      <c r="O499" s="5"/>
      <c r="T499" s="10"/>
      <c r="U499" s="10"/>
    </row>
    <row r="500" spans="1:21" x14ac:dyDescent="0.25">
      <c r="A500" t="s">
        <v>20</v>
      </c>
      <c r="B500">
        <v>4358</v>
      </c>
      <c r="E500"/>
      <c r="F500"/>
      <c r="G500"/>
      <c r="H500"/>
      <c r="L500" s="6"/>
      <c r="O500" s="5"/>
      <c r="T500" s="10"/>
      <c r="U500" s="10"/>
    </row>
    <row r="501" spans="1:21" x14ac:dyDescent="0.25">
      <c r="A501" t="s">
        <v>20</v>
      </c>
      <c r="B501">
        <v>53</v>
      </c>
      <c r="E501"/>
      <c r="F501"/>
      <c r="G501"/>
      <c r="H501"/>
      <c r="L501" s="6"/>
      <c r="O501" s="5"/>
      <c r="T501" s="10"/>
      <c r="U501" s="10"/>
    </row>
    <row r="502" spans="1:21" x14ac:dyDescent="0.25">
      <c r="A502" t="s">
        <v>20</v>
      </c>
      <c r="B502">
        <v>2414</v>
      </c>
      <c r="E502"/>
      <c r="F502"/>
      <c r="G502"/>
      <c r="H502"/>
      <c r="L502" s="6"/>
      <c r="O502" s="5"/>
      <c r="T502" s="10"/>
      <c r="U502" s="10"/>
    </row>
    <row r="503" spans="1:21" x14ac:dyDescent="0.25">
      <c r="A503" t="s">
        <v>20</v>
      </c>
      <c r="B503">
        <v>80</v>
      </c>
      <c r="E503"/>
      <c r="F503"/>
      <c r="G503"/>
      <c r="H503"/>
      <c r="L503" s="6"/>
      <c r="O503" s="5"/>
      <c r="T503" s="10"/>
      <c r="U503" s="10"/>
    </row>
    <row r="504" spans="1:21" x14ac:dyDescent="0.25">
      <c r="A504" t="s">
        <v>20</v>
      </c>
      <c r="B504">
        <v>193</v>
      </c>
      <c r="E504"/>
      <c r="F504"/>
      <c r="G504"/>
      <c r="H504"/>
      <c r="L504" s="6"/>
      <c r="O504" s="5"/>
      <c r="T504" s="10"/>
      <c r="U504" s="10"/>
    </row>
    <row r="505" spans="1:21" x14ac:dyDescent="0.25">
      <c r="A505" t="s">
        <v>20</v>
      </c>
      <c r="B505">
        <v>52</v>
      </c>
      <c r="E505"/>
      <c r="F505"/>
      <c r="G505"/>
      <c r="H505"/>
      <c r="L505" s="6"/>
      <c r="O505" s="5"/>
      <c r="T505" s="10"/>
      <c r="U505" s="10"/>
    </row>
    <row r="506" spans="1:21" x14ac:dyDescent="0.25">
      <c r="A506" t="s">
        <v>20</v>
      </c>
      <c r="B506">
        <v>290</v>
      </c>
      <c r="E506"/>
      <c r="F506"/>
      <c r="G506"/>
      <c r="H506"/>
      <c r="L506" s="6"/>
      <c r="O506" s="5"/>
      <c r="T506" s="10"/>
      <c r="U506" s="10"/>
    </row>
    <row r="507" spans="1:21" x14ac:dyDescent="0.25">
      <c r="A507" t="s">
        <v>20</v>
      </c>
      <c r="B507">
        <v>122</v>
      </c>
      <c r="E507"/>
      <c r="F507"/>
      <c r="G507"/>
      <c r="H507"/>
      <c r="L507" s="6"/>
      <c r="O507" s="5"/>
      <c r="T507" s="10"/>
      <c r="U507" s="10"/>
    </row>
    <row r="508" spans="1:21" x14ac:dyDescent="0.25">
      <c r="A508" t="s">
        <v>20</v>
      </c>
      <c r="B508">
        <v>1470</v>
      </c>
      <c r="E508"/>
      <c r="F508"/>
      <c r="G508"/>
      <c r="H508"/>
      <c r="L508" s="6"/>
      <c r="O508" s="5"/>
      <c r="T508" s="10"/>
      <c r="U508" s="10"/>
    </row>
    <row r="509" spans="1:21" x14ac:dyDescent="0.25">
      <c r="A509" t="s">
        <v>20</v>
      </c>
      <c r="B509">
        <v>165</v>
      </c>
      <c r="E509"/>
      <c r="F509"/>
      <c r="G509"/>
      <c r="H509"/>
      <c r="L509" s="6"/>
      <c r="O509" s="5"/>
      <c r="T509" s="10"/>
      <c r="U509" s="10"/>
    </row>
    <row r="510" spans="1:21" x14ac:dyDescent="0.25">
      <c r="A510" t="s">
        <v>20</v>
      </c>
      <c r="B510">
        <v>182</v>
      </c>
      <c r="E510"/>
      <c r="F510"/>
      <c r="G510"/>
      <c r="H510"/>
      <c r="L510" s="6"/>
      <c r="O510" s="5"/>
      <c r="T510" s="10"/>
      <c r="U510" s="10"/>
    </row>
    <row r="511" spans="1:21" x14ac:dyDescent="0.25">
      <c r="A511" t="s">
        <v>20</v>
      </c>
      <c r="B511">
        <v>199</v>
      </c>
      <c r="E511"/>
      <c r="F511"/>
      <c r="G511"/>
      <c r="H511"/>
      <c r="L511" s="6"/>
      <c r="O511" s="5"/>
      <c r="T511" s="10"/>
      <c r="U511" s="10"/>
    </row>
    <row r="512" spans="1:21" x14ac:dyDescent="0.25">
      <c r="A512" t="s">
        <v>20</v>
      </c>
      <c r="B512">
        <v>56</v>
      </c>
      <c r="E512"/>
      <c r="F512"/>
      <c r="G512"/>
      <c r="H512"/>
      <c r="L512" s="6"/>
      <c r="O512" s="5"/>
      <c r="T512" s="10"/>
      <c r="U512" s="10"/>
    </row>
    <row r="513" spans="1:21" x14ac:dyDescent="0.25">
      <c r="A513" t="s">
        <v>20</v>
      </c>
      <c r="B513">
        <v>1460</v>
      </c>
      <c r="E513"/>
      <c r="F513"/>
      <c r="G513"/>
      <c r="H513"/>
      <c r="L513" s="6"/>
      <c r="O513" s="5"/>
      <c r="T513" s="10"/>
      <c r="U513" s="10"/>
    </row>
    <row r="514" spans="1:21" x14ac:dyDescent="0.25">
      <c r="A514" t="s">
        <v>20</v>
      </c>
      <c r="B514">
        <v>123</v>
      </c>
      <c r="E514"/>
      <c r="F514"/>
      <c r="G514"/>
      <c r="H514"/>
      <c r="L514" s="6"/>
      <c r="O514" s="5"/>
      <c r="T514" s="10"/>
      <c r="U514" s="10"/>
    </row>
    <row r="515" spans="1:21" x14ac:dyDescent="0.25">
      <c r="A515" t="s">
        <v>20</v>
      </c>
      <c r="B515">
        <v>159</v>
      </c>
      <c r="E515"/>
      <c r="F515"/>
      <c r="G515"/>
      <c r="H515"/>
      <c r="L515" s="6"/>
      <c r="O515" s="5"/>
      <c r="T515" s="10"/>
      <c r="U515" s="10"/>
    </row>
    <row r="516" spans="1:21" x14ac:dyDescent="0.25">
      <c r="A516" t="s">
        <v>20</v>
      </c>
      <c r="B516">
        <v>110</v>
      </c>
      <c r="E516"/>
      <c r="F516"/>
      <c r="G516"/>
      <c r="H516"/>
      <c r="L516" s="6"/>
      <c r="O516" s="5"/>
      <c r="T516" s="10"/>
      <c r="U516" s="10"/>
    </row>
    <row r="517" spans="1:21" x14ac:dyDescent="0.25">
      <c r="A517" t="s">
        <v>20</v>
      </c>
      <c r="B517">
        <v>236</v>
      </c>
      <c r="E517"/>
      <c r="F517"/>
      <c r="G517"/>
      <c r="H517"/>
      <c r="L517" s="6"/>
      <c r="O517" s="5"/>
      <c r="T517" s="10"/>
      <c r="U517" s="10"/>
    </row>
    <row r="518" spans="1:21" x14ac:dyDescent="0.25">
      <c r="A518" t="s">
        <v>20</v>
      </c>
      <c r="B518">
        <v>191</v>
      </c>
      <c r="E518"/>
      <c r="F518"/>
      <c r="G518"/>
      <c r="H518"/>
      <c r="L518" s="6"/>
      <c r="O518" s="5"/>
      <c r="T518" s="10"/>
      <c r="U518" s="10"/>
    </row>
    <row r="519" spans="1:21" x14ac:dyDescent="0.25">
      <c r="A519" t="s">
        <v>20</v>
      </c>
      <c r="B519">
        <v>3934</v>
      </c>
      <c r="E519"/>
      <c r="F519"/>
      <c r="G519"/>
      <c r="H519"/>
      <c r="L519" s="6"/>
      <c r="O519" s="5"/>
      <c r="T519" s="10"/>
      <c r="U519" s="10"/>
    </row>
    <row r="520" spans="1:21" x14ac:dyDescent="0.25">
      <c r="A520" t="s">
        <v>20</v>
      </c>
      <c r="B520">
        <v>80</v>
      </c>
      <c r="E520"/>
      <c r="F520"/>
      <c r="G520"/>
      <c r="H520"/>
      <c r="L520" s="6"/>
      <c r="O520" s="5"/>
      <c r="T520" s="10"/>
      <c r="U520" s="10"/>
    </row>
    <row r="521" spans="1:21" x14ac:dyDescent="0.25">
      <c r="A521" t="s">
        <v>20</v>
      </c>
      <c r="B521">
        <v>462</v>
      </c>
      <c r="E521"/>
      <c r="F521"/>
      <c r="G521"/>
      <c r="H521"/>
      <c r="L521" s="6"/>
      <c r="O521" s="5"/>
      <c r="T521" s="10"/>
      <c r="U521" s="10"/>
    </row>
    <row r="522" spans="1:21" x14ac:dyDescent="0.25">
      <c r="A522" t="s">
        <v>20</v>
      </c>
      <c r="B522">
        <v>179</v>
      </c>
      <c r="E522"/>
      <c r="F522"/>
      <c r="G522"/>
      <c r="H522"/>
      <c r="L522" s="6"/>
      <c r="O522" s="5"/>
      <c r="T522" s="10"/>
      <c r="U522" s="10"/>
    </row>
    <row r="523" spans="1:21" x14ac:dyDescent="0.25">
      <c r="A523" t="s">
        <v>20</v>
      </c>
      <c r="B523">
        <v>1866</v>
      </c>
      <c r="E523"/>
      <c r="F523"/>
      <c r="G523"/>
      <c r="H523"/>
      <c r="L523" s="6"/>
      <c r="O523" s="5"/>
      <c r="T523" s="10"/>
      <c r="U523" s="10"/>
    </row>
    <row r="524" spans="1:21" x14ac:dyDescent="0.25">
      <c r="A524" t="s">
        <v>20</v>
      </c>
      <c r="B524">
        <v>156</v>
      </c>
      <c r="E524"/>
      <c r="F524"/>
      <c r="G524"/>
      <c r="H524"/>
      <c r="L524" s="6"/>
      <c r="O524" s="5"/>
      <c r="T524" s="10"/>
      <c r="U524" s="10"/>
    </row>
    <row r="525" spans="1:21" x14ac:dyDescent="0.25">
      <c r="A525" t="s">
        <v>20</v>
      </c>
      <c r="B525">
        <v>255</v>
      </c>
      <c r="E525"/>
      <c r="F525"/>
      <c r="G525"/>
      <c r="H525"/>
      <c r="L525" s="6"/>
      <c r="O525" s="5"/>
      <c r="T525" s="10"/>
      <c r="U525" s="10"/>
    </row>
    <row r="526" spans="1:21" x14ac:dyDescent="0.25">
      <c r="A526" t="s">
        <v>20</v>
      </c>
      <c r="B526">
        <v>2261</v>
      </c>
      <c r="E526"/>
      <c r="F526"/>
      <c r="G526"/>
      <c r="H526"/>
      <c r="L526" s="6"/>
      <c r="O526" s="5"/>
      <c r="T526" s="10"/>
      <c r="U526" s="10"/>
    </row>
    <row r="527" spans="1:21" x14ac:dyDescent="0.25">
      <c r="A527" t="s">
        <v>20</v>
      </c>
      <c r="B527">
        <v>40</v>
      </c>
      <c r="E527"/>
      <c r="F527"/>
      <c r="G527"/>
      <c r="H527"/>
      <c r="L527" s="6"/>
      <c r="O527" s="5"/>
      <c r="T527" s="10"/>
      <c r="U527" s="10"/>
    </row>
    <row r="528" spans="1:21" x14ac:dyDescent="0.25">
      <c r="A528" t="s">
        <v>20</v>
      </c>
      <c r="B528">
        <v>2289</v>
      </c>
      <c r="E528"/>
      <c r="F528"/>
      <c r="G528"/>
      <c r="H528"/>
      <c r="L528" s="6"/>
      <c r="O528" s="5"/>
      <c r="T528" s="10"/>
      <c r="U528" s="10"/>
    </row>
    <row r="529" spans="1:21" x14ac:dyDescent="0.25">
      <c r="A529" t="s">
        <v>20</v>
      </c>
      <c r="B529">
        <v>65</v>
      </c>
      <c r="E529"/>
      <c r="F529"/>
      <c r="G529"/>
      <c r="H529"/>
      <c r="L529" s="6"/>
      <c r="O529" s="5"/>
      <c r="T529" s="10"/>
      <c r="U529" s="10"/>
    </row>
    <row r="530" spans="1:21" x14ac:dyDescent="0.25">
      <c r="A530" t="s">
        <v>20</v>
      </c>
      <c r="B530">
        <v>3777</v>
      </c>
      <c r="E530"/>
      <c r="F530"/>
      <c r="G530"/>
      <c r="H530"/>
      <c r="L530" s="6"/>
      <c r="O530" s="5"/>
      <c r="T530" s="10"/>
      <c r="U530" s="10"/>
    </row>
    <row r="531" spans="1:21" x14ac:dyDescent="0.25">
      <c r="A531" t="s">
        <v>20</v>
      </c>
      <c r="B531">
        <v>184</v>
      </c>
      <c r="E531"/>
      <c r="F531"/>
      <c r="G531"/>
      <c r="H531"/>
      <c r="L531" s="6"/>
      <c r="O531" s="5"/>
      <c r="T531" s="10"/>
      <c r="U531" s="10"/>
    </row>
    <row r="532" spans="1:21" x14ac:dyDescent="0.25">
      <c r="A532" t="s">
        <v>20</v>
      </c>
      <c r="B532">
        <v>85</v>
      </c>
      <c r="E532"/>
      <c r="F532"/>
      <c r="G532"/>
      <c r="H532"/>
      <c r="L532" s="6"/>
      <c r="O532" s="5"/>
      <c r="T532" s="10"/>
      <c r="U532" s="10"/>
    </row>
    <row r="533" spans="1:21" x14ac:dyDescent="0.25">
      <c r="A533" t="s">
        <v>20</v>
      </c>
      <c r="B533">
        <v>144</v>
      </c>
      <c r="E533"/>
      <c r="F533"/>
      <c r="G533"/>
      <c r="H533"/>
      <c r="L533" s="6"/>
      <c r="O533" s="5"/>
      <c r="T533" s="10"/>
      <c r="U533" s="10"/>
    </row>
    <row r="534" spans="1:21" x14ac:dyDescent="0.25">
      <c r="A534" t="s">
        <v>20</v>
      </c>
      <c r="B534">
        <v>1902</v>
      </c>
      <c r="E534"/>
      <c r="F534"/>
      <c r="G534"/>
      <c r="H534"/>
      <c r="L534" s="6"/>
      <c r="O534" s="5"/>
      <c r="T534" s="10"/>
      <c r="U534" s="10"/>
    </row>
    <row r="535" spans="1:21" x14ac:dyDescent="0.25">
      <c r="A535" t="s">
        <v>20</v>
      </c>
      <c r="B535">
        <v>105</v>
      </c>
      <c r="E535"/>
      <c r="F535"/>
      <c r="G535"/>
      <c r="H535"/>
      <c r="L535" s="6"/>
      <c r="O535" s="5"/>
      <c r="T535" s="10"/>
      <c r="U535" s="10"/>
    </row>
    <row r="536" spans="1:21" x14ac:dyDescent="0.25">
      <c r="A536" t="s">
        <v>20</v>
      </c>
      <c r="B536">
        <v>132</v>
      </c>
      <c r="E536"/>
      <c r="F536"/>
      <c r="G536"/>
      <c r="H536"/>
      <c r="L536" s="6"/>
      <c r="O536" s="5"/>
      <c r="T536" s="10"/>
      <c r="U536" s="10"/>
    </row>
    <row r="537" spans="1:21" x14ac:dyDescent="0.25">
      <c r="A537" t="s">
        <v>20</v>
      </c>
      <c r="B537">
        <v>96</v>
      </c>
      <c r="E537"/>
      <c r="F537"/>
      <c r="G537"/>
      <c r="H537"/>
      <c r="L537" s="6"/>
      <c r="O537" s="5"/>
      <c r="T537" s="10"/>
      <c r="U537" s="10"/>
    </row>
    <row r="538" spans="1:21" x14ac:dyDescent="0.25">
      <c r="A538" t="s">
        <v>20</v>
      </c>
      <c r="B538">
        <v>114</v>
      </c>
      <c r="E538"/>
      <c r="F538"/>
      <c r="G538"/>
      <c r="H538"/>
      <c r="L538" s="6"/>
      <c r="O538" s="5"/>
      <c r="T538" s="10"/>
      <c r="U538" s="10"/>
    </row>
    <row r="539" spans="1:21" x14ac:dyDescent="0.25">
      <c r="A539" t="s">
        <v>20</v>
      </c>
      <c r="B539">
        <v>203</v>
      </c>
      <c r="E539"/>
      <c r="F539"/>
      <c r="G539"/>
      <c r="H539"/>
      <c r="L539" s="6"/>
      <c r="O539" s="5"/>
      <c r="T539" s="10"/>
      <c r="U539" s="10"/>
    </row>
    <row r="540" spans="1:21" x14ac:dyDescent="0.25">
      <c r="A540" t="s">
        <v>20</v>
      </c>
      <c r="B540">
        <v>1559</v>
      </c>
      <c r="E540"/>
      <c r="F540"/>
      <c r="G540"/>
      <c r="H540"/>
      <c r="L540" s="6"/>
      <c r="O540" s="5"/>
      <c r="T540" s="10"/>
      <c r="U540" s="10"/>
    </row>
    <row r="541" spans="1:21" x14ac:dyDescent="0.25">
      <c r="A541" t="s">
        <v>20</v>
      </c>
      <c r="B541">
        <v>1548</v>
      </c>
      <c r="E541"/>
      <c r="F541"/>
      <c r="G541"/>
      <c r="H541"/>
      <c r="L541" s="6"/>
      <c r="O541" s="5"/>
      <c r="T541" s="10"/>
      <c r="U541" s="10"/>
    </row>
    <row r="542" spans="1:21" x14ac:dyDescent="0.25">
      <c r="A542" t="s">
        <v>20</v>
      </c>
      <c r="B542">
        <v>80</v>
      </c>
      <c r="E542"/>
      <c r="F542"/>
      <c r="G542"/>
      <c r="H542"/>
      <c r="L542" s="6"/>
      <c r="O542" s="5"/>
      <c r="T542" s="10"/>
      <c r="U542" s="10"/>
    </row>
    <row r="543" spans="1:21" x14ac:dyDescent="0.25">
      <c r="A543" t="s">
        <v>20</v>
      </c>
      <c r="B543">
        <v>131</v>
      </c>
      <c r="E543"/>
      <c r="F543"/>
      <c r="G543"/>
      <c r="H543"/>
      <c r="L543" s="6"/>
      <c r="O543" s="5"/>
      <c r="T543" s="10"/>
      <c r="U543" s="10"/>
    </row>
    <row r="544" spans="1:21" x14ac:dyDescent="0.25">
      <c r="A544" t="s">
        <v>20</v>
      </c>
      <c r="B544">
        <v>112</v>
      </c>
      <c r="E544"/>
      <c r="F544"/>
      <c r="G544"/>
      <c r="H544"/>
      <c r="L544" s="6"/>
      <c r="O544" s="5"/>
      <c r="T544" s="10"/>
      <c r="U544" s="10"/>
    </row>
    <row r="545" spans="1:21" x14ac:dyDescent="0.25">
      <c r="A545" t="s">
        <v>20</v>
      </c>
      <c r="B545">
        <v>155</v>
      </c>
      <c r="E545"/>
      <c r="F545"/>
      <c r="G545"/>
      <c r="H545"/>
      <c r="L545" s="6"/>
      <c r="O545" s="5"/>
      <c r="T545" s="10"/>
      <c r="U545" s="10"/>
    </row>
    <row r="546" spans="1:21" x14ac:dyDescent="0.25">
      <c r="A546" t="s">
        <v>20</v>
      </c>
      <c r="B546">
        <v>266</v>
      </c>
      <c r="E546"/>
      <c r="F546"/>
      <c r="G546"/>
      <c r="H546"/>
      <c r="L546" s="6"/>
      <c r="O546" s="5"/>
      <c r="T546" s="10"/>
      <c r="U546" s="10"/>
    </row>
    <row r="547" spans="1:21" x14ac:dyDescent="0.25">
      <c r="A547" t="s">
        <v>20</v>
      </c>
      <c r="B547">
        <v>155</v>
      </c>
      <c r="E547"/>
      <c r="F547"/>
      <c r="G547"/>
      <c r="H547"/>
      <c r="L547" s="6"/>
      <c r="O547" s="5"/>
      <c r="T547" s="10"/>
      <c r="U547" s="10"/>
    </row>
    <row r="548" spans="1:21" x14ac:dyDescent="0.25">
      <c r="A548" t="s">
        <v>20</v>
      </c>
      <c r="B548">
        <v>207</v>
      </c>
      <c r="E548"/>
      <c r="F548"/>
      <c r="G548"/>
      <c r="H548"/>
      <c r="L548" s="6"/>
      <c r="O548" s="5"/>
      <c r="T548" s="10"/>
      <c r="U548" s="10"/>
    </row>
    <row r="549" spans="1:21" x14ac:dyDescent="0.25">
      <c r="A549" t="s">
        <v>20</v>
      </c>
      <c r="B549">
        <v>245</v>
      </c>
      <c r="E549"/>
      <c r="F549"/>
      <c r="G549"/>
      <c r="H549"/>
      <c r="L549" s="6"/>
      <c r="O549" s="5"/>
      <c r="T549" s="10"/>
      <c r="U549" s="10"/>
    </row>
    <row r="550" spans="1:21" x14ac:dyDescent="0.25">
      <c r="A550" t="s">
        <v>20</v>
      </c>
      <c r="B550">
        <v>1573</v>
      </c>
      <c r="E550"/>
      <c r="F550"/>
      <c r="G550"/>
      <c r="H550"/>
      <c r="L550" s="6"/>
      <c r="O550" s="5"/>
      <c r="T550" s="10"/>
      <c r="U550" s="10"/>
    </row>
    <row r="551" spans="1:21" x14ac:dyDescent="0.25">
      <c r="A551" t="s">
        <v>20</v>
      </c>
      <c r="B551">
        <v>114</v>
      </c>
      <c r="E551"/>
      <c r="F551"/>
      <c r="G551"/>
      <c r="H551"/>
      <c r="L551" s="6"/>
      <c r="O551" s="5"/>
      <c r="T551" s="10"/>
      <c r="U551" s="10"/>
    </row>
    <row r="552" spans="1:21" x14ac:dyDescent="0.25">
      <c r="A552" t="s">
        <v>20</v>
      </c>
      <c r="B552">
        <v>93</v>
      </c>
      <c r="E552"/>
      <c r="F552"/>
      <c r="G552"/>
      <c r="H552"/>
      <c r="L552" s="6"/>
      <c r="O552" s="5"/>
      <c r="T552" s="10"/>
      <c r="U552" s="10"/>
    </row>
    <row r="553" spans="1:21" x14ac:dyDescent="0.25">
      <c r="A553" t="s">
        <v>20</v>
      </c>
      <c r="B553">
        <v>1681</v>
      </c>
      <c r="E553"/>
      <c r="F553"/>
      <c r="G553"/>
      <c r="H553"/>
      <c r="L553" s="6"/>
      <c r="O553" s="5"/>
      <c r="T553" s="10"/>
      <c r="U553" s="10"/>
    </row>
    <row r="554" spans="1:21" x14ac:dyDescent="0.25">
      <c r="A554" t="s">
        <v>20</v>
      </c>
      <c r="B554">
        <v>32</v>
      </c>
      <c r="E554"/>
      <c r="F554"/>
      <c r="G554"/>
      <c r="H554"/>
      <c r="L554" s="6"/>
      <c r="O554" s="5"/>
      <c r="T554" s="10"/>
      <c r="U554" s="10"/>
    </row>
    <row r="555" spans="1:21" x14ac:dyDescent="0.25">
      <c r="A555" t="s">
        <v>20</v>
      </c>
      <c r="B555">
        <v>135</v>
      </c>
      <c r="E555"/>
      <c r="F555"/>
      <c r="G555"/>
      <c r="H555"/>
      <c r="L555" s="6"/>
      <c r="O555" s="5"/>
      <c r="T555" s="10"/>
      <c r="U555" s="10"/>
    </row>
    <row r="556" spans="1:21" x14ac:dyDescent="0.25">
      <c r="A556" t="s">
        <v>20</v>
      </c>
      <c r="B556">
        <v>140</v>
      </c>
      <c r="E556"/>
      <c r="F556"/>
      <c r="G556"/>
      <c r="H556"/>
      <c r="L556" s="6"/>
      <c r="O556" s="5"/>
      <c r="T556" s="10"/>
      <c r="U556" s="10"/>
    </row>
    <row r="557" spans="1:21" x14ac:dyDescent="0.25">
      <c r="A557" t="s">
        <v>20</v>
      </c>
      <c r="B557">
        <v>92</v>
      </c>
      <c r="E557"/>
      <c r="F557"/>
      <c r="G557"/>
      <c r="H557"/>
      <c r="L557" s="6"/>
      <c r="O557" s="5"/>
      <c r="T557" s="10"/>
      <c r="U557" s="10"/>
    </row>
    <row r="558" spans="1:21" x14ac:dyDescent="0.25">
      <c r="A558" t="s">
        <v>20</v>
      </c>
      <c r="B558">
        <v>1015</v>
      </c>
      <c r="E558"/>
      <c r="F558"/>
      <c r="G558"/>
      <c r="H558"/>
      <c r="L558" s="6"/>
      <c r="O558" s="5"/>
      <c r="T558" s="10"/>
      <c r="U558" s="10"/>
    </row>
    <row r="559" spans="1:21" x14ac:dyDescent="0.25">
      <c r="A559" t="s">
        <v>20</v>
      </c>
      <c r="B559">
        <v>323</v>
      </c>
      <c r="E559"/>
      <c r="F559"/>
      <c r="G559"/>
      <c r="H559"/>
      <c r="L559" s="6"/>
      <c r="O559" s="5"/>
      <c r="T559" s="10"/>
      <c r="U559" s="10"/>
    </row>
    <row r="560" spans="1:21" x14ac:dyDescent="0.25">
      <c r="A560" t="s">
        <v>20</v>
      </c>
      <c r="B560">
        <v>2326</v>
      </c>
      <c r="E560"/>
      <c r="F560"/>
      <c r="G560"/>
      <c r="H560"/>
      <c r="L560" s="6"/>
      <c r="O560" s="5"/>
      <c r="T560" s="10"/>
      <c r="U560" s="10"/>
    </row>
    <row r="561" spans="1:21" x14ac:dyDescent="0.25">
      <c r="A561" t="s">
        <v>20</v>
      </c>
      <c r="B561">
        <v>381</v>
      </c>
      <c r="E561"/>
      <c r="F561"/>
      <c r="G561"/>
      <c r="H561"/>
      <c r="L561" s="6"/>
      <c r="O561" s="5"/>
      <c r="T561" s="10"/>
      <c r="U561" s="10"/>
    </row>
    <row r="562" spans="1:21" x14ac:dyDescent="0.25">
      <c r="A562" t="s">
        <v>20</v>
      </c>
      <c r="B562">
        <v>480</v>
      </c>
      <c r="E562"/>
      <c r="F562"/>
      <c r="G562"/>
      <c r="H562"/>
      <c r="L562" s="6"/>
      <c r="O562" s="5"/>
      <c r="T562" s="10"/>
      <c r="U562" s="10"/>
    </row>
    <row r="563" spans="1:21" x14ac:dyDescent="0.25">
      <c r="A563" t="s">
        <v>20</v>
      </c>
      <c r="B563">
        <v>226</v>
      </c>
      <c r="E563"/>
      <c r="F563"/>
      <c r="G563"/>
      <c r="H563"/>
      <c r="L563" s="6"/>
      <c r="O563" s="5"/>
      <c r="T563" s="10"/>
      <c r="U563" s="10"/>
    </row>
    <row r="564" spans="1:21" x14ac:dyDescent="0.25">
      <c r="A564" t="s">
        <v>20</v>
      </c>
      <c r="B564">
        <v>241</v>
      </c>
      <c r="E564"/>
      <c r="F564"/>
      <c r="G564"/>
      <c r="H564"/>
      <c r="L564" s="6"/>
      <c r="O564" s="5"/>
      <c r="T564" s="10"/>
      <c r="U564" s="10"/>
    </row>
    <row r="565" spans="1:21" x14ac:dyDescent="0.25">
      <c r="A565" t="s">
        <v>20</v>
      </c>
      <c r="B565">
        <v>132</v>
      </c>
      <c r="E565"/>
      <c r="F565"/>
      <c r="G565"/>
      <c r="H565"/>
      <c r="L565" s="6"/>
      <c r="O565" s="5"/>
      <c r="T565" s="10"/>
      <c r="U565" s="10"/>
    </row>
    <row r="566" spans="1:21" x14ac:dyDescent="0.25">
      <c r="A566" t="s">
        <v>20</v>
      </c>
      <c r="B566">
        <v>2043</v>
      </c>
      <c r="E566"/>
      <c r="F566"/>
      <c r="G566"/>
      <c r="H566"/>
      <c r="L566" s="6"/>
      <c r="O566" s="5"/>
      <c r="T566" s="10"/>
      <c r="U566" s="10"/>
    </row>
    <row r="567" spans="1:21" x14ac:dyDescent="0.25">
      <c r="L567" s="6"/>
      <c r="O567" s="5"/>
      <c r="T567" s="10"/>
      <c r="U567" s="10"/>
    </row>
    <row r="568" spans="1:21" x14ac:dyDescent="0.25">
      <c r="L568" s="6"/>
      <c r="O568" s="5"/>
      <c r="T568" s="10"/>
      <c r="U568" s="10"/>
    </row>
    <row r="569" spans="1:21" x14ac:dyDescent="0.25">
      <c r="L569" s="6"/>
      <c r="O569" s="5"/>
      <c r="T569" s="10"/>
      <c r="U569" s="10"/>
    </row>
    <row r="570" spans="1:21" x14ac:dyDescent="0.25">
      <c r="L570" s="6"/>
      <c r="O570" s="5"/>
      <c r="T570" s="10"/>
      <c r="U570" s="10"/>
    </row>
    <row r="571" spans="1:21" x14ac:dyDescent="0.25">
      <c r="L571" s="6"/>
      <c r="O571" s="5"/>
      <c r="T571" s="10"/>
      <c r="U571" s="10"/>
    </row>
    <row r="572" spans="1:21" x14ac:dyDescent="0.25">
      <c r="L572" s="6"/>
      <c r="O572" s="5"/>
      <c r="T572" s="10"/>
      <c r="U572" s="10"/>
    </row>
    <row r="573" spans="1:21" x14ac:dyDescent="0.25">
      <c r="L573" s="6"/>
      <c r="O573" s="5"/>
      <c r="T573" s="10"/>
      <c r="U573" s="10"/>
    </row>
    <row r="574" spans="1:21" x14ac:dyDescent="0.25">
      <c r="L574" s="6"/>
      <c r="O574" s="5"/>
      <c r="T574" s="10"/>
      <c r="U574" s="10"/>
    </row>
    <row r="575" spans="1:21" x14ac:dyDescent="0.25">
      <c r="L575" s="6"/>
      <c r="O575" s="5"/>
      <c r="T575" s="10"/>
      <c r="U575" s="10"/>
    </row>
    <row r="576" spans="1:21" x14ac:dyDescent="0.25">
      <c r="L576" s="6"/>
      <c r="O576" s="5"/>
      <c r="T576" s="10"/>
      <c r="U576" s="10"/>
    </row>
    <row r="577" spans="12:21" x14ac:dyDescent="0.25">
      <c r="L577" s="6"/>
      <c r="O577" s="5"/>
      <c r="T577" s="10"/>
      <c r="U577" s="10"/>
    </row>
    <row r="578" spans="12:21" x14ac:dyDescent="0.25">
      <c r="L578" s="6"/>
      <c r="O578" s="5"/>
      <c r="T578" s="10"/>
      <c r="U578" s="10"/>
    </row>
    <row r="579" spans="12:21" x14ac:dyDescent="0.25">
      <c r="L579" s="6"/>
      <c r="O579" s="5"/>
      <c r="T579" s="10"/>
      <c r="U579" s="10"/>
    </row>
    <row r="580" spans="12:21" x14ac:dyDescent="0.25">
      <c r="L580" s="6"/>
      <c r="O580" s="5"/>
      <c r="T580" s="10"/>
      <c r="U580" s="10"/>
    </row>
    <row r="581" spans="12:21" x14ac:dyDescent="0.25">
      <c r="L581" s="6"/>
      <c r="O581" s="5"/>
      <c r="T581" s="10"/>
      <c r="U581" s="10"/>
    </row>
    <row r="582" spans="12:21" x14ac:dyDescent="0.25">
      <c r="L582" s="6"/>
      <c r="O582" s="5"/>
      <c r="T582" s="10"/>
      <c r="U582" s="10"/>
    </row>
    <row r="583" spans="12:21" x14ac:dyDescent="0.25">
      <c r="L583" s="6"/>
      <c r="O583" s="5"/>
      <c r="T583" s="10"/>
      <c r="U583" s="10"/>
    </row>
    <row r="584" spans="12:21" x14ac:dyDescent="0.25">
      <c r="L584" s="6"/>
      <c r="O584" s="5"/>
      <c r="T584" s="10"/>
      <c r="U584" s="10"/>
    </row>
    <row r="585" spans="12:21" x14ac:dyDescent="0.25">
      <c r="L585" s="6"/>
      <c r="O585" s="5"/>
      <c r="T585" s="10"/>
      <c r="U585" s="10"/>
    </row>
    <row r="586" spans="12:21" x14ac:dyDescent="0.25">
      <c r="L586" s="6"/>
      <c r="O586" s="5"/>
      <c r="T586" s="10"/>
      <c r="U586" s="10"/>
    </row>
    <row r="587" spans="12:21" x14ac:dyDescent="0.25">
      <c r="L587" s="6"/>
      <c r="O587" s="5"/>
      <c r="T587" s="10"/>
      <c r="U587" s="10"/>
    </row>
    <row r="588" spans="12:21" x14ac:dyDescent="0.25">
      <c r="L588" s="6"/>
      <c r="O588" s="5"/>
      <c r="T588" s="10"/>
      <c r="U588" s="10"/>
    </row>
    <row r="589" spans="12:21" x14ac:dyDescent="0.25">
      <c r="L589" s="6"/>
      <c r="O589" s="5"/>
      <c r="T589" s="10"/>
      <c r="U589" s="10"/>
    </row>
    <row r="590" spans="12:21" x14ac:dyDescent="0.25">
      <c r="L590" s="6"/>
      <c r="O590" s="5"/>
      <c r="T590" s="10"/>
      <c r="U590" s="10"/>
    </row>
    <row r="591" spans="12:21" x14ac:dyDescent="0.25">
      <c r="L591" s="6"/>
      <c r="O591" s="5"/>
      <c r="T591" s="10"/>
      <c r="U591" s="10"/>
    </row>
    <row r="592" spans="12:21" x14ac:dyDescent="0.25">
      <c r="L592" s="6"/>
      <c r="O592" s="5"/>
      <c r="T592" s="10"/>
      <c r="U592" s="10"/>
    </row>
    <row r="593" spans="12:21" x14ac:dyDescent="0.25">
      <c r="L593" s="6"/>
      <c r="O593" s="5"/>
      <c r="T593" s="10"/>
      <c r="U593" s="10"/>
    </row>
    <row r="594" spans="12:21" x14ac:dyDescent="0.25">
      <c r="L594" s="6"/>
      <c r="O594" s="5"/>
      <c r="T594" s="10"/>
      <c r="U594" s="10"/>
    </row>
    <row r="595" spans="12:21" x14ac:dyDescent="0.25">
      <c r="L595" s="6"/>
      <c r="O595" s="5"/>
      <c r="T595" s="10"/>
      <c r="U595" s="10"/>
    </row>
    <row r="596" spans="12:21" x14ac:dyDescent="0.25">
      <c r="L596" s="6"/>
      <c r="O596" s="5"/>
      <c r="T596" s="10"/>
      <c r="U596" s="10"/>
    </row>
    <row r="597" spans="12:21" x14ac:dyDescent="0.25">
      <c r="L597" s="6"/>
      <c r="O597" s="5"/>
      <c r="T597" s="10"/>
      <c r="U597" s="10"/>
    </row>
    <row r="598" spans="12:21" x14ac:dyDescent="0.25">
      <c r="L598" s="6"/>
      <c r="O598" s="5"/>
      <c r="T598" s="10"/>
      <c r="U598" s="10"/>
    </row>
    <row r="599" spans="12:21" x14ac:dyDescent="0.25">
      <c r="L599" s="6"/>
      <c r="O599" s="5"/>
      <c r="T599" s="10"/>
      <c r="U599" s="10"/>
    </row>
    <row r="600" spans="12:21" x14ac:dyDescent="0.25">
      <c r="L600" s="6"/>
      <c r="O600" s="5"/>
      <c r="T600" s="10"/>
      <c r="U600" s="10"/>
    </row>
    <row r="601" spans="12:21" x14ac:dyDescent="0.25">
      <c r="L601" s="6"/>
      <c r="O601" s="5"/>
      <c r="T601" s="10"/>
      <c r="U601" s="10"/>
    </row>
    <row r="602" spans="12:21" x14ac:dyDescent="0.25">
      <c r="L602" s="6"/>
      <c r="O602" s="5"/>
      <c r="T602" s="10"/>
      <c r="U602" s="10"/>
    </row>
    <row r="603" spans="12:21" x14ac:dyDescent="0.25">
      <c r="L603" s="6"/>
      <c r="O603" s="5"/>
      <c r="T603" s="10"/>
      <c r="U603" s="10"/>
    </row>
    <row r="604" spans="12:21" x14ac:dyDescent="0.25">
      <c r="L604" s="6"/>
      <c r="O604" s="5"/>
      <c r="T604" s="10"/>
      <c r="U604" s="10"/>
    </row>
    <row r="605" spans="12:21" x14ac:dyDescent="0.25">
      <c r="L605" s="6"/>
      <c r="O605" s="5"/>
      <c r="T605" s="10"/>
      <c r="U605" s="10"/>
    </row>
    <row r="606" spans="12:21" x14ac:dyDescent="0.25">
      <c r="L606" s="6"/>
      <c r="O606" s="5"/>
      <c r="T606" s="10"/>
      <c r="U606" s="10"/>
    </row>
    <row r="607" spans="12:21" x14ac:dyDescent="0.25">
      <c r="L607" s="6"/>
      <c r="O607" s="5"/>
      <c r="T607" s="10"/>
      <c r="U607" s="10"/>
    </row>
    <row r="608" spans="12:21" x14ac:dyDescent="0.25">
      <c r="L608" s="6"/>
      <c r="O608" s="5"/>
      <c r="T608" s="10"/>
      <c r="U608" s="10"/>
    </row>
    <row r="609" spans="12:21" x14ac:dyDescent="0.25">
      <c r="L609" s="6"/>
      <c r="O609" s="5"/>
      <c r="T609" s="10"/>
      <c r="U609" s="10"/>
    </row>
    <row r="610" spans="12:21" x14ac:dyDescent="0.25">
      <c r="L610" s="6"/>
      <c r="O610" s="5"/>
      <c r="T610" s="10"/>
      <c r="U610" s="10"/>
    </row>
    <row r="611" spans="12:21" x14ac:dyDescent="0.25">
      <c r="L611" s="6"/>
      <c r="O611" s="5"/>
      <c r="T611" s="10"/>
      <c r="U611" s="10"/>
    </row>
    <row r="612" spans="12:21" x14ac:dyDescent="0.25">
      <c r="L612" s="6"/>
      <c r="O612" s="5"/>
      <c r="T612" s="10"/>
      <c r="U612" s="10"/>
    </row>
    <row r="613" spans="12:21" x14ac:dyDescent="0.25">
      <c r="L613" s="6"/>
      <c r="O613" s="5"/>
      <c r="T613" s="10"/>
      <c r="U613" s="10"/>
    </row>
    <row r="614" spans="12:21" x14ac:dyDescent="0.25">
      <c r="L614" s="6"/>
      <c r="O614" s="5"/>
      <c r="T614" s="10"/>
      <c r="U614" s="10"/>
    </row>
    <row r="615" spans="12:21" x14ac:dyDescent="0.25">
      <c r="L615" s="6"/>
      <c r="O615" s="5"/>
      <c r="T615" s="10"/>
      <c r="U615" s="10"/>
    </row>
    <row r="616" spans="12:21" x14ac:dyDescent="0.25">
      <c r="L616" s="6"/>
      <c r="O616" s="5"/>
      <c r="T616" s="10"/>
      <c r="U616" s="10"/>
    </row>
    <row r="617" spans="12:21" x14ac:dyDescent="0.25">
      <c r="L617" s="6"/>
      <c r="O617" s="5"/>
      <c r="T617" s="10"/>
      <c r="U617" s="10"/>
    </row>
    <row r="618" spans="12:21" x14ac:dyDescent="0.25">
      <c r="L618" s="6"/>
      <c r="O618" s="5"/>
      <c r="T618" s="10"/>
      <c r="U618" s="10"/>
    </row>
    <row r="619" spans="12:21" x14ac:dyDescent="0.25">
      <c r="L619" s="6"/>
      <c r="O619" s="5"/>
      <c r="T619" s="10"/>
      <c r="U619" s="10"/>
    </row>
    <row r="620" spans="12:21" x14ac:dyDescent="0.25">
      <c r="L620" s="6"/>
      <c r="O620" s="5"/>
      <c r="T620" s="10"/>
      <c r="U620" s="10"/>
    </row>
    <row r="621" spans="12:21" x14ac:dyDescent="0.25">
      <c r="L621" s="6"/>
      <c r="O621" s="5"/>
      <c r="T621" s="10"/>
      <c r="U621" s="10"/>
    </row>
    <row r="622" spans="12:21" x14ac:dyDescent="0.25">
      <c r="L622" s="6"/>
      <c r="O622" s="5"/>
      <c r="T622" s="10"/>
      <c r="U622" s="10"/>
    </row>
    <row r="623" spans="12:21" x14ac:dyDescent="0.25">
      <c r="L623" s="6"/>
      <c r="O623" s="5"/>
      <c r="T623" s="10"/>
      <c r="U623" s="10"/>
    </row>
    <row r="624" spans="12:21" x14ac:dyDescent="0.25">
      <c r="L624" s="6"/>
      <c r="O624" s="5"/>
      <c r="T624" s="10"/>
      <c r="U624" s="10"/>
    </row>
    <row r="625" spans="12:21" x14ac:dyDescent="0.25">
      <c r="L625" s="6"/>
      <c r="O625" s="5"/>
      <c r="T625" s="10"/>
      <c r="U625" s="10"/>
    </row>
    <row r="626" spans="12:21" x14ac:dyDescent="0.25">
      <c r="L626" s="6"/>
      <c r="O626" s="5"/>
      <c r="T626" s="10"/>
      <c r="U626" s="10"/>
    </row>
    <row r="627" spans="12:21" x14ac:dyDescent="0.25">
      <c r="L627" s="6"/>
      <c r="O627" s="5"/>
      <c r="T627" s="10"/>
      <c r="U627" s="10"/>
    </row>
    <row r="628" spans="12:21" x14ac:dyDescent="0.25">
      <c r="L628" s="6"/>
      <c r="O628" s="5"/>
      <c r="T628" s="10"/>
      <c r="U628" s="10"/>
    </row>
    <row r="629" spans="12:21" x14ac:dyDescent="0.25">
      <c r="L629" s="6"/>
      <c r="O629" s="5"/>
      <c r="T629" s="10"/>
      <c r="U629" s="10"/>
    </row>
    <row r="630" spans="12:21" x14ac:dyDescent="0.25">
      <c r="L630" s="6"/>
      <c r="O630" s="5"/>
      <c r="T630" s="10"/>
      <c r="U630" s="10"/>
    </row>
    <row r="631" spans="12:21" x14ac:dyDescent="0.25">
      <c r="L631" s="6"/>
      <c r="O631" s="5"/>
      <c r="T631" s="10"/>
      <c r="U631" s="10"/>
    </row>
    <row r="632" spans="12:21" x14ac:dyDescent="0.25">
      <c r="L632" s="6"/>
      <c r="O632" s="5"/>
      <c r="T632" s="10"/>
      <c r="U632" s="10"/>
    </row>
    <row r="633" spans="12:21" x14ac:dyDescent="0.25">
      <c r="L633" s="6"/>
      <c r="O633" s="5"/>
      <c r="T633" s="10"/>
      <c r="U633" s="10"/>
    </row>
    <row r="634" spans="12:21" x14ac:dyDescent="0.25">
      <c r="L634" s="6"/>
      <c r="O634" s="5"/>
      <c r="T634" s="10"/>
      <c r="U634" s="10"/>
    </row>
    <row r="635" spans="12:21" x14ac:dyDescent="0.25">
      <c r="L635" s="6"/>
      <c r="O635" s="5"/>
      <c r="T635" s="10"/>
      <c r="U635" s="10"/>
    </row>
    <row r="636" spans="12:21" x14ac:dyDescent="0.25">
      <c r="L636" s="6"/>
      <c r="O636" s="5"/>
      <c r="T636" s="10"/>
      <c r="U636" s="10"/>
    </row>
    <row r="637" spans="12:21" x14ac:dyDescent="0.25">
      <c r="L637" s="6"/>
      <c r="O637" s="5"/>
      <c r="T637" s="10"/>
      <c r="U637" s="10"/>
    </row>
    <row r="638" spans="12:21" x14ac:dyDescent="0.25">
      <c r="L638" s="6"/>
      <c r="O638" s="5"/>
      <c r="T638" s="10"/>
      <c r="U638" s="10"/>
    </row>
    <row r="639" spans="12:21" x14ac:dyDescent="0.25">
      <c r="L639" s="6"/>
      <c r="O639" s="5"/>
      <c r="T639" s="10"/>
      <c r="U639" s="10"/>
    </row>
    <row r="640" spans="12:21" x14ac:dyDescent="0.25">
      <c r="L640" s="6"/>
      <c r="O640" s="5"/>
      <c r="T640" s="10"/>
      <c r="U640" s="10"/>
    </row>
    <row r="641" spans="12:21" x14ac:dyDescent="0.25">
      <c r="L641" s="6"/>
      <c r="O641" s="5"/>
      <c r="T641" s="10"/>
      <c r="U641" s="10"/>
    </row>
    <row r="642" spans="12:21" x14ac:dyDescent="0.25">
      <c r="L642" s="6"/>
      <c r="O642" s="5"/>
      <c r="T642" s="10"/>
      <c r="U642" s="10"/>
    </row>
    <row r="643" spans="12:21" x14ac:dyDescent="0.25">
      <c r="L643" s="6"/>
      <c r="O643" s="5"/>
      <c r="T643" s="10"/>
      <c r="U643" s="10"/>
    </row>
    <row r="644" spans="12:21" x14ac:dyDescent="0.25">
      <c r="L644" s="6"/>
      <c r="O644" s="5"/>
      <c r="T644" s="10"/>
      <c r="U644" s="10"/>
    </row>
    <row r="645" spans="12:21" x14ac:dyDescent="0.25">
      <c r="L645" s="6"/>
      <c r="O645" s="5"/>
      <c r="T645" s="10"/>
      <c r="U645" s="10"/>
    </row>
    <row r="646" spans="12:21" x14ac:dyDescent="0.25">
      <c r="L646" s="6"/>
      <c r="O646" s="5"/>
      <c r="T646" s="10"/>
      <c r="U646" s="10"/>
    </row>
    <row r="647" spans="12:21" x14ac:dyDescent="0.25">
      <c r="L647" s="6"/>
      <c r="O647" s="5"/>
      <c r="T647" s="10"/>
      <c r="U647" s="10"/>
    </row>
    <row r="648" spans="12:21" x14ac:dyDescent="0.25">
      <c r="L648" s="6"/>
      <c r="O648" s="5"/>
      <c r="T648" s="10"/>
      <c r="U648" s="10"/>
    </row>
    <row r="649" spans="12:21" x14ac:dyDescent="0.25">
      <c r="L649" s="6"/>
      <c r="O649" s="5"/>
      <c r="T649" s="10"/>
      <c r="U649" s="10"/>
    </row>
    <row r="650" spans="12:21" x14ac:dyDescent="0.25">
      <c r="L650" s="6"/>
      <c r="O650" s="5"/>
      <c r="T650" s="10"/>
      <c r="U650" s="10"/>
    </row>
    <row r="651" spans="12:21" x14ac:dyDescent="0.25">
      <c r="L651" s="6"/>
      <c r="O651" s="5"/>
      <c r="T651" s="10"/>
      <c r="U651" s="10"/>
    </row>
    <row r="652" spans="12:21" x14ac:dyDescent="0.25">
      <c r="L652" s="6"/>
      <c r="O652" s="5"/>
      <c r="T652" s="10"/>
      <c r="U652" s="10"/>
    </row>
    <row r="653" spans="12:21" x14ac:dyDescent="0.25">
      <c r="L653" s="6"/>
      <c r="O653" s="5"/>
      <c r="T653" s="10"/>
      <c r="U653" s="10"/>
    </row>
    <row r="654" spans="12:21" x14ac:dyDescent="0.25">
      <c r="L654" s="6"/>
      <c r="O654" s="5"/>
      <c r="T654" s="10"/>
      <c r="U654" s="10"/>
    </row>
    <row r="655" spans="12:21" x14ac:dyDescent="0.25">
      <c r="L655" s="6"/>
      <c r="O655" s="5"/>
      <c r="T655" s="10"/>
      <c r="U655" s="10"/>
    </row>
    <row r="656" spans="12:21" x14ac:dyDescent="0.25">
      <c r="L656" s="6"/>
      <c r="O656" s="5"/>
      <c r="T656" s="10"/>
      <c r="U656" s="10"/>
    </row>
    <row r="657" spans="12:21" x14ac:dyDescent="0.25">
      <c r="L657" s="6"/>
      <c r="O657" s="5"/>
      <c r="T657" s="10"/>
      <c r="U657" s="10"/>
    </row>
    <row r="658" spans="12:21" x14ac:dyDescent="0.25">
      <c r="L658" s="6"/>
      <c r="O658" s="5"/>
      <c r="T658" s="10"/>
      <c r="U658" s="10"/>
    </row>
    <row r="659" spans="12:21" x14ac:dyDescent="0.25">
      <c r="L659" s="6"/>
      <c r="O659" s="5"/>
      <c r="T659" s="10"/>
      <c r="U659" s="10"/>
    </row>
    <row r="660" spans="12:21" x14ac:dyDescent="0.25">
      <c r="L660" s="6"/>
      <c r="O660" s="5"/>
      <c r="T660" s="10"/>
      <c r="U660" s="10"/>
    </row>
    <row r="661" spans="12:21" x14ac:dyDescent="0.25">
      <c r="L661" s="6"/>
      <c r="O661" s="5"/>
      <c r="T661" s="10"/>
      <c r="U661" s="10"/>
    </row>
    <row r="662" spans="12:21" x14ac:dyDescent="0.25">
      <c r="L662" s="6"/>
      <c r="O662" s="5"/>
      <c r="T662" s="10"/>
      <c r="U662" s="10"/>
    </row>
    <row r="663" spans="12:21" x14ac:dyDescent="0.25">
      <c r="L663" s="6"/>
      <c r="O663" s="5"/>
      <c r="T663" s="10"/>
      <c r="U663" s="10"/>
    </row>
    <row r="664" spans="12:21" x14ac:dyDescent="0.25">
      <c r="L664" s="6"/>
      <c r="O664" s="5"/>
      <c r="T664" s="10"/>
      <c r="U664" s="10"/>
    </row>
    <row r="665" spans="12:21" x14ac:dyDescent="0.25">
      <c r="L665" s="6"/>
      <c r="O665" s="5"/>
      <c r="T665" s="10"/>
      <c r="U665" s="10"/>
    </row>
    <row r="666" spans="12:21" x14ac:dyDescent="0.25">
      <c r="L666" s="6"/>
      <c r="O666" s="5"/>
      <c r="T666" s="10"/>
      <c r="U666" s="10"/>
    </row>
    <row r="667" spans="12:21" x14ac:dyDescent="0.25">
      <c r="L667" s="6"/>
      <c r="O667" s="5"/>
      <c r="T667" s="10"/>
      <c r="U667" s="10"/>
    </row>
    <row r="668" spans="12:21" x14ac:dyDescent="0.25">
      <c r="L668" s="6"/>
      <c r="O668" s="5"/>
      <c r="T668" s="10"/>
      <c r="U668" s="10"/>
    </row>
    <row r="669" spans="12:21" x14ac:dyDescent="0.25">
      <c r="L669" s="6"/>
      <c r="O669" s="5"/>
      <c r="T669" s="10"/>
      <c r="U669" s="10"/>
    </row>
    <row r="670" spans="12:21" x14ac:dyDescent="0.25">
      <c r="L670" s="6"/>
      <c r="O670" s="5"/>
      <c r="T670" s="10"/>
      <c r="U670" s="10"/>
    </row>
    <row r="671" spans="12:21" x14ac:dyDescent="0.25">
      <c r="L671" s="6"/>
      <c r="O671" s="5"/>
      <c r="T671" s="10"/>
      <c r="U671" s="10"/>
    </row>
    <row r="672" spans="12:21" x14ac:dyDescent="0.25">
      <c r="L672" s="6"/>
      <c r="O672" s="5"/>
      <c r="T672" s="10"/>
      <c r="U672" s="10"/>
    </row>
    <row r="673" spans="12:21" x14ac:dyDescent="0.25">
      <c r="L673" s="6"/>
      <c r="O673" s="5"/>
      <c r="T673" s="10"/>
      <c r="U673" s="10"/>
    </row>
    <row r="674" spans="12:21" x14ac:dyDescent="0.25">
      <c r="L674" s="6"/>
      <c r="O674" s="5"/>
      <c r="T674" s="10"/>
      <c r="U674" s="10"/>
    </row>
    <row r="675" spans="12:21" x14ac:dyDescent="0.25">
      <c r="L675" s="6"/>
      <c r="O675" s="5"/>
      <c r="T675" s="10"/>
      <c r="U675" s="10"/>
    </row>
    <row r="676" spans="12:21" x14ac:dyDescent="0.25">
      <c r="L676" s="6"/>
      <c r="O676" s="5"/>
      <c r="T676" s="10"/>
      <c r="U676" s="10"/>
    </row>
    <row r="677" spans="12:21" x14ac:dyDescent="0.25">
      <c r="L677" s="6"/>
      <c r="O677" s="5"/>
      <c r="T677" s="10"/>
      <c r="U677" s="10"/>
    </row>
    <row r="678" spans="12:21" x14ac:dyDescent="0.25">
      <c r="L678" s="6"/>
      <c r="O678" s="5"/>
      <c r="T678" s="10"/>
      <c r="U678" s="10"/>
    </row>
    <row r="679" spans="12:21" x14ac:dyDescent="0.25">
      <c r="L679" s="6"/>
      <c r="O679" s="5"/>
      <c r="T679" s="10"/>
      <c r="U679" s="10"/>
    </row>
    <row r="680" spans="12:21" x14ac:dyDescent="0.25">
      <c r="L680" s="6"/>
      <c r="O680" s="5"/>
      <c r="T680" s="10"/>
      <c r="U680" s="10"/>
    </row>
    <row r="681" spans="12:21" x14ac:dyDescent="0.25">
      <c r="L681" s="6"/>
      <c r="O681" s="5"/>
      <c r="T681" s="10"/>
      <c r="U681" s="10"/>
    </row>
    <row r="682" spans="12:21" x14ac:dyDescent="0.25">
      <c r="L682" s="6"/>
      <c r="O682" s="5"/>
      <c r="T682" s="10"/>
      <c r="U682" s="10"/>
    </row>
    <row r="683" spans="12:21" x14ac:dyDescent="0.25">
      <c r="L683" s="6"/>
      <c r="O683" s="5"/>
      <c r="T683" s="10"/>
      <c r="U683" s="10"/>
    </row>
    <row r="684" spans="12:21" x14ac:dyDescent="0.25">
      <c r="L684" s="6"/>
      <c r="O684" s="5"/>
      <c r="T684" s="10"/>
      <c r="U684" s="10"/>
    </row>
    <row r="685" spans="12:21" x14ac:dyDescent="0.25">
      <c r="L685" s="6"/>
      <c r="O685" s="5"/>
      <c r="T685" s="10"/>
      <c r="U685" s="10"/>
    </row>
    <row r="686" spans="12:21" x14ac:dyDescent="0.25">
      <c r="L686" s="6"/>
      <c r="O686" s="5"/>
      <c r="T686" s="10"/>
      <c r="U686" s="10"/>
    </row>
    <row r="687" spans="12:21" x14ac:dyDescent="0.25">
      <c r="L687" s="6"/>
      <c r="O687" s="5"/>
      <c r="T687" s="10"/>
      <c r="U687" s="10"/>
    </row>
    <row r="688" spans="12:21" x14ac:dyDescent="0.25">
      <c r="L688" s="6"/>
      <c r="O688" s="5"/>
      <c r="T688" s="10"/>
      <c r="U688" s="10"/>
    </row>
    <row r="689" spans="12:21" x14ac:dyDescent="0.25">
      <c r="L689" s="6"/>
      <c r="O689" s="5"/>
      <c r="T689" s="10"/>
      <c r="U689" s="10"/>
    </row>
    <row r="690" spans="12:21" x14ac:dyDescent="0.25">
      <c r="L690" s="6"/>
      <c r="O690" s="5"/>
      <c r="T690" s="10"/>
      <c r="U690" s="10"/>
    </row>
    <row r="691" spans="12:21" x14ac:dyDescent="0.25">
      <c r="L691" s="6"/>
      <c r="O691" s="5"/>
      <c r="T691" s="10"/>
      <c r="U691" s="10"/>
    </row>
    <row r="692" spans="12:21" x14ac:dyDescent="0.25">
      <c r="L692" s="6"/>
      <c r="O692" s="5"/>
      <c r="T692" s="10"/>
      <c r="U692" s="10"/>
    </row>
    <row r="693" spans="12:21" x14ac:dyDescent="0.25">
      <c r="L693" s="6"/>
      <c r="O693" s="5"/>
      <c r="T693" s="10"/>
      <c r="U693" s="10"/>
    </row>
    <row r="694" spans="12:21" x14ac:dyDescent="0.25">
      <c r="L694" s="6"/>
      <c r="O694" s="5"/>
      <c r="T694" s="10"/>
      <c r="U694" s="10"/>
    </row>
    <row r="695" spans="12:21" x14ac:dyDescent="0.25">
      <c r="L695" s="6"/>
      <c r="O695" s="5"/>
      <c r="T695" s="10"/>
      <c r="U695" s="10"/>
    </row>
    <row r="696" spans="12:21" x14ac:dyDescent="0.25">
      <c r="L696" s="6"/>
      <c r="O696" s="5"/>
      <c r="T696" s="10"/>
      <c r="U696" s="10"/>
    </row>
    <row r="697" spans="12:21" x14ac:dyDescent="0.25">
      <c r="L697" s="6"/>
      <c r="O697" s="5"/>
      <c r="T697" s="10"/>
      <c r="U697" s="10"/>
    </row>
    <row r="698" spans="12:21" x14ac:dyDescent="0.25">
      <c r="L698" s="6"/>
      <c r="O698" s="5"/>
      <c r="T698" s="10"/>
      <c r="U698" s="10"/>
    </row>
    <row r="699" spans="12:21" x14ac:dyDescent="0.25">
      <c r="L699" s="6"/>
      <c r="O699" s="5"/>
      <c r="T699" s="10"/>
      <c r="U699" s="10"/>
    </row>
    <row r="700" spans="12:21" x14ac:dyDescent="0.25">
      <c r="L700" s="6"/>
      <c r="O700" s="5"/>
      <c r="T700" s="10"/>
      <c r="U700" s="10"/>
    </row>
    <row r="701" spans="12:21" x14ac:dyDescent="0.25">
      <c r="L701" s="6"/>
      <c r="O701" s="5"/>
      <c r="T701" s="10"/>
      <c r="U701" s="10"/>
    </row>
    <row r="702" spans="12:21" x14ac:dyDescent="0.25">
      <c r="L702" s="6"/>
      <c r="O702" s="5"/>
      <c r="T702" s="10"/>
      <c r="U702" s="10"/>
    </row>
    <row r="703" spans="12:21" x14ac:dyDescent="0.25">
      <c r="L703" s="6"/>
      <c r="O703" s="5"/>
      <c r="T703" s="10"/>
      <c r="U703" s="10"/>
    </row>
    <row r="704" spans="12:21" x14ac:dyDescent="0.25">
      <c r="L704" s="6"/>
      <c r="O704" s="5"/>
      <c r="T704" s="10"/>
      <c r="U704" s="10"/>
    </row>
    <row r="705" spans="12:21" x14ac:dyDescent="0.25">
      <c r="L705" s="6"/>
      <c r="O705" s="5"/>
      <c r="T705" s="10"/>
      <c r="U705" s="10"/>
    </row>
    <row r="706" spans="12:21" x14ac:dyDescent="0.25">
      <c r="L706" s="6"/>
      <c r="O706" s="5"/>
      <c r="T706" s="10"/>
      <c r="U706" s="10"/>
    </row>
    <row r="707" spans="12:21" x14ac:dyDescent="0.25">
      <c r="L707" s="6"/>
      <c r="O707" s="5"/>
      <c r="T707" s="10"/>
      <c r="U707" s="10"/>
    </row>
    <row r="708" spans="12:21" x14ac:dyDescent="0.25">
      <c r="L708" s="6"/>
      <c r="O708" s="5"/>
      <c r="T708" s="10"/>
      <c r="U708" s="10"/>
    </row>
    <row r="709" spans="12:21" x14ac:dyDescent="0.25">
      <c r="L709" s="6"/>
      <c r="O709" s="5"/>
      <c r="T709" s="10"/>
      <c r="U709" s="10"/>
    </row>
    <row r="710" spans="12:21" x14ac:dyDescent="0.25">
      <c r="L710" s="6"/>
      <c r="O710" s="5"/>
      <c r="T710" s="10"/>
      <c r="U710" s="10"/>
    </row>
    <row r="711" spans="12:21" x14ac:dyDescent="0.25">
      <c r="L711" s="6"/>
      <c r="O711" s="5"/>
      <c r="T711" s="10"/>
      <c r="U711" s="10"/>
    </row>
    <row r="712" spans="12:21" x14ac:dyDescent="0.25">
      <c r="L712" s="6"/>
      <c r="O712" s="5"/>
      <c r="T712" s="10"/>
      <c r="U712" s="10"/>
    </row>
    <row r="713" spans="12:21" x14ac:dyDescent="0.25">
      <c r="L713" s="6"/>
      <c r="O713" s="5"/>
      <c r="T713" s="10"/>
      <c r="U713" s="10"/>
    </row>
    <row r="714" spans="12:21" x14ac:dyDescent="0.25">
      <c r="L714" s="6"/>
      <c r="O714" s="5"/>
      <c r="T714" s="10"/>
      <c r="U714" s="10"/>
    </row>
    <row r="715" spans="12:21" x14ac:dyDescent="0.25">
      <c r="L715" s="6"/>
      <c r="O715" s="5"/>
      <c r="T715" s="10"/>
      <c r="U715" s="10"/>
    </row>
    <row r="716" spans="12:21" x14ac:dyDescent="0.25">
      <c r="L716" s="6"/>
      <c r="O716" s="5"/>
      <c r="T716" s="10"/>
      <c r="U716" s="10"/>
    </row>
    <row r="717" spans="12:21" x14ac:dyDescent="0.25">
      <c r="L717" s="6"/>
      <c r="O717" s="5"/>
      <c r="T717" s="10"/>
      <c r="U717" s="10"/>
    </row>
    <row r="718" spans="12:21" x14ac:dyDescent="0.25">
      <c r="L718" s="6"/>
      <c r="O718" s="5"/>
      <c r="T718" s="10"/>
      <c r="U718" s="10"/>
    </row>
    <row r="719" spans="12:21" x14ac:dyDescent="0.25">
      <c r="L719" s="6"/>
      <c r="O719" s="5"/>
      <c r="T719" s="10"/>
      <c r="U719" s="10"/>
    </row>
    <row r="720" spans="12:21" x14ac:dyDescent="0.25">
      <c r="L720" s="6"/>
      <c r="O720" s="5"/>
      <c r="T720" s="10"/>
      <c r="U720" s="10"/>
    </row>
    <row r="721" spans="12:21" x14ac:dyDescent="0.25">
      <c r="L721" s="6"/>
      <c r="O721" s="5"/>
      <c r="T721" s="10"/>
      <c r="U721" s="10"/>
    </row>
    <row r="722" spans="12:21" x14ac:dyDescent="0.25">
      <c r="L722" s="6"/>
      <c r="O722" s="5"/>
      <c r="T722" s="10"/>
      <c r="U722" s="10"/>
    </row>
    <row r="723" spans="12:21" x14ac:dyDescent="0.25">
      <c r="L723" s="6"/>
      <c r="O723" s="5"/>
      <c r="T723" s="10"/>
      <c r="U723" s="10"/>
    </row>
    <row r="724" spans="12:21" x14ac:dyDescent="0.25">
      <c r="L724" s="6"/>
      <c r="O724" s="5"/>
      <c r="T724" s="10"/>
      <c r="U724" s="10"/>
    </row>
    <row r="725" spans="12:21" x14ac:dyDescent="0.25">
      <c r="L725" s="6"/>
      <c r="O725" s="5"/>
      <c r="T725" s="10"/>
      <c r="U725" s="10"/>
    </row>
    <row r="726" spans="12:21" x14ac:dyDescent="0.25">
      <c r="L726" s="6"/>
      <c r="O726" s="5"/>
      <c r="T726" s="10"/>
      <c r="U726" s="10"/>
    </row>
    <row r="727" spans="12:21" x14ac:dyDescent="0.25">
      <c r="L727" s="6"/>
      <c r="O727" s="5"/>
      <c r="T727" s="10"/>
      <c r="U727" s="10"/>
    </row>
    <row r="728" spans="12:21" x14ac:dyDescent="0.25">
      <c r="L728" s="6"/>
      <c r="O728" s="5"/>
      <c r="T728" s="10"/>
      <c r="U728" s="10"/>
    </row>
    <row r="729" spans="12:21" x14ac:dyDescent="0.25">
      <c r="L729" s="6"/>
      <c r="O729" s="5"/>
      <c r="T729" s="10"/>
      <c r="U729" s="10"/>
    </row>
    <row r="730" spans="12:21" x14ac:dyDescent="0.25">
      <c r="L730" s="6"/>
      <c r="O730" s="5"/>
      <c r="T730" s="10"/>
      <c r="U730" s="10"/>
    </row>
    <row r="731" spans="12:21" x14ac:dyDescent="0.25">
      <c r="L731" s="6"/>
      <c r="O731" s="5"/>
      <c r="T731" s="10"/>
      <c r="U731" s="10"/>
    </row>
    <row r="732" spans="12:21" x14ac:dyDescent="0.25">
      <c r="L732" s="6"/>
      <c r="O732" s="5"/>
      <c r="T732" s="10"/>
      <c r="U732" s="10"/>
    </row>
    <row r="733" spans="12:21" x14ac:dyDescent="0.25">
      <c r="L733" s="6"/>
      <c r="O733" s="5"/>
      <c r="T733" s="10"/>
      <c r="U733" s="10"/>
    </row>
    <row r="734" spans="12:21" x14ac:dyDescent="0.25">
      <c r="L734" s="6"/>
      <c r="O734" s="5"/>
      <c r="T734" s="10"/>
      <c r="U734" s="10"/>
    </row>
    <row r="735" spans="12:21" x14ac:dyDescent="0.25">
      <c r="L735" s="6"/>
      <c r="O735" s="5"/>
      <c r="T735" s="10"/>
      <c r="U735" s="10"/>
    </row>
    <row r="736" spans="12:21" x14ac:dyDescent="0.25">
      <c r="L736" s="6"/>
      <c r="O736" s="5"/>
      <c r="T736" s="10"/>
      <c r="U736" s="10"/>
    </row>
    <row r="737" spans="12:21" x14ac:dyDescent="0.25">
      <c r="L737" s="6"/>
      <c r="O737" s="5"/>
      <c r="T737" s="10"/>
      <c r="U737" s="10"/>
    </row>
    <row r="738" spans="12:21" x14ac:dyDescent="0.25">
      <c r="L738" s="6"/>
      <c r="O738" s="5"/>
      <c r="T738" s="10"/>
      <c r="U738" s="10"/>
    </row>
    <row r="739" spans="12:21" x14ac:dyDescent="0.25">
      <c r="L739" s="6"/>
      <c r="O739" s="5"/>
      <c r="T739" s="10"/>
      <c r="U739" s="10"/>
    </row>
    <row r="740" spans="12:21" x14ac:dyDescent="0.25">
      <c r="L740" s="6"/>
      <c r="O740" s="5"/>
      <c r="T740" s="10"/>
      <c r="U740" s="10"/>
    </row>
    <row r="741" spans="12:21" x14ac:dyDescent="0.25">
      <c r="L741" s="6"/>
      <c r="O741" s="5"/>
      <c r="T741" s="10"/>
      <c r="U741" s="10"/>
    </row>
    <row r="742" spans="12:21" x14ac:dyDescent="0.25">
      <c r="L742" s="6"/>
      <c r="O742" s="5"/>
      <c r="T742" s="10"/>
      <c r="U742" s="10"/>
    </row>
    <row r="743" spans="12:21" x14ac:dyDescent="0.25">
      <c r="L743" s="6"/>
      <c r="O743" s="5"/>
      <c r="T743" s="10"/>
      <c r="U743" s="10"/>
    </row>
    <row r="744" spans="12:21" x14ac:dyDescent="0.25">
      <c r="L744" s="6"/>
      <c r="O744" s="5"/>
      <c r="T744" s="10"/>
      <c r="U744" s="10"/>
    </row>
    <row r="745" spans="12:21" x14ac:dyDescent="0.25">
      <c r="L745" s="6"/>
      <c r="O745" s="5"/>
      <c r="T745" s="10"/>
      <c r="U745" s="10"/>
    </row>
    <row r="746" spans="12:21" x14ac:dyDescent="0.25">
      <c r="L746" s="6"/>
      <c r="O746" s="5"/>
      <c r="T746" s="10"/>
      <c r="U746" s="10"/>
    </row>
    <row r="747" spans="12:21" x14ac:dyDescent="0.25">
      <c r="L747" s="6"/>
      <c r="O747" s="5"/>
      <c r="T747" s="10"/>
      <c r="U747" s="10"/>
    </row>
    <row r="748" spans="12:21" x14ac:dyDescent="0.25">
      <c r="L748" s="6"/>
      <c r="O748" s="5"/>
      <c r="T748" s="10"/>
      <c r="U748" s="10"/>
    </row>
    <row r="749" spans="12:21" x14ac:dyDescent="0.25">
      <c r="L749" s="6"/>
      <c r="O749" s="5"/>
      <c r="T749" s="10"/>
      <c r="U749" s="10"/>
    </row>
    <row r="750" spans="12:21" x14ac:dyDescent="0.25">
      <c r="L750" s="6"/>
      <c r="O750" s="5"/>
      <c r="T750" s="10"/>
      <c r="U750" s="10"/>
    </row>
    <row r="751" spans="12:21" x14ac:dyDescent="0.25">
      <c r="L751" s="6"/>
      <c r="O751" s="5"/>
      <c r="T751" s="10"/>
      <c r="U751" s="10"/>
    </row>
    <row r="752" spans="12:21" x14ac:dyDescent="0.25">
      <c r="L752" s="6"/>
      <c r="O752" s="5"/>
      <c r="T752" s="10"/>
      <c r="U752" s="10"/>
    </row>
    <row r="753" spans="12:21" x14ac:dyDescent="0.25">
      <c r="L753" s="6"/>
      <c r="O753" s="5"/>
      <c r="T753" s="10"/>
      <c r="U753" s="10"/>
    </row>
    <row r="754" spans="12:21" x14ac:dyDescent="0.25">
      <c r="L754" s="6"/>
      <c r="O754" s="5"/>
      <c r="T754" s="10"/>
      <c r="U754" s="10"/>
    </row>
    <row r="755" spans="12:21" x14ac:dyDescent="0.25">
      <c r="L755" s="6"/>
      <c r="O755" s="5"/>
      <c r="T755" s="10"/>
      <c r="U755" s="10"/>
    </row>
    <row r="756" spans="12:21" x14ac:dyDescent="0.25">
      <c r="L756" s="6"/>
      <c r="O756" s="5"/>
      <c r="T756" s="10"/>
      <c r="U756" s="10"/>
    </row>
    <row r="757" spans="12:21" x14ac:dyDescent="0.25">
      <c r="L757" s="6"/>
      <c r="O757" s="5"/>
      <c r="T757" s="10"/>
      <c r="U757" s="10"/>
    </row>
    <row r="758" spans="12:21" x14ac:dyDescent="0.25">
      <c r="L758" s="6"/>
      <c r="O758" s="5"/>
      <c r="T758" s="10"/>
      <c r="U758" s="10"/>
    </row>
    <row r="759" spans="12:21" x14ac:dyDescent="0.25">
      <c r="L759" s="6"/>
      <c r="O759" s="5"/>
      <c r="T759" s="10"/>
      <c r="U759" s="10"/>
    </row>
    <row r="760" spans="12:21" x14ac:dyDescent="0.25">
      <c r="L760" s="6"/>
      <c r="O760" s="5"/>
      <c r="T760" s="10"/>
      <c r="U760" s="10"/>
    </row>
    <row r="761" spans="12:21" x14ac:dyDescent="0.25">
      <c r="L761" s="6"/>
      <c r="O761" s="5"/>
      <c r="T761" s="10"/>
      <c r="U761" s="10"/>
    </row>
    <row r="762" spans="12:21" x14ac:dyDescent="0.25">
      <c r="L762" s="6"/>
      <c r="O762" s="5"/>
      <c r="T762" s="10"/>
      <c r="U762" s="10"/>
    </row>
    <row r="763" spans="12:21" x14ac:dyDescent="0.25">
      <c r="L763" s="6"/>
      <c r="O763" s="5"/>
      <c r="T763" s="10"/>
      <c r="U763" s="10"/>
    </row>
    <row r="764" spans="12:21" x14ac:dyDescent="0.25">
      <c r="L764" s="6"/>
      <c r="O764" s="5"/>
      <c r="T764" s="10"/>
      <c r="U764" s="10"/>
    </row>
    <row r="765" spans="12:21" x14ac:dyDescent="0.25">
      <c r="L765" s="6"/>
      <c r="O765" s="5"/>
      <c r="T765" s="10"/>
      <c r="U765" s="10"/>
    </row>
    <row r="766" spans="12:21" x14ac:dyDescent="0.25">
      <c r="L766" s="6"/>
      <c r="O766" s="5"/>
      <c r="T766" s="10"/>
      <c r="U766" s="10"/>
    </row>
    <row r="767" spans="12:21" x14ac:dyDescent="0.25">
      <c r="L767" s="6"/>
      <c r="O767" s="5"/>
      <c r="T767" s="10"/>
      <c r="U767" s="10"/>
    </row>
    <row r="768" spans="12:21" x14ac:dyDescent="0.25">
      <c r="L768" s="6"/>
      <c r="O768" s="5"/>
      <c r="T768" s="10"/>
      <c r="U768" s="10"/>
    </row>
    <row r="769" spans="12:21" x14ac:dyDescent="0.25">
      <c r="L769" s="6"/>
      <c r="O769" s="5"/>
      <c r="T769" s="10"/>
      <c r="U769" s="10"/>
    </row>
    <row r="770" spans="12:21" x14ac:dyDescent="0.25">
      <c r="L770" s="6"/>
      <c r="O770" s="5"/>
      <c r="T770" s="10"/>
      <c r="U770" s="10"/>
    </row>
    <row r="771" spans="12:21" x14ac:dyDescent="0.25">
      <c r="L771" s="6"/>
      <c r="O771" s="5"/>
      <c r="T771" s="10"/>
      <c r="U771" s="10"/>
    </row>
    <row r="772" spans="12:21" x14ac:dyDescent="0.25">
      <c r="L772" s="6"/>
      <c r="O772" s="5"/>
      <c r="T772" s="10"/>
      <c r="U772" s="10"/>
    </row>
    <row r="773" spans="12:21" x14ac:dyDescent="0.25">
      <c r="L773" s="6"/>
      <c r="O773" s="5"/>
      <c r="T773" s="10"/>
      <c r="U773" s="10"/>
    </row>
    <row r="774" spans="12:21" x14ac:dyDescent="0.25">
      <c r="L774" s="6"/>
      <c r="O774" s="5"/>
      <c r="T774" s="10"/>
      <c r="U774" s="10"/>
    </row>
    <row r="775" spans="12:21" x14ac:dyDescent="0.25">
      <c r="L775" s="6"/>
      <c r="O775" s="5"/>
      <c r="T775" s="10"/>
      <c r="U775" s="10"/>
    </row>
    <row r="776" spans="12:21" x14ac:dyDescent="0.25">
      <c r="L776" s="6"/>
      <c r="O776" s="5"/>
      <c r="T776" s="10"/>
      <c r="U776" s="10"/>
    </row>
    <row r="777" spans="12:21" x14ac:dyDescent="0.25">
      <c r="L777" s="6"/>
      <c r="O777" s="5"/>
      <c r="T777" s="10"/>
      <c r="U777" s="10"/>
    </row>
    <row r="778" spans="12:21" x14ac:dyDescent="0.25">
      <c r="L778" s="6"/>
      <c r="O778" s="5"/>
      <c r="T778" s="10"/>
      <c r="U778" s="10"/>
    </row>
    <row r="779" spans="12:21" x14ac:dyDescent="0.25">
      <c r="L779" s="6"/>
      <c r="O779" s="5"/>
      <c r="T779" s="10"/>
      <c r="U779" s="10"/>
    </row>
    <row r="780" spans="12:21" x14ac:dyDescent="0.25">
      <c r="L780" s="6"/>
      <c r="O780" s="5"/>
      <c r="T780" s="10"/>
      <c r="U780" s="10"/>
    </row>
    <row r="781" spans="12:21" x14ac:dyDescent="0.25">
      <c r="L781" s="6"/>
      <c r="O781" s="5"/>
      <c r="T781" s="10"/>
      <c r="U781" s="10"/>
    </row>
    <row r="782" spans="12:21" x14ac:dyDescent="0.25">
      <c r="L782" s="6"/>
      <c r="O782" s="5"/>
      <c r="T782" s="10"/>
      <c r="U782" s="10"/>
    </row>
    <row r="783" spans="12:21" x14ac:dyDescent="0.25">
      <c r="L783" s="6"/>
      <c r="O783" s="5"/>
      <c r="T783" s="10"/>
      <c r="U783" s="10"/>
    </row>
    <row r="784" spans="12:21" x14ac:dyDescent="0.25">
      <c r="L784" s="6"/>
      <c r="O784" s="5"/>
      <c r="T784" s="10"/>
      <c r="U784" s="10"/>
    </row>
    <row r="785" spans="12:21" x14ac:dyDescent="0.25">
      <c r="L785" s="6"/>
      <c r="O785" s="5"/>
      <c r="T785" s="10"/>
      <c r="U785" s="10"/>
    </row>
    <row r="786" spans="12:21" x14ac:dyDescent="0.25">
      <c r="L786" s="6"/>
      <c r="O786" s="5"/>
      <c r="T786" s="10"/>
      <c r="U786" s="10"/>
    </row>
    <row r="787" spans="12:21" x14ac:dyDescent="0.25">
      <c r="L787" s="6"/>
      <c r="O787" s="5"/>
      <c r="T787" s="10"/>
      <c r="U787" s="10"/>
    </row>
    <row r="788" spans="12:21" x14ac:dyDescent="0.25">
      <c r="L788" s="6"/>
      <c r="O788" s="5"/>
      <c r="T788" s="10"/>
      <c r="U788" s="10"/>
    </row>
    <row r="789" spans="12:21" x14ac:dyDescent="0.25">
      <c r="L789" s="6"/>
      <c r="O789" s="5"/>
      <c r="T789" s="10"/>
      <c r="U789" s="10"/>
    </row>
    <row r="790" spans="12:21" x14ac:dyDescent="0.25">
      <c r="L790" s="6"/>
      <c r="O790" s="5"/>
      <c r="T790" s="10"/>
      <c r="U790" s="10"/>
    </row>
    <row r="791" spans="12:21" x14ac:dyDescent="0.25">
      <c r="L791" s="6"/>
      <c r="O791" s="5"/>
      <c r="T791" s="10"/>
      <c r="U791" s="10"/>
    </row>
    <row r="792" spans="12:21" x14ac:dyDescent="0.25">
      <c r="L792" s="6"/>
      <c r="O792" s="5"/>
      <c r="T792" s="10"/>
      <c r="U792" s="10"/>
    </row>
    <row r="793" spans="12:21" x14ac:dyDescent="0.25">
      <c r="L793" s="6"/>
      <c r="O793" s="5"/>
      <c r="T793" s="10"/>
      <c r="U793" s="10"/>
    </row>
    <row r="794" spans="12:21" x14ac:dyDescent="0.25">
      <c r="L794" s="6"/>
      <c r="O794" s="5"/>
      <c r="T794" s="10"/>
      <c r="U794" s="10"/>
    </row>
    <row r="795" spans="12:21" x14ac:dyDescent="0.25">
      <c r="L795" s="6"/>
      <c r="O795" s="5"/>
      <c r="T795" s="10"/>
      <c r="U795" s="10"/>
    </row>
    <row r="796" spans="12:21" x14ac:dyDescent="0.25">
      <c r="L796" s="6"/>
      <c r="O796" s="5"/>
      <c r="T796" s="10"/>
      <c r="U796" s="10"/>
    </row>
    <row r="797" spans="12:21" x14ac:dyDescent="0.25">
      <c r="L797" s="6"/>
      <c r="O797" s="5"/>
      <c r="T797" s="10"/>
      <c r="U797" s="10"/>
    </row>
    <row r="798" spans="12:21" x14ac:dyDescent="0.25">
      <c r="L798" s="6"/>
      <c r="O798" s="5"/>
      <c r="T798" s="10"/>
      <c r="U798" s="10"/>
    </row>
    <row r="799" spans="12:21" x14ac:dyDescent="0.25">
      <c r="L799" s="6"/>
      <c r="O799" s="5"/>
      <c r="T799" s="10"/>
      <c r="U799" s="10"/>
    </row>
    <row r="800" spans="12:21" x14ac:dyDescent="0.25">
      <c r="L800" s="6"/>
      <c r="O800" s="5"/>
      <c r="T800" s="10"/>
      <c r="U800" s="10"/>
    </row>
    <row r="801" spans="12:21" x14ac:dyDescent="0.25">
      <c r="L801" s="6"/>
      <c r="O801" s="5"/>
      <c r="T801" s="10"/>
      <c r="U801" s="10"/>
    </row>
    <row r="802" spans="12:21" x14ac:dyDescent="0.25">
      <c r="L802" s="6"/>
      <c r="O802" s="5"/>
      <c r="T802" s="10"/>
      <c r="U802" s="10"/>
    </row>
    <row r="803" spans="12:21" x14ac:dyDescent="0.25">
      <c r="L803" s="6"/>
      <c r="O803" s="5"/>
      <c r="T803" s="10"/>
      <c r="U803" s="10"/>
    </row>
    <row r="804" spans="12:21" x14ac:dyDescent="0.25">
      <c r="L804" s="6"/>
      <c r="O804" s="5"/>
      <c r="T804" s="10"/>
      <c r="U804" s="10"/>
    </row>
    <row r="805" spans="12:21" x14ac:dyDescent="0.25">
      <c r="L805" s="6"/>
      <c r="O805" s="5"/>
      <c r="T805" s="10"/>
      <c r="U805" s="10"/>
    </row>
    <row r="806" spans="12:21" x14ac:dyDescent="0.25">
      <c r="L806" s="6"/>
      <c r="O806" s="5"/>
      <c r="T806" s="10"/>
      <c r="U806" s="10"/>
    </row>
    <row r="807" spans="12:21" x14ac:dyDescent="0.25">
      <c r="L807" s="6"/>
      <c r="O807" s="5"/>
      <c r="T807" s="10"/>
      <c r="U807" s="10"/>
    </row>
    <row r="808" spans="12:21" x14ac:dyDescent="0.25">
      <c r="L808" s="6"/>
      <c r="O808" s="5"/>
      <c r="T808" s="10"/>
      <c r="U808" s="10"/>
    </row>
    <row r="809" spans="12:21" x14ac:dyDescent="0.25">
      <c r="L809" s="6"/>
      <c r="O809" s="5"/>
      <c r="T809" s="10"/>
      <c r="U809" s="10"/>
    </row>
    <row r="810" spans="12:21" x14ac:dyDescent="0.25">
      <c r="L810" s="6"/>
      <c r="O810" s="5"/>
      <c r="T810" s="10"/>
      <c r="U810" s="10"/>
    </row>
    <row r="811" spans="12:21" x14ac:dyDescent="0.25">
      <c r="L811" s="6"/>
      <c r="O811" s="5"/>
      <c r="T811" s="10"/>
      <c r="U811" s="10"/>
    </row>
    <row r="812" spans="12:21" x14ac:dyDescent="0.25">
      <c r="L812" s="6"/>
      <c r="O812" s="5"/>
      <c r="T812" s="10"/>
      <c r="U812" s="10"/>
    </row>
    <row r="813" spans="12:21" x14ac:dyDescent="0.25">
      <c r="L813" s="6"/>
      <c r="O813" s="5"/>
      <c r="T813" s="10"/>
      <c r="U813" s="10"/>
    </row>
    <row r="814" spans="12:21" x14ac:dyDescent="0.25">
      <c r="L814" s="6"/>
      <c r="O814" s="5"/>
      <c r="T814" s="10"/>
      <c r="U814" s="10"/>
    </row>
    <row r="815" spans="12:21" x14ac:dyDescent="0.25">
      <c r="L815" s="6"/>
      <c r="O815" s="5"/>
      <c r="T815" s="10"/>
      <c r="U815" s="10"/>
    </row>
    <row r="816" spans="12:21" x14ac:dyDescent="0.25">
      <c r="L816" s="6"/>
      <c r="O816" s="5"/>
      <c r="T816" s="10"/>
      <c r="U816" s="10"/>
    </row>
    <row r="817" spans="12:21" x14ac:dyDescent="0.25">
      <c r="L817" s="6"/>
      <c r="O817" s="5"/>
      <c r="T817" s="10"/>
      <c r="U817" s="10"/>
    </row>
    <row r="818" spans="12:21" x14ac:dyDescent="0.25">
      <c r="L818" s="6"/>
      <c r="O818" s="5"/>
      <c r="T818" s="10"/>
      <c r="U818" s="10"/>
    </row>
    <row r="819" spans="12:21" x14ac:dyDescent="0.25">
      <c r="L819" s="6"/>
      <c r="O819" s="5"/>
      <c r="T819" s="10"/>
      <c r="U819" s="10"/>
    </row>
    <row r="820" spans="12:21" x14ac:dyDescent="0.25">
      <c r="L820" s="6"/>
      <c r="O820" s="5"/>
      <c r="T820" s="10"/>
      <c r="U820" s="10"/>
    </row>
    <row r="821" spans="12:21" x14ac:dyDescent="0.25">
      <c r="L821" s="6"/>
      <c r="O821" s="5"/>
      <c r="T821" s="10"/>
      <c r="U821" s="10"/>
    </row>
    <row r="822" spans="12:21" x14ac:dyDescent="0.25">
      <c r="L822" s="6"/>
      <c r="O822" s="5"/>
      <c r="T822" s="10"/>
      <c r="U822" s="10"/>
    </row>
    <row r="823" spans="12:21" x14ac:dyDescent="0.25">
      <c r="L823" s="6"/>
      <c r="O823" s="5"/>
      <c r="T823" s="10"/>
      <c r="U823" s="10"/>
    </row>
    <row r="824" spans="12:21" x14ac:dyDescent="0.25">
      <c r="L824" s="6"/>
      <c r="O824" s="5"/>
      <c r="T824" s="10"/>
      <c r="U824" s="10"/>
    </row>
    <row r="825" spans="12:21" x14ac:dyDescent="0.25">
      <c r="L825" s="6"/>
      <c r="O825" s="5"/>
      <c r="T825" s="10"/>
      <c r="U825" s="10"/>
    </row>
    <row r="826" spans="12:21" x14ac:dyDescent="0.25">
      <c r="L826" s="6"/>
      <c r="O826" s="5"/>
      <c r="T826" s="10"/>
      <c r="U826" s="10"/>
    </row>
    <row r="827" spans="12:21" x14ac:dyDescent="0.25">
      <c r="L827" s="6"/>
      <c r="O827" s="5"/>
      <c r="T827" s="10"/>
      <c r="U827" s="10"/>
    </row>
    <row r="828" spans="12:21" x14ac:dyDescent="0.25">
      <c r="L828" s="6"/>
      <c r="O828" s="5"/>
      <c r="T828" s="10"/>
      <c r="U828" s="10"/>
    </row>
    <row r="829" spans="12:21" x14ac:dyDescent="0.25">
      <c r="L829" s="6"/>
      <c r="O829" s="5"/>
      <c r="T829" s="10"/>
      <c r="U829" s="10"/>
    </row>
    <row r="830" spans="12:21" x14ac:dyDescent="0.25">
      <c r="L830" s="6"/>
      <c r="O830" s="5"/>
      <c r="T830" s="10"/>
      <c r="U830" s="10"/>
    </row>
    <row r="831" spans="12:21" x14ac:dyDescent="0.25">
      <c r="L831" s="6"/>
      <c r="O831" s="5"/>
      <c r="T831" s="10"/>
      <c r="U831" s="10"/>
    </row>
    <row r="832" spans="12:21" x14ac:dyDescent="0.25">
      <c r="L832" s="6"/>
      <c r="O832" s="5"/>
      <c r="T832" s="10"/>
      <c r="U832" s="10"/>
    </row>
    <row r="833" spans="12:21" x14ac:dyDescent="0.25">
      <c r="L833" s="6"/>
      <c r="O833" s="5"/>
      <c r="T833" s="10"/>
      <c r="U833" s="10"/>
    </row>
    <row r="834" spans="12:21" x14ac:dyDescent="0.25">
      <c r="L834" s="6"/>
      <c r="O834" s="5"/>
      <c r="T834" s="10"/>
      <c r="U834" s="10"/>
    </row>
    <row r="835" spans="12:21" x14ac:dyDescent="0.25">
      <c r="L835" s="6"/>
      <c r="O835" s="5"/>
      <c r="T835" s="10"/>
      <c r="U835" s="10"/>
    </row>
    <row r="836" spans="12:21" x14ac:dyDescent="0.25">
      <c r="L836" s="6"/>
      <c r="O836" s="5"/>
      <c r="T836" s="10"/>
      <c r="U836" s="10"/>
    </row>
    <row r="837" spans="12:21" x14ac:dyDescent="0.25">
      <c r="L837" s="6"/>
      <c r="O837" s="5"/>
      <c r="T837" s="10"/>
      <c r="U837" s="10"/>
    </row>
    <row r="838" spans="12:21" x14ac:dyDescent="0.25">
      <c r="L838" s="6"/>
      <c r="O838" s="5"/>
      <c r="T838" s="10"/>
      <c r="U838" s="10"/>
    </row>
    <row r="839" spans="12:21" x14ac:dyDescent="0.25">
      <c r="L839" s="6"/>
      <c r="O839" s="5"/>
      <c r="T839" s="10"/>
      <c r="U839" s="10"/>
    </row>
    <row r="840" spans="12:21" x14ac:dyDescent="0.25">
      <c r="L840" s="6"/>
      <c r="O840" s="5"/>
      <c r="T840" s="10"/>
      <c r="U840" s="10"/>
    </row>
    <row r="841" spans="12:21" x14ac:dyDescent="0.25">
      <c r="L841" s="6"/>
      <c r="O841" s="5"/>
      <c r="T841" s="10"/>
      <c r="U841" s="10"/>
    </row>
    <row r="842" spans="12:21" x14ac:dyDescent="0.25">
      <c r="L842" s="6"/>
      <c r="O842" s="5"/>
      <c r="T842" s="10"/>
      <c r="U842" s="10"/>
    </row>
    <row r="843" spans="12:21" x14ac:dyDescent="0.25">
      <c r="L843" s="6"/>
      <c r="O843" s="5"/>
      <c r="T843" s="10"/>
      <c r="U843" s="10"/>
    </row>
    <row r="844" spans="12:21" x14ac:dyDescent="0.25">
      <c r="L844" s="6"/>
      <c r="O844" s="5"/>
      <c r="T844" s="10"/>
      <c r="U844" s="10"/>
    </row>
    <row r="845" spans="12:21" x14ac:dyDescent="0.25">
      <c r="L845" s="6"/>
      <c r="O845" s="5"/>
      <c r="T845" s="10"/>
      <c r="U845" s="10"/>
    </row>
    <row r="846" spans="12:21" x14ac:dyDescent="0.25">
      <c r="L846" s="6"/>
      <c r="O846" s="5"/>
      <c r="T846" s="10"/>
      <c r="U846" s="10"/>
    </row>
    <row r="847" spans="12:21" x14ac:dyDescent="0.25">
      <c r="L847" s="6"/>
      <c r="O847" s="5"/>
      <c r="T847" s="10"/>
      <c r="U847" s="10"/>
    </row>
    <row r="848" spans="12:21" x14ac:dyDescent="0.25">
      <c r="L848" s="6"/>
      <c r="O848" s="5"/>
      <c r="T848" s="10"/>
      <c r="U848" s="10"/>
    </row>
    <row r="849" spans="12:21" x14ac:dyDescent="0.25">
      <c r="L849" s="6"/>
      <c r="O849" s="5"/>
      <c r="T849" s="10"/>
      <c r="U849" s="10"/>
    </row>
    <row r="850" spans="12:21" x14ac:dyDescent="0.25">
      <c r="L850" s="6"/>
      <c r="O850" s="5"/>
      <c r="T850" s="10"/>
      <c r="U850" s="10"/>
    </row>
    <row r="851" spans="12:21" x14ac:dyDescent="0.25">
      <c r="L851" s="6"/>
      <c r="O851" s="5"/>
      <c r="T851" s="10"/>
      <c r="U851" s="10"/>
    </row>
    <row r="852" spans="12:21" x14ac:dyDescent="0.25">
      <c r="L852" s="6"/>
      <c r="O852" s="5"/>
      <c r="T852" s="10"/>
      <c r="U852" s="10"/>
    </row>
    <row r="853" spans="12:21" x14ac:dyDescent="0.25">
      <c r="L853" s="6"/>
      <c r="O853" s="5"/>
      <c r="T853" s="10"/>
      <c r="U853" s="10"/>
    </row>
    <row r="854" spans="12:21" x14ac:dyDescent="0.25">
      <c r="L854" s="6"/>
      <c r="O854" s="5"/>
      <c r="T854" s="10"/>
      <c r="U854" s="10"/>
    </row>
    <row r="855" spans="12:21" x14ac:dyDescent="0.25">
      <c r="L855" s="6"/>
      <c r="O855" s="5"/>
      <c r="T855" s="10"/>
      <c r="U855" s="10"/>
    </row>
    <row r="856" spans="12:21" x14ac:dyDescent="0.25">
      <c r="L856" s="6"/>
      <c r="O856" s="5"/>
      <c r="T856" s="10"/>
      <c r="U856" s="10"/>
    </row>
    <row r="857" spans="12:21" x14ac:dyDescent="0.25">
      <c r="L857" s="6"/>
      <c r="O857" s="5"/>
      <c r="T857" s="10"/>
      <c r="U857" s="10"/>
    </row>
    <row r="858" spans="12:21" x14ac:dyDescent="0.25">
      <c r="L858" s="6"/>
      <c r="O858" s="5"/>
      <c r="T858" s="10"/>
      <c r="U858" s="10"/>
    </row>
    <row r="859" spans="12:21" x14ac:dyDescent="0.25">
      <c r="L859" s="6"/>
      <c r="O859" s="5"/>
      <c r="T859" s="10"/>
      <c r="U859" s="10"/>
    </row>
    <row r="860" spans="12:21" x14ac:dyDescent="0.25">
      <c r="L860" s="6"/>
      <c r="O860" s="5"/>
      <c r="T860" s="10"/>
      <c r="U860" s="10"/>
    </row>
    <row r="861" spans="12:21" x14ac:dyDescent="0.25">
      <c r="L861" s="6"/>
      <c r="O861" s="5"/>
      <c r="T861" s="10"/>
      <c r="U861" s="10"/>
    </row>
    <row r="862" spans="12:21" x14ac:dyDescent="0.25">
      <c r="L862" s="6"/>
      <c r="O862" s="5"/>
      <c r="T862" s="10"/>
      <c r="U862" s="10"/>
    </row>
    <row r="863" spans="12:21" x14ac:dyDescent="0.25">
      <c r="L863" s="6"/>
      <c r="O863" s="5"/>
      <c r="T863" s="10"/>
      <c r="U863" s="10"/>
    </row>
    <row r="864" spans="12:21" x14ac:dyDescent="0.25">
      <c r="L864" s="6"/>
      <c r="O864" s="5"/>
      <c r="T864" s="10"/>
      <c r="U864" s="10"/>
    </row>
    <row r="865" spans="12:21" x14ac:dyDescent="0.25">
      <c r="L865" s="6"/>
      <c r="O865" s="5"/>
      <c r="T865" s="10"/>
      <c r="U865" s="10"/>
    </row>
    <row r="866" spans="12:21" x14ac:dyDescent="0.25">
      <c r="L866" s="6"/>
      <c r="O866" s="5"/>
      <c r="T866" s="10"/>
      <c r="U866" s="10"/>
    </row>
    <row r="867" spans="12:21" x14ac:dyDescent="0.25">
      <c r="L867" s="6"/>
      <c r="O867" s="5"/>
      <c r="T867" s="10"/>
      <c r="U867" s="10"/>
    </row>
    <row r="868" spans="12:21" x14ac:dyDescent="0.25">
      <c r="L868" s="6"/>
      <c r="O868" s="5"/>
      <c r="T868" s="10"/>
      <c r="U868" s="10"/>
    </row>
    <row r="869" spans="12:21" x14ac:dyDescent="0.25">
      <c r="L869" s="6"/>
      <c r="O869" s="5"/>
      <c r="T869" s="10"/>
      <c r="U869" s="10"/>
    </row>
    <row r="870" spans="12:21" x14ac:dyDescent="0.25">
      <c r="L870" s="6"/>
      <c r="O870" s="5"/>
      <c r="T870" s="10"/>
      <c r="U870" s="10"/>
    </row>
    <row r="871" spans="12:21" x14ac:dyDescent="0.25">
      <c r="L871" s="6"/>
      <c r="O871" s="5"/>
      <c r="T871" s="10"/>
      <c r="U871" s="10"/>
    </row>
    <row r="872" spans="12:21" x14ac:dyDescent="0.25">
      <c r="L872" s="6"/>
      <c r="O872" s="5"/>
      <c r="T872" s="10"/>
      <c r="U872" s="10"/>
    </row>
    <row r="873" spans="12:21" x14ac:dyDescent="0.25">
      <c r="L873" s="6"/>
      <c r="O873" s="5"/>
      <c r="T873" s="10"/>
      <c r="U873" s="10"/>
    </row>
    <row r="874" spans="12:21" x14ac:dyDescent="0.25">
      <c r="L874" s="6"/>
      <c r="O874" s="5"/>
      <c r="T874" s="10"/>
      <c r="U874" s="10"/>
    </row>
    <row r="875" spans="12:21" x14ac:dyDescent="0.25">
      <c r="L875" s="6"/>
      <c r="O875" s="5"/>
      <c r="T875" s="10"/>
      <c r="U875" s="10"/>
    </row>
    <row r="876" spans="12:21" x14ac:dyDescent="0.25">
      <c r="L876" s="6"/>
      <c r="O876" s="5"/>
      <c r="T876" s="10"/>
      <c r="U876" s="10"/>
    </row>
    <row r="877" spans="12:21" x14ac:dyDescent="0.25">
      <c r="L877" s="6"/>
      <c r="O877" s="5"/>
      <c r="T877" s="10"/>
      <c r="U877" s="10"/>
    </row>
    <row r="878" spans="12:21" x14ac:dyDescent="0.25">
      <c r="L878" s="6"/>
      <c r="O878" s="5"/>
      <c r="T878" s="10"/>
      <c r="U878" s="10"/>
    </row>
    <row r="879" spans="12:21" x14ac:dyDescent="0.25">
      <c r="L879" s="6"/>
      <c r="O879" s="5"/>
      <c r="T879" s="10"/>
      <c r="U879" s="10"/>
    </row>
    <row r="880" spans="12:21" x14ac:dyDescent="0.25">
      <c r="L880" s="6"/>
      <c r="O880" s="5"/>
      <c r="T880" s="10"/>
      <c r="U880" s="10"/>
    </row>
    <row r="881" spans="12:21" x14ac:dyDescent="0.25">
      <c r="L881" s="6"/>
      <c r="O881" s="5"/>
      <c r="T881" s="10"/>
      <c r="U881" s="10"/>
    </row>
    <row r="882" spans="12:21" x14ac:dyDescent="0.25">
      <c r="L882" s="6"/>
      <c r="O882" s="5"/>
      <c r="T882" s="10"/>
      <c r="U882" s="10"/>
    </row>
    <row r="883" spans="12:21" x14ac:dyDescent="0.25">
      <c r="L883" s="6"/>
      <c r="O883" s="5"/>
      <c r="T883" s="10"/>
      <c r="U883" s="10"/>
    </row>
    <row r="884" spans="12:21" x14ac:dyDescent="0.25">
      <c r="L884" s="6"/>
      <c r="O884" s="5"/>
      <c r="T884" s="10"/>
      <c r="U884" s="10"/>
    </row>
    <row r="885" spans="12:21" x14ac:dyDescent="0.25">
      <c r="L885" s="6"/>
      <c r="O885" s="5"/>
      <c r="T885" s="10"/>
      <c r="U885" s="10"/>
    </row>
    <row r="886" spans="12:21" x14ac:dyDescent="0.25">
      <c r="L886" s="6"/>
      <c r="O886" s="5"/>
      <c r="T886" s="10"/>
      <c r="U886" s="10"/>
    </row>
    <row r="887" spans="12:21" x14ac:dyDescent="0.25">
      <c r="L887" s="6"/>
      <c r="O887" s="5"/>
      <c r="T887" s="10"/>
      <c r="U887" s="10"/>
    </row>
    <row r="888" spans="12:21" x14ac:dyDescent="0.25">
      <c r="L888" s="6"/>
      <c r="O888" s="5"/>
      <c r="T888" s="10"/>
      <c r="U888" s="10"/>
    </row>
    <row r="889" spans="12:21" x14ac:dyDescent="0.25">
      <c r="L889" s="6"/>
      <c r="O889" s="5"/>
      <c r="T889" s="10"/>
      <c r="U889" s="10"/>
    </row>
    <row r="890" spans="12:21" x14ac:dyDescent="0.25">
      <c r="L890" s="6"/>
      <c r="O890" s="5"/>
      <c r="T890" s="10"/>
      <c r="U890" s="10"/>
    </row>
    <row r="891" spans="12:21" x14ac:dyDescent="0.25">
      <c r="L891" s="6"/>
      <c r="O891" s="5"/>
      <c r="T891" s="10"/>
      <c r="U891" s="10"/>
    </row>
    <row r="892" spans="12:21" x14ac:dyDescent="0.25">
      <c r="L892" s="6"/>
      <c r="O892" s="5"/>
      <c r="T892" s="10"/>
      <c r="U892" s="10"/>
    </row>
    <row r="893" spans="12:21" x14ac:dyDescent="0.25">
      <c r="L893" s="6"/>
      <c r="O893" s="5"/>
      <c r="T893" s="10"/>
      <c r="U893" s="10"/>
    </row>
    <row r="894" spans="12:21" x14ac:dyDescent="0.25">
      <c r="L894" s="6"/>
      <c r="O894" s="5"/>
      <c r="T894" s="10"/>
      <c r="U894" s="10"/>
    </row>
    <row r="895" spans="12:21" x14ac:dyDescent="0.25">
      <c r="L895" s="6"/>
      <c r="O895" s="5"/>
      <c r="T895" s="10"/>
      <c r="U895" s="10"/>
    </row>
    <row r="896" spans="12:21" x14ac:dyDescent="0.25">
      <c r="L896" s="6"/>
      <c r="O896" s="5"/>
      <c r="T896" s="10"/>
      <c r="U896" s="10"/>
    </row>
    <row r="897" spans="12:21" x14ac:dyDescent="0.25">
      <c r="L897" s="6"/>
      <c r="O897" s="5"/>
      <c r="T897" s="10"/>
      <c r="U897" s="10"/>
    </row>
    <row r="898" spans="12:21" x14ac:dyDescent="0.25">
      <c r="L898" s="6"/>
      <c r="O898" s="5"/>
      <c r="T898" s="10"/>
      <c r="U898" s="10"/>
    </row>
    <row r="899" spans="12:21" x14ac:dyDescent="0.25">
      <c r="L899" s="6"/>
      <c r="O899" s="5"/>
      <c r="T899" s="10"/>
      <c r="U899" s="10"/>
    </row>
    <row r="900" spans="12:21" x14ac:dyDescent="0.25">
      <c r="L900" s="6"/>
      <c r="O900" s="5"/>
      <c r="T900" s="10"/>
      <c r="U900" s="10"/>
    </row>
    <row r="901" spans="12:21" x14ac:dyDescent="0.25">
      <c r="L901" s="6"/>
      <c r="O901" s="5"/>
      <c r="T901" s="10"/>
      <c r="U901" s="10"/>
    </row>
    <row r="902" spans="12:21" x14ac:dyDescent="0.25">
      <c r="L902" s="6"/>
      <c r="O902" s="5"/>
      <c r="T902" s="10"/>
      <c r="U902" s="10"/>
    </row>
    <row r="903" spans="12:21" x14ac:dyDescent="0.25">
      <c r="L903" s="6"/>
      <c r="O903" s="5"/>
      <c r="T903" s="10"/>
      <c r="U903" s="10"/>
    </row>
    <row r="904" spans="12:21" x14ac:dyDescent="0.25">
      <c r="L904" s="6"/>
      <c r="O904" s="5"/>
      <c r="T904" s="10"/>
      <c r="U904" s="10"/>
    </row>
    <row r="905" spans="12:21" x14ac:dyDescent="0.25">
      <c r="L905" s="6"/>
      <c r="O905" s="5"/>
      <c r="T905" s="10"/>
      <c r="U905" s="10"/>
    </row>
    <row r="906" spans="12:21" x14ac:dyDescent="0.25">
      <c r="L906" s="6"/>
      <c r="O906" s="5"/>
      <c r="T906" s="10"/>
      <c r="U906" s="10"/>
    </row>
    <row r="907" spans="12:21" x14ac:dyDescent="0.25">
      <c r="L907" s="6"/>
      <c r="O907" s="5"/>
      <c r="T907" s="10"/>
      <c r="U907" s="10"/>
    </row>
    <row r="908" spans="12:21" x14ac:dyDescent="0.25">
      <c r="L908" s="6"/>
      <c r="O908" s="5"/>
      <c r="T908" s="10"/>
      <c r="U908" s="10"/>
    </row>
    <row r="909" spans="12:21" x14ac:dyDescent="0.25">
      <c r="L909" s="6"/>
      <c r="O909" s="5"/>
      <c r="T909" s="10"/>
      <c r="U909" s="10"/>
    </row>
    <row r="910" spans="12:21" x14ac:dyDescent="0.25">
      <c r="L910" s="6"/>
      <c r="O910" s="5"/>
      <c r="T910" s="10"/>
      <c r="U910" s="10"/>
    </row>
    <row r="911" spans="12:21" x14ac:dyDescent="0.25">
      <c r="L911" s="6"/>
      <c r="O911" s="5"/>
      <c r="T911" s="10"/>
      <c r="U911" s="10"/>
    </row>
    <row r="912" spans="12:21" x14ac:dyDescent="0.25">
      <c r="L912" s="6"/>
      <c r="O912" s="5"/>
      <c r="T912" s="10"/>
      <c r="U912" s="10"/>
    </row>
    <row r="913" spans="12:21" x14ac:dyDescent="0.25">
      <c r="L913" s="6"/>
      <c r="O913" s="5"/>
      <c r="T913" s="10"/>
      <c r="U913" s="10"/>
    </row>
    <row r="914" spans="12:21" x14ac:dyDescent="0.25">
      <c r="L914" s="6"/>
      <c r="O914" s="5"/>
      <c r="T914" s="10"/>
      <c r="U914" s="10"/>
    </row>
    <row r="915" spans="12:21" x14ac:dyDescent="0.25">
      <c r="L915" s="6"/>
      <c r="O915" s="5"/>
      <c r="T915" s="10"/>
      <c r="U915" s="10"/>
    </row>
    <row r="916" spans="12:21" x14ac:dyDescent="0.25">
      <c r="L916" s="6"/>
      <c r="O916" s="5"/>
      <c r="T916" s="10"/>
      <c r="U916" s="10"/>
    </row>
    <row r="917" spans="12:21" x14ac:dyDescent="0.25">
      <c r="L917" s="6"/>
      <c r="O917" s="5"/>
      <c r="T917" s="10"/>
      <c r="U917" s="10"/>
    </row>
    <row r="918" spans="12:21" x14ac:dyDescent="0.25">
      <c r="L918" s="6"/>
      <c r="O918" s="5"/>
      <c r="T918" s="10"/>
      <c r="U918" s="10"/>
    </row>
    <row r="919" spans="12:21" x14ac:dyDescent="0.25">
      <c r="L919" s="6"/>
      <c r="O919" s="5"/>
      <c r="T919" s="10"/>
      <c r="U919" s="10"/>
    </row>
    <row r="920" spans="12:21" x14ac:dyDescent="0.25">
      <c r="L920" s="6"/>
      <c r="O920" s="5"/>
      <c r="T920" s="10"/>
      <c r="U920" s="10"/>
    </row>
    <row r="921" spans="12:21" x14ac:dyDescent="0.25">
      <c r="L921" s="6"/>
      <c r="O921" s="5"/>
      <c r="T921" s="10"/>
      <c r="U921" s="10"/>
    </row>
    <row r="922" spans="12:21" x14ac:dyDescent="0.25">
      <c r="L922" s="6"/>
      <c r="O922" s="5"/>
      <c r="T922" s="10"/>
      <c r="U922" s="10"/>
    </row>
    <row r="923" spans="12:21" x14ac:dyDescent="0.25">
      <c r="L923" s="6"/>
      <c r="O923" s="5"/>
      <c r="T923" s="10"/>
      <c r="U923" s="10"/>
    </row>
    <row r="924" spans="12:21" x14ac:dyDescent="0.25">
      <c r="L924" s="6"/>
      <c r="O924" s="5"/>
      <c r="T924" s="10"/>
      <c r="U924" s="10"/>
    </row>
    <row r="925" spans="12:21" x14ac:dyDescent="0.25">
      <c r="L925" s="6"/>
      <c r="O925" s="5"/>
      <c r="T925" s="10"/>
      <c r="U925" s="10"/>
    </row>
    <row r="926" spans="12:21" x14ac:dyDescent="0.25">
      <c r="L926" s="6"/>
      <c r="O926" s="5"/>
      <c r="T926" s="10"/>
      <c r="U926" s="10"/>
    </row>
    <row r="927" spans="12:21" x14ac:dyDescent="0.25">
      <c r="L927" s="6"/>
      <c r="O927" s="5"/>
      <c r="T927" s="10"/>
      <c r="U927" s="10"/>
    </row>
    <row r="928" spans="12:21" x14ac:dyDescent="0.25">
      <c r="L928" s="6"/>
      <c r="O928" s="5"/>
      <c r="T928" s="10"/>
      <c r="U928" s="10"/>
    </row>
    <row r="929" spans="12:21" x14ac:dyDescent="0.25">
      <c r="L929" s="6"/>
      <c r="O929" s="5"/>
      <c r="T929" s="10"/>
      <c r="U929" s="10"/>
    </row>
    <row r="930" spans="12:21" x14ac:dyDescent="0.25">
      <c r="L930" s="6"/>
      <c r="O930" s="5"/>
      <c r="T930" s="10"/>
      <c r="U930" s="10"/>
    </row>
    <row r="931" spans="12:21" x14ac:dyDescent="0.25">
      <c r="L931" s="6"/>
      <c r="O931" s="5"/>
      <c r="T931" s="10"/>
      <c r="U931" s="10"/>
    </row>
    <row r="932" spans="12:21" x14ac:dyDescent="0.25">
      <c r="L932" s="6"/>
      <c r="O932" s="5"/>
      <c r="T932" s="10"/>
      <c r="U932" s="10"/>
    </row>
    <row r="933" spans="12:21" x14ac:dyDescent="0.25">
      <c r="L933" s="6"/>
      <c r="O933" s="5"/>
      <c r="T933" s="10"/>
      <c r="U933" s="10"/>
    </row>
    <row r="934" spans="12:21" x14ac:dyDescent="0.25">
      <c r="L934" s="6"/>
      <c r="O934" s="5"/>
      <c r="T934" s="10"/>
      <c r="U934" s="10"/>
    </row>
    <row r="935" spans="12:21" x14ac:dyDescent="0.25">
      <c r="L935" s="6"/>
      <c r="O935" s="5"/>
      <c r="T935" s="10"/>
      <c r="U935" s="10"/>
    </row>
    <row r="936" spans="12:21" x14ac:dyDescent="0.25">
      <c r="L936" s="6"/>
      <c r="O936" s="5"/>
      <c r="T936" s="10"/>
      <c r="U936" s="10"/>
    </row>
    <row r="937" spans="12:21" x14ac:dyDescent="0.25">
      <c r="L937" s="6"/>
      <c r="O937" s="5"/>
      <c r="T937" s="10"/>
      <c r="U937" s="10"/>
    </row>
    <row r="938" spans="12:21" x14ac:dyDescent="0.25">
      <c r="L938" s="6"/>
      <c r="O938" s="5"/>
      <c r="T938" s="10"/>
      <c r="U938" s="10"/>
    </row>
    <row r="939" spans="12:21" x14ac:dyDescent="0.25">
      <c r="L939" s="6"/>
      <c r="O939" s="5"/>
      <c r="T939" s="10"/>
      <c r="U939" s="10"/>
    </row>
    <row r="940" spans="12:21" x14ac:dyDescent="0.25">
      <c r="L940" s="6"/>
      <c r="O940" s="5"/>
      <c r="T940" s="10"/>
      <c r="U940" s="10"/>
    </row>
    <row r="941" spans="12:21" x14ac:dyDescent="0.25">
      <c r="L941" s="6"/>
      <c r="O941" s="5"/>
      <c r="T941" s="10"/>
      <c r="U941" s="10"/>
    </row>
    <row r="942" spans="12:21" x14ac:dyDescent="0.25">
      <c r="L942" s="6"/>
      <c r="O942" s="5"/>
      <c r="T942" s="10"/>
      <c r="U942" s="10"/>
    </row>
    <row r="943" spans="12:21" x14ac:dyDescent="0.25">
      <c r="L943" s="6"/>
      <c r="O943" s="5"/>
      <c r="T943" s="10"/>
      <c r="U943" s="10"/>
    </row>
    <row r="944" spans="12:21" x14ac:dyDescent="0.25">
      <c r="L944" s="6"/>
      <c r="O944" s="5"/>
      <c r="T944" s="10"/>
      <c r="U944" s="10"/>
    </row>
    <row r="945" spans="12:21" x14ac:dyDescent="0.25">
      <c r="L945" s="6"/>
      <c r="O945" s="5"/>
      <c r="T945" s="10"/>
      <c r="U945" s="10"/>
    </row>
    <row r="946" spans="12:21" x14ac:dyDescent="0.25">
      <c r="L946" s="6"/>
      <c r="O946" s="5"/>
      <c r="T946" s="10"/>
      <c r="U946" s="10"/>
    </row>
    <row r="947" spans="12:21" x14ac:dyDescent="0.25">
      <c r="L947" s="6"/>
      <c r="O947" s="5"/>
      <c r="T947" s="10"/>
      <c r="U947" s="10"/>
    </row>
    <row r="948" spans="12:21" x14ac:dyDescent="0.25">
      <c r="L948" s="6"/>
      <c r="O948" s="5"/>
      <c r="T948" s="10"/>
      <c r="U948" s="10"/>
    </row>
    <row r="949" spans="12:21" x14ac:dyDescent="0.25">
      <c r="L949" s="6"/>
      <c r="O949" s="5"/>
      <c r="T949" s="10"/>
      <c r="U949" s="10"/>
    </row>
    <row r="950" spans="12:21" x14ac:dyDescent="0.25">
      <c r="L950" s="6"/>
      <c r="O950" s="5"/>
      <c r="T950" s="10"/>
      <c r="U950" s="10"/>
    </row>
    <row r="951" spans="12:21" x14ac:dyDescent="0.25">
      <c r="L951" s="6"/>
      <c r="O951" s="5"/>
      <c r="T951" s="10"/>
      <c r="U951" s="10"/>
    </row>
    <row r="952" spans="12:21" x14ac:dyDescent="0.25">
      <c r="L952" s="6"/>
      <c r="O952" s="5"/>
      <c r="T952" s="10"/>
      <c r="U952" s="10"/>
    </row>
    <row r="953" spans="12:21" x14ac:dyDescent="0.25">
      <c r="L953" s="6"/>
      <c r="O953" s="5"/>
      <c r="T953" s="10"/>
      <c r="U953" s="10"/>
    </row>
    <row r="954" spans="12:21" x14ac:dyDescent="0.25">
      <c r="L954" s="6"/>
      <c r="O954" s="5"/>
      <c r="T954" s="10"/>
      <c r="U954" s="10"/>
    </row>
    <row r="955" spans="12:21" x14ac:dyDescent="0.25">
      <c r="L955" s="6"/>
      <c r="O955" s="5"/>
      <c r="T955" s="10"/>
      <c r="U955" s="10"/>
    </row>
    <row r="956" spans="12:21" x14ac:dyDescent="0.25">
      <c r="L956" s="6"/>
      <c r="O956" s="5"/>
      <c r="T956" s="10"/>
      <c r="U956" s="10"/>
    </row>
    <row r="957" spans="12:21" x14ac:dyDescent="0.25">
      <c r="L957" s="6"/>
      <c r="O957" s="5"/>
      <c r="T957" s="10"/>
      <c r="U957" s="10"/>
    </row>
    <row r="958" spans="12:21" x14ac:dyDescent="0.25">
      <c r="L958" s="6"/>
      <c r="O958" s="5"/>
      <c r="T958" s="10"/>
      <c r="U958" s="10"/>
    </row>
    <row r="959" spans="12:21" x14ac:dyDescent="0.25">
      <c r="L959" s="6"/>
      <c r="O959" s="5"/>
      <c r="T959" s="10"/>
      <c r="U959" s="10"/>
    </row>
    <row r="960" spans="12:21" x14ac:dyDescent="0.25">
      <c r="L960" s="6"/>
      <c r="O960" s="5"/>
      <c r="T960" s="10"/>
      <c r="U960" s="10"/>
    </row>
    <row r="961" spans="12:21" x14ac:dyDescent="0.25">
      <c r="L961" s="6"/>
      <c r="O961" s="5"/>
      <c r="T961" s="10"/>
      <c r="U961" s="10"/>
    </row>
    <row r="962" spans="12:21" x14ac:dyDescent="0.25">
      <c r="L962" s="6"/>
      <c r="O962" s="5"/>
      <c r="T962" s="10"/>
      <c r="U962" s="10"/>
    </row>
    <row r="963" spans="12:21" x14ac:dyDescent="0.25">
      <c r="L963" s="6"/>
      <c r="O963" s="5"/>
      <c r="T963" s="10"/>
      <c r="U963" s="10"/>
    </row>
    <row r="964" spans="12:21" x14ac:dyDescent="0.25">
      <c r="L964" s="6"/>
      <c r="O964" s="5"/>
      <c r="T964" s="10"/>
      <c r="U964" s="10"/>
    </row>
    <row r="965" spans="12:21" x14ac:dyDescent="0.25">
      <c r="L965" s="6"/>
      <c r="O965" s="5"/>
      <c r="T965" s="10"/>
      <c r="U965" s="10"/>
    </row>
    <row r="966" spans="12:21" x14ac:dyDescent="0.25">
      <c r="L966" s="6"/>
      <c r="O966" s="5"/>
      <c r="T966" s="10"/>
      <c r="U966" s="10"/>
    </row>
    <row r="967" spans="12:21" x14ac:dyDescent="0.25">
      <c r="L967" s="6"/>
      <c r="O967" s="5"/>
      <c r="T967" s="10"/>
      <c r="U967" s="10"/>
    </row>
    <row r="968" spans="12:21" x14ac:dyDescent="0.25">
      <c r="L968" s="6"/>
      <c r="O968" s="5"/>
      <c r="T968" s="10"/>
      <c r="U968" s="10"/>
    </row>
    <row r="969" spans="12:21" x14ac:dyDescent="0.25">
      <c r="L969" s="6"/>
      <c r="O969" s="5"/>
      <c r="T969" s="10"/>
      <c r="U969" s="10"/>
    </row>
    <row r="970" spans="12:21" x14ac:dyDescent="0.25">
      <c r="L970" s="6"/>
      <c r="O970" s="5"/>
      <c r="T970" s="10"/>
      <c r="U970" s="10"/>
    </row>
    <row r="971" spans="12:21" x14ac:dyDescent="0.25">
      <c r="L971" s="6"/>
      <c r="O971" s="5"/>
      <c r="T971" s="10"/>
      <c r="U971" s="10"/>
    </row>
    <row r="972" spans="12:21" x14ac:dyDescent="0.25">
      <c r="L972" s="6"/>
      <c r="O972" s="5"/>
      <c r="T972" s="10"/>
      <c r="U972" s="10"/>
    </row>
    <row r="973" spans="12:21" x14ac:dyDescent="0.25">
      <c r="L973" s="6"/>
      <c r="O973" s="5"/>
      <c r="T973" s="10"/>
      <c r="U973" s="10"/>
    </row>
    <row r="974" spans="12:21" x14ac:dyDescent="0.25">
      <c r="L974" s="6"/>
      <c r="O974" s="5"/>
      <c r="T974" s="10"/>
      <c r="U974" s="10"/>
    </row>
    <row r="975" spans="12:21" x14ac:dyDescent="0.25">
      <c r="L975" s="6"/>
      <c r="O975" s="5"/>
      <c r="T975" s="10"/>
      <c r="U975" s="10"/>
    </row>
    <row r="976" spans="12:21" x14ac:dyDescent="0.25">
      <c r="L976" s="6"/>
      <c r="O976" s="5"/>
      <c r="T976" s="10"/>
      <c r="U976" s="10"/>
    </row>
    <row r="977" spans="12:21" x14ac:dyDescent="0.25">
      <c r="L977" s="6"/>
      <c r="O977" s="5"/>
      <c r="T977" s="10"/>
      <c r="U977" s="10"/>
    </row>
    <row r="978" spans="12:21" x14ac:dyDescent="0.25">
      <c r="L978" s="6"/>
      <c r="O978" s="5"/>
      <c r="T978" s="10"/>
      <c r="U978" s="10"/>
    </row>
    <row r="979" spans="12:21" x14ac:dyDescent="0.25">
      <c r="L979" s="6"/>
      <c r="O979" s="5"/>
      <c r="T979" s="10"/>
      <c r="U979" s="10"/>
    </row>
    <row r="980" spans="12:21" x14ac:dyDescent="0.25">
      <c r="L980" s="6"/>
      <c r="O980" s="5"/>
      <c r="T980" s="10"/>
      <c r="U980" s="10"/>
    </row>
    <row r="981" spans="12:21" x14ac:dyDescent="0.25">
      <c r="L981" s="6"/>
      <c r="O981" s="5"/>
      <c r="T981" s="10"/>
      <c r="U981" s="10"/>
    </row>
    <row r="982" spans="12:21" x14ac:dyDescent="0.25">
      <c r="L982" s="6"/>
      <c r="O982" s="5"/>
      <c r="T982" s="10"/>
      <c r="U982" s="10"/>
    </row>
    <row r="983" spans="12:21" x14ac:dyDescent="0.25">
      <c r="L983" s="6"/>
      <c r="O983" s="5"/>
      <c r="T983" s="10"/>
      <c r="U983" s="10"/>
    </row>
    <row r="984" spans="12:21" x14ac:dyDescent="0.25">
      <c r="L984" s="6"/>
      <c r="O984" s="5"/>
      <c r="T984" s="10"/>
      <c r="U984" s="10"/>
    </row>
    <row r="985" spans="12:21" x14ac:dyDescent="0.25">
      <c r="L985" s="6"/>
      <c r="O985" s="5"/>
      <c r="T985" s="10"/>
      <c r="U985" s="10"/>
    </row>
    <row r="986" spans="12:21" x14ac:dyDescent="0.25">
      <c r="L986" s="6"/>
      <c r="O986" s="5"/>
      <c r="T986" s="10"/>
      <c r="U986" s="10"/>
    </row>
    <row r="987" spans="12:21" x14ac:dyDescent="0.25">
      <c r="L987" s="6"/>
      <c r="O987" s="5"/>
      <c r="T987" s="10"/>
      <c r="U987" s="10"/>
    </row>
    <row r="988" spans="12:21" x14ac:dyDescent="0.25">
      <c r="L988" s="6"/>
      <c r="O988" s="5"/>
      <c r="T988" s="10"/>
      <c r="U988" s="10"/>
    </row>
    <row r="989" spans="12:21" x14ac:dyDescent="0.25">
      <c r="L989" s="6"/>
      <c r="O989" s="5"/>
      <c r="T989" s="10"/>
      <c r="U989" s="10"/>
    </row>
    <row r="990" spans="12:21" x14ac:dyDescent="0.25">
      <c r="L990" s="6"/>
      <c r="O990" s="5"/>
      <c r="T990" s="10"/>
      <c r="U990" s="10"/>
    </row>
    <row r="991" spans="12:21" x14ac:dyDescent="0.25">
      <c r="L991" s="6"/>
      <c r="O991" s="5"/>
      <c r="T991" s="10"/>
      <c r="U991" s="10"/>
    </row>
    <row r="992" spans="12:21" x14ac:dyDescent="0.25">
      <c r="L992" s="6"/>
      <c r="O992" s="5"/>
      <c r="T992" s="10"/>
      <c r="U992" s="10"/>
    </row>
    <row r="993" spans="12:21" x14ac:dyDescent="0.25">
      <c r="L993" s="6"/>
      <c r="O993" s="5"/>
      <c r="T993" s="10"/>
      <c r="U993" s="10"/>
    </row>
    <row r="994" spans="12:21" x14ac:dyDescent="0.25">
      <c r="L994" s="6"/>
      <c r="O994" s="5"/>
      <c r="T994" s="10"/>
      <c r="U994" s="10"/>
    </row>
    <row r="995" spans="12:21" x14ac:dyDescent="0.25">
      <c r="L995" s="6"/>
      <c r="O995" s="5"/>
      <c r="T995" s="10"/>
      <c r="U995" s="10"/>
    </row>
    <row r="996" spans="12:21" x14ac:dyDescent="0.25">
      <c r="L996" s="6"/>
      <c r="O996" s="5"/>
      <c r="T996" s="10"/>
      <c r="U996" s="10"/>
    </row>
    <row r="997" spans="12:21" x14ac:dyDescent="0.25">
      <c r="L997" s="6"/>
      <c r="O997" s="5"/>
      <c r="T997" s="10"/>
      <c r="U997" s="10"/>
    </row>
    <row r="998" spans="12:21" x14ac:dyDescent="0.25">
      <c r="L998" s="6"/>
      <c r="O998" s="5"/>
      <c r="T998" s="10"/>
      <c r="U998" s="10"/>
    </row>
    <row r="999" spans="12:21" x14ac:dyDescent="0.25">
      <c r="L999" s="6"/>
      <c r="O999" s="5"/>
      <c r="T999" s="10"/>
      <c r="U999" s="10"/>
    </row>
    <row r="1000" spans="12:21" x14ac:dyDescent="0.25">
      <c r="L1000" s="6"/>
      <c r="O1000" s="5"/>
      <c r="T1000" s="10"/>
      <c r="U1000" s="10"/>
    </row>
    <row r="1001" spans="12:21" x14ac:dyDescent="0.25">
      <c r="L1001" s="6"/>
      <c r="O1001" s="5"/>
      <c r="T1001" s="10"/>
      <c r="U1001" s="10"/>
    </row>
  </sheetData>
  <conditionalFormatting sqref="M2:M1001">
    <cfRule type="expression" dxfId="15" priority="12">
      <formula>IF(M2="failed",TRUE,FALSE)</formula>
    </cfRule>
  </conditionalFormatting>
  <conditionalFormatting sqref="M3:M1001">
    <cfRule type="expression" dxfId="14" priority="11">
      <formula>IF(M3="successful",TRUE,FALSE)</formula>
    </cfRule>
  </conditionalFormatting>
  <conditionalFormatting sqref="M10:M1001">
    <cfRule type="expression" dxfId="13" priority="10">
      <formula>IF(M10="live",TRUE,FALSE)</formula>
    </cfRule>
  </conditionalFormatting>
  <conditionalFormatting sqref="M20:M1001">
    <cfRule type="expression" dxfId="12" priority="9">
      <formula>IF(M20="canceled",TRUE,FALSE)</formula>
    </cfRule>
  </conditionalFormatting>
  <conditionalFormatting sqref="A2:A566">
    <cfRule type="expression" dxfId="7" priority="8">
      <formula>IF(A2="failed",TRUE,FALSE)</formula>
    </cfRule>
  </conditionalFormatting>
  <conditionalFormatting sqref="A2:A566">
    <cfRule type="expression" dxfId="6" priority="7">
      <formula>IF(A2="successful",TRUE,FALSE)</formula>
    </cfRule>
  </conditionalFormatting>
  <conditionalFormatting sqref="A6:A566">
    <cfRule type="expression" dxfId="5" priority="6">
      <formula>IF(A6="live",TRUE,FALSE)</formula>
    </cfRule>
  </conditionalFormatting>
  <conditionalFormatting sqref="A10:A566">
    <cfRule type="expression" dxfId="4" priority="5">
      <formula>IF(A10="canceled",TRUE,FALSE)</formula>
    </cfRule>
  </conditionalFormatting>
  <conditionalFormatting sqref="C2:C365">
    <cfRule type="expression" dxfId="3" priority="4">
      <formula>IF(C2="failed",TRUE,FALSE)</formula>
    </cfRule>
  </conditionalFormatting>
  <conditionalFormatting sqref="C3:C365">
    <cfRule type="expression" dxfId="2" priority="3">
      <formula>IF(C3="successful",TRUE,FALSE)</formula>
    </cfRule>
  </conditionalFormatting>
  <conditionalFormatting sqref="C6:C365">
    <cfRule type="expression" dxfId="1" priority="2">
      <formula>IF(C6="live",TRUE,FALSE)</formula>
    </cfRule>
  </conditionalFormatting>
  <conditionalFormatting sqref="C11:C365">
    <cfRule type="expression" dxfId="0" priority="1">
      <formula>IF(C11="canceled",TRUE,FALSE)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</vt:lpstr>
      <vt:lpstr>2</vt:lpstr>
      <vt:lpstr>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2022-08-07T06:27:40Z</dcterms:modified>
</cp:coreProperties>
</file>