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ji\Downloads\excel-project-coffee-sales-main\"/>
    </mc:Choice>
  </mc:AlternateContent>
  <xr:revisionPtr revIDLastSave="0" documentId="13_ncr:1_{5CFCF118-338C-41B1-9763-8A8BBDD248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</workbook>
</file>

<file path=xl/calcChain.xml><?xml version="1.0" encoding="utf-8"?>
<calcChain xmlns="http://schemas.openxmlformats.org/spreadsheetml/2006/main">
  <c r="O3" i="17" l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I3" i="17"/>
  <c r="J3" i="17"/>
  <c r="K3" i="17"/>
  <c r="L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I156" i="17"/>
  <c r="J156" i="17"/>
  <c r="K156" i="17"/>
  <c r="L156" i="17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I200" i="17"/>
  <c r="J200" i="17"/>
  <c r="K200" i="17"/>
  <c r="L200" i="17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I222" i="17"/>
  <c r="J222" i="17"/>
  <c r="K222" i="17"/>
  <c r="L222" i="17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I244" i="17"/>
  <c r="J244" i="17"/>
  <c r="K244" i="17"/>
  <c r="L244" i="17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I266" i="17"/>
  <c r="J266" i="17"/>
  <c r="K266" i="17"/>
  <c r="L266" i="17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I288" i="17"/>
  <c r="J288" i="17"/>
  <c r="K288" i="17"/>
  <c r="L288" i="17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I310" i="17"/>
  <c r="J310" i="17"/>
  <c r="K310" i="17"/>
  <c r="L310" i="17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I332" i="17"/>
  <c r="J332" i="17"/>
  <c r="K332" i="17"/>
  <c r="L332" i="17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I354" i="17"/>
  <c r="J354" i="17"/>
  <c r="K354" i="17"/>
  <c r="L354" i="17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I376" i="17"/>
  <c r="J376" i="17"/>
  <c r="K376" i="17"/>
  <c r="L376" i="17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I409" i="17"/>
  <c r="J409" i="17"/>
  <c r="K409" i="17"/>
  <c r="L409" i="17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I420" i="17"/>
  <c r="J420" i="17"/>
  <c r="K420" i="17"/>
  <c r="L420" i="17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I431" i="17"/>
  <c r="J431" i="17"/>
  <c r="K431" i="17"/>
  <c r="L431" i="17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I442" i="17"/>
  <c r="J442" i="17"/>
  <c r="K442" i="17"/>
  <c r="L442" i="17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I453" i="17"/>
  <c r="J453" i="17"/>
  <c r="K453" i="17"/>
  <c r="L453" i="17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I475" i="17"/>
  <c r="J475" i="17"/>
  <c r="K475" i="17"/>
  <c r="L475" i="17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I486" i="17"/>
  <c r="J486" i="17"/>
  <c r="K486" i="17"/>
  <c r="L486" i="17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I497" i="17"/>
  <c r="J497" i="17"/>
  <c r="K497" i="17"/>
  <c r="L497" i="17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I503" i="17"/>
  <c r="J503" i="17"/>
  <c r="K503" i="17"/>
  <c r="L503" i="17"/>
  <c r="I504" i="17"/>
  <c r="J504" i="17"/>
  <c r="K504" i="17"/>
  <c r="L504" i="17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I519" i="17"/>
  <c r="J519" i="17"/>
  <c r="K519" i="17"/>
  <c r="L519" i="17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I529" i="17"/>
  <c r="J529" i="17"/>
  <c r="K529" i="17"/>
  <c r="L529" i="17"/>
  <c r="I530" i="17"/>
  <c r="J530" i="17"/>
  <c r="K530" i="17"/>
  <c r="L530" i="17"/>
  <c r="I531" i="17"/>
  <c r="J531" i="17"/>
  <c r="K531" i="17"/>
  <c r="L531" i="17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I541" i="17"/>
  <c r="J541" i="17"/>
  <c r="K541" i="17"/>
  <c r="L541" i="17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I547" i="17"/>
  <c r="J547" i="17"/>
  <c r="K547" i="17"/>
  <c r="L547" i="17"/>
  <c r="I548" i="17"/>
  <c r="J548" i="17"/>
  <c r="K548" i="17"/>
  <c r="L548" i="17"/>
  <c r="I549" i="17"/>
  <c r="J549" i="17"/>
  <c r="K549" i="17"/>
  <c r="L549" i="17"/>
  <c r="I550" i="17"/>
  <c r="J550" i="17"/>
  <c r="K550" i="17"/>
  <c r="L550" i="17"/>
  <c r="I551" i="17"/>
  <c r="J551" i="17"/>
  <c r="K551" i="17"/>
  <c r="L551" i="17"/>
  <c r="I552" i="17"/>
  <c r="J552" i="17"/>
  <c r="K552" i="17"/>
  <c r="L552" i="17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I563" i="17"/>
  <c r="J563" i="17"/>
  <c r="K563" i="17"/>
  <c r="L563" i="17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I569" i="17"/>
  <c r="J569" i="17"/>
  <c r="K569" i="17"/>
  <c r="L569" i="17"/>
  <c r="I570" i="17"/>
  <c r="J570" i="17"/>
  <c r="K570" i="17"/>
  <c r="L570" i="17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I575" i="17"/>
  <c r="J575" i="17"/>
  <c r="K575" i="17"/>
  <c r="L575" i="17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I585" i="17"/>
  <c r="J585" i="17"/>
  <c r="K585" i="17"/>
  <c r="L585" i="17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I593" i="17"/>
  <c r="J593" i="17"/>
  <c r="K593" i="17"/>
  <c r="L593" i="17"/>
  <c r="I594" i="17"/>
  <c r="J594" i="17"/>
  <c r="K594" i="17"/>
  <c r="L594" i="17"/>
  <c r="I595" i="17"/>
  <c r="J595" i="17"/>
  <c r="K595" i="17"/>
  <c r="L595" i="17"/>
  <c r="I596" i="17"/>
  <c r="J596" i="17"/>
  <c r="K596" i="17"/>
  <c r="L596" i="17"/>
  <c r="I597" i="17"/>
  <c r="J597" i="17"/>
  <c r="K597" i="17"/>
  <c r="L597" i="17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I607" i="17"/>
  <c r="J607" i="17"/>
  <c r="K607" i="17"/>
  <c r="L607" i="17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I613" i="17"/>
  <c r="J613" i="17"/>
  <c r="K613" i="17"/>
  <c r="L613" i="17"/>
  <c r="I614" i="17"/>
  <c r="J614" i="17"/>
  <c r="K614" i="17"/>
  <c r="L614" i="17"/>
  <c r="I615" i="17"/>
  <c r="J615" i="17"/>
  <c r="K615" i="17"/>
  <c r="L615" i="17"/>
  <c r="I616" i="17"/>
  <c r="J616" i="17"/>
  <c r="K616" i="17"/>
  <c r="L616" i="17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I629" i="17"/>
  <c r="J629" i="17"/>
  <c r="K629" i="17"/>
  <c r="L629" i="17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I634" i="17"/>
  <c r="J634" i="17"/>
  <c r="K634" i="17"/>
  <c r="L634" i="17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I639" i="17"/>
  <c r="J639" i="17"/>
  <c r="K639" i="17"/>
  <c r="L639" i="17"/>
  <c r="I640" i="17"/>
  <c r="J640" i="17"/>
  <c r="K640" i="17"/>
  <c r="L640" i="17"/>
  <c r="I641" i="17"/>
  <c r="J641" i="17"/>
  <c r="K641" i="17"/>
  <c r="L641" i="17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I651" i="17"/>
  <c r="J651" i="17"/>
  <c r="K651" i="17"/>
  <c r="L651" i="17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I657" i="17"/>
  <c r="J657" i="17"/>
  <c r="K657" i="17"/>
  <c r="L657" i="17"/>
  <c r="I658" i="17"/>
  <c r="J658" i="17"/>
  <c r="K658" i="17"/>
  <c r="L658" i="17"/>
  <c r="I659" i="17"/>
  <c r="J659" i="17"/>
  <c r="K659" i="17"/>
  <c r="L659" i="17"/>
  <c r="I660" i="17"/>
  <c r="J660" i="17"/>
  <c r="K660" i="17"/>
  <c r="L660" i="17"/>
  <c r="I661" i="17"/>
  <c r="J661" i="17"/>
  <c r="K661" i="17"/>
  <c r="L661" i="17"/>
  <c r="I662" i="17"/>
  <c r="J662" i="17"/>
  <c r="K662" i="17"/>
  <c r="L662" i="17"/>
  <c r="I663" i="17"/>
  <c r="J663" i="17"/>
  <c r="K663" i="17"/>
  <c r="L663" i="17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I673" i="17"/>
  <c r="J673" i="17"/>
  <c r="K673" i="17"/>
  <c r="L673" i="17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I678" i="17"/>
  <c r="J678" i="17"/>
  <c r="K678" i="17"/>
  <c r="L678" i="17"/>
  <c r="I679" i="17"/>
  <c r="J679" i="17"/>
  <c r="K679" i="17"/>
  <c r="L679" i="17"/>
  <c r="I680" i="17"/>
  <c r="J680" i="17"/>
  <c r="K680" i="17"/>
  <c r="L680" i="17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I685" i="17"/>
  <c r="J685" i="17"/>
  <c r="K685" i="17"/>
  <c r="L685" i="17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I695" i="17"/>
  <c r="J695" i="17"/>
  <c r="K695" i="17"/>
  <c r="L695" i="17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I701" i="17"/>
  <c r="J701" i="17"/>
  <c r="K701" i="17"/>
  <c r="L701" i="17"/>
  <c r="I702" i="17"/>
  <c r="J702" i="17"/>
  <c r="K702" i="17"/>
  <c r="L702" i="17"/>
  <c r="I703" i="17"/>
  <c r="J703" i="17"/>
  <c r="K703" i="17"/>
  <c r="L703" i="17"/>
  <c r="I704" i="17"/>
  <c r="J704" i="17"/>
  <c r="K704" i="17"/>
  <c r="L704" i="17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I717" i="17"/>
  <c r="J717" i="17"/>
  <c r="K717" i="17"/>
  <c r="L717" i="17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I725" i="17"/>
  <c r="J725" i="17"/>
  <c r="K725" i="17"/>
  <c r="L725" i="17"/>
  <c r="I726" i="17"/>
  <c r="J726" i="17"/>
  <c r="K726" i="17"/>
  <c r="L726" i="17"/>
  <c r="I727" i="17"/>
  <c r="J727" i="17"/>
  <c r="K727" i="17"/>
  <c r="L727" i="17"/>
  <c r="I728" i="17"/>
  <c r="J728" i="17"/>
  <c r="K728" i="17"/>
  <c r="L728" i="17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I744" i="17"/>
  <c r="J744" i="17"/>
  <c r="K744" i="17"/>
  <c r="L744" i="17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I749" i="17"/>
  <c r="J749" i="17"/>
  <c r="K749" i="17"/>
  <c r="L749" i="17"/>
  <c r="I750" i="17"/>
  <c r="J750" i="17"/>
  <c r="K750" i="17"/>
  <c r="L750" i="17"/>
  <c r="I751" i="17"/>
  <c r="J751" i="17"/>
  <c r="K751" i="17"/>
  <c r="L751" i="17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I766" i="17"/>
  <c r="J766" i="17"/>
  <c r="K766" i="17"/>
  <c r="L766" i="17"/>
  <c r="I767" i="17"/>
  <c r="J767" i="17"/>
  <c r="K767" i="17"/>
  <c r="L767" i="17"/>
  <c r="I768" i="17"/>
  <c r="J768" i="17"/>
  <c r="K768" i="17"/>
  <c r="L768" i="17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I773" i="17"/>
  <c r="J773" i="17"/>
  <c r="K773" i="17"/>
  <c r="L773" i="17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I783" i="17"/>
  <c r="J783" i="17"/>
  <c r="K783" i="17"/>
  <c r="L783" i="17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I789" i="17"/>
  <c r="J789" i="17"/>
  <c r="K789" i="17"/>
  <c r="L789" i="17"/>
  <c r="I790" i="17"/>
  <c r="J790" i="17"/>
  <c r="K790" i="17"/>
  <c r="L790" i="17"/>
  <c r="I791" i="17"/>
  <c r="J791" i="17"/>
  <c r="K791" i="17"/>
  <c r="L791" i="17"/>
  <c r="I792" i="17"/>
  <c r="J792" i="17"/>
  <c r="K792" i="17"/>
  <c r="L792" i="17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I805" i="17"/>
  <c r="J805" i="17"/>
  <c r="K805" i="17"/>
  <c r="L805" i="17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I813" i="17"/>
  <c r="J813" i="17"/>
  <c r="K813" i="17"/>
  <c r="L813" i="17"/>
  <c r="I814" i="17"/>
  <c r="J814" i="17"/>
  <c r="K814" i="17"/>
  <c r="L814" i="17"/>
  <c r="I815" i="17"/>
  <c r="J815" i="17"/>
  <c r="K815" i="17"/>
  <c r="L815" i="17"/>
  <c r="I816" i="17"/>
  <c r="J816" i="17"/>
  <c r="K816" i="17"/>
  <c r="L816" i="17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I832" i="17"/>
  <c r="J832" i="17"/>
  <c r="K832" i="17"/>
  <c r="L832" i="17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I837" i="17"/>
  <c r="J837" i="17"/>
  <c r="K837" i="17"/>
  <c r="L837" i="17"/>
  <c r="I838" i="17"/>
  <c r="J838" i="17"/>
  <c r="K838" i="17"/>
  <c r="L838" i="17"/>
  <c r="I839" i="17"/>
  <c r="J839" i="17"/>
  <c r="K839" i="17"/>
  <c r="L839" i="17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I854" i="17"/>
  <c r="J854" i="17"/>
  <c r="K854" i="17"/>
  <c r="L854" i="17"/>
  <c r="I855" i="17"/>
  <c r="J855" i="17"/>
  <c r="K855" i="17"/>
  <c r="L855" i="17"/>
  <c r="I856" i="17"/>
  <c r="J856" i="17"/>
  <c r="K856" i="17"/>
  <c r="L856" i="17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I861" i="17"/>
  <c r="J861" i="17"/>
  <c r="K861" i="17"/>
  <c r="L861" i="17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I871" i="17"/>
  <c r="J871" i="17"/>
  <c r="K871" i="17"/>
  <c r="L871" i="17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I877" i="17"/>
  <c r="J877" i="17"/>
  <c r="K877" i="17"/>
  <c r="L877" i="17"/>
  <c r="I878" i="17"/>
  <c r="J878" i="17"/>
  <c r="K878" i="17"/>
  <c r="L878" i="17"/>
  <c r="I879" i="17"/>
  <c r="J879" i="17"/>
  <c r="K879" i="17"/>
  <c r="L879" i="17"/>
  <c r="I880" i="17"/>
  <c r="J880" i="17"/>
  <c r="K880" i="17"/>
  <c r="L880" i="17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I893" i="17"/>
  <c r="J893" i="17"/>
  <c r="K893" i="17"/>
  <c r="L893" i="17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I901" i="17"/>
  <c r="J901" i="17"/>
  <c r="K901" i="17"/>
  <c r="L901" i="17"/>
  <c r="I902" i="17"/>
  <c r="J902" i="17"/>
  <c r="K902" i="17"/>
  <c r="L902" i="17"/>
  <c r="I903" i="17"/>
  <c r="J903" i="17"/>
  <c r="K903" i="17"/>
  <c r="L903" i="17"/>
  <c r="I904" i="17"/>
  <c r="J904" i="17"/>
  <c r="K904" i="17"/>
  <c r="L904" i="17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I920" i="17"/>
  <c r="J920" i="17"/>
  <c r="K920" i="17"/>
  <c r="L920" i="17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I925" i="17"/>
  <c r="J925" i="17"/>
  <c r="K925" i="17"/>
  <c r="L925" i="17"/>
  <c r="I926" i="17"/>
  <c r="J926" i="17"/>
  <c r="K926" i="17"/>
  <c r="L926" i="17"/>
  <c r="I927" i="17"/>
  <c r="J927" i="17"/>
  <c r="K927" i="17"/>
  <c r="L927" i="17"/>
  <c r="I928" i="17"/>
  <c r="J928" i="17"/>
  <c r="K928" i="17"/>
  <c r="L928" i="17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I934" i="17"/>
  <c r="J934" i="17"/>
  <c r="K934" i="17"/>
  <c r="L934" i="17"/>
  <c r="I935" i="17"/>
  <c r="J935" i="17"/>
  <c r="K935" i="17"/>
  <c r="L935" i="17"/>
  <c r="I936" i="17"/>
  <c r="J936" i="17"/>
  <c r="K936" i="17"/>
  <c r="L936" i="17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I942" i="17"/>
  <c r="J942" i="17"/>
  <c r="K942" i="17"/>
  <c r="L942" i="17"/>
  <c r="I943" i="17"/>
  <c r="J943" i="17"/>
  <c r="K943" i="17"/>
  <c r="L943" i="17"/>
  <c r="I944" i="17"/>
  <c r="J944" i="17"/>
  <c r="K944" i="17"/>
  <c r="L944" i="17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I949" i="17"/>
  <c r="J949" i="17"/>
  <c r="K949" i="17"/>
  <c r="L949" i="17"/>
  <c r="I950" i="17"/>
  <c r="J950" i="17"/>
  <c r="K950" i="17"/>
  <c r="L950" i="17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I957" i="17"/>
  <c r="J957" i="17"/>
  <c r="K957" i="17"/>
  <c r="L957" i="17"/>
  <c r="I958" i="17"/>
  <c r="J958" i="17"/>
  <c r="K958" i="17"/>
  <c r="L958" i="17"/>
  <c r="I959" i="17"/>
  <c r="J959" i="17"/>
  <c r="K959" i="17"/>
  <c r="L959" i="17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I965" i="17"/>
  <c r="J965" i="17"/>
  <c r="K965" i="17"/>
  <c r="L965" i="17"/>
  <c r="I966" i="17"/>
  <c r="J966" i="17"/>
  <c r="K966" i="17"/>
  <c r="L966" i="17"/>
  <c r="I967" i="17"/>
  <c r="J967" i="17"/>
  <c r="K967" i="17"/>
  <c r="L967" i="17"/>
  <c r="I968" i="17"/>
  <c r="J968" i="17"/>
  <c r="K968" i="17"/>
  <c r="L968" i="17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I976" i="17"/>
  <c r="J976" i="17"/>
  <c r="K976" i="17"/>
  <c r="L976" i="17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I981" i="17"/>
  <c r="J981" i="17"/>
  <c r="K981" i="17"/>
  <c r="L981" i="17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I989" i="17"/>
  <c r="J989" i="17"/>
  <c r="K989" i="17"/>
  <c r="L989" i="17"/>
  <c r="I990" i="17"/>
  <c r="J990" i="17"/>
  <c r="K990" i="17"/>
  <c r="L990" i="17"/>
  <c r="I991" i="17"/>
  <c r="J991" i="17"/>
  <c r="K991" i="17"/>
  <c r="L991" i="17"/>
  <c r="I992" i="17"/>
  <c r="J992" i="17"/>
  <c r="K992" i="17"/>
  <c r="L992" i="17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I998" i="17"/>
  <c r="J998" i="17"/>
  <c r="K998" i="17"/>
  <c r="L998" i="17"/>
  <c r="I999" i="17"/>
  <c r="J999" i="17"/>
  <c r="K999" i="17"/>
  <c r="L999" i="17"/>
  <c r="I1000" i="17"/>
  <c r="J1000" i="17"/>
  <c r="K1000" i="17"/>
  <c r="L1000" i="17"/>
  <c r="I1001" i="17"/>
  <c r="J1001" i="17"/>
  <c r="K1001" i="17"/>
  <c r="L1001" i="17"/>
  <c r="J2" i="17"/>
  <c r="K2" i="17"/>
  <c r="L2" i="17"/>
  <c r="I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<sst xmlns="http://schemas.openxmlformats.org/spreadsheetml/2006/main" count="11059" uniqueCount="6198">
  <si>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</si>
  <si>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</si>
  <si>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</si>
  <si>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</si>
  <si>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</si>
  <si>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</si>
  <si>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</si>
  <si>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</si>
  <si>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</si>
  <si>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</si>
  <si>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</si>
  <si>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</si>
  <si>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</si>
  <si>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</si>
  <si>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</si>
  <si>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</si>
  <si>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</si>
  <si>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</si>
  <si>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</si>
  <si>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</si>
  <si>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</si>
  <si>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</si>
  <si>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</si>
  <si>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</si>
  <si>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</si>
  <si>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</si>
  <si>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</si>
  <si>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</si>
  <si>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</si>
  <si>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</si>
  <si>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</si>
  <si>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</si>
  <si>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</si>
  <si>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</si>
  <si>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</si>
  <si>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</si>
  <si>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</si>
  <si>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</si>
  <si>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</si>
  <si>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</si>
  <si>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</si>
  <si>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</si>
  <si>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</si>
  <si>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</si>
  <si>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</si>
  <si>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</si>
  <si>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</si>
  <si>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</si>
  <si>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</si>
  <si>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</si>
  <si>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</si>
  <si>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</si>
  <si>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</si>
  <si>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</si>
  <si>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</si>
  <si>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</si>
  <si>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</si>
  <si>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</si>
  <si>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</si>
  <si>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</si>
  <si>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</si>
  <si>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</si>
  <si>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</si>
  <si>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</si>
  <si>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</si>
  <si>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</si>
  <si>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</si>
  <si>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</si>
  <si>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</si>
  <si>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</si>
  <si>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</si>
  <si>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</si>
  <si>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</si>
  <si>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</si>
  <si>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</si>
  <si>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</si>
  <si>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</si>
  <si>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</si>
  <si>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</si>
  <si>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</si>
  <si>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</si>
  <si>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</si>
  <si>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</si>
  <si>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</si>
  <si>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</si>
  <si>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</si>
  <si>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</si>
  <si>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</si>
  <si>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</si>
  <si>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</si>
  <si>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</si>
  <si>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</si>
  <si>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</si>
  <si>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</si>
  <si>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</si>
  <si>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</si>
  <si>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</si>
  <si>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</si>
  <si>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</si>
  <si>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</si>
  <si>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</si>
  <si>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</si>
  <si>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</si>
  <si>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</si>
  <si>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</si>
  <si>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</si>
  <si>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</si>
  <si>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</si>
  <si>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</si>
  <si>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</si>
  <si>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</si>
  <si>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</si>
  <si>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</si>
  <si>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</si>
  <si>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</si>
  <si>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</si>
  <si>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</si>
  <si>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</si>
  <si>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</si>
  <si>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</si>
  <si>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</si>
  <si>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</si>
  <si>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</si>
  <si>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</si>
  <si>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</si>
  <si>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</si>
  <si>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</si>
  <si>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</si>
  <si>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</si>
  <si>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</si>
  <si>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</si>
  <si>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</si>
  <si>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</si>
  <si>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</si>
  <si>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</si>
  <si>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</si>
  <si>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</si>
  <si>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</si>
  <si>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</si>
  <si>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</si>
  <si>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</si>
  <si>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</si>
  <si>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</si>
  <si>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</si>
  <si>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</si>
  <si>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</si>
  <si>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</si>
  <si>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</si>
  <si>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</si>
  <si>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</si>
  <si>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</si>
  <si>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</si>
  <si>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</si>
  <si>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</si>
  <si>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</si>
  <si>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</si>
  <si>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</si>
  <si>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</si>
  <si>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</si>
  <si>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</si>
  <si>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</si>
  <si>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</si>
  <si>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</si>
  <si>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</si>
  <si>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</si>
  <si>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</si>
  <si>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</si>
  <si>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</si>
  <si>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</si>
  <si>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</si>
  <si>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</si>
  <si>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</si>
  <si>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</si>
  <si>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</si>
  <si>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</si>
  <si>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</si>
  <si>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</si>
  <si>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</si>
  <si>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</si>
  <si>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</si>
  <si>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</si>
  <si>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</si>
  <si>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</si>
  <si>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</si>
  <si>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</si>
  <si>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</si>
  <si>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</si>
  <si>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</si>
  <si>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</si>
  <si>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</si>
  <si>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</si>
  <si>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</si>
  <si>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</si>
  <si>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</si>
  <si>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</si>
  <si>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</si>
  <si>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</si>
  <si>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</si>
  <si>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</si>
  <si>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</si>
  <si>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</si>
  <si>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</si>
  <si>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</si>
  <si>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</si>
  <si>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</si>
  <si>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</si>
  <si>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</si>
  <si>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</si>
  <si>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</si>
  <si>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</si>
  <si>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</si>
  <si>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</si>
  <si>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</si>
  <si>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</si>
  <si>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</si>
  <si>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</si>
  <si>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</si>
  <si>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</si>
  <si>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</si>
  <si>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</si>
  <si>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</si>
  <si>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</si>
  <si>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</si>
  <si>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</si>
  <si>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</si>
  <si>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</si>
  <si>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</si>
  <si>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</si>
  <si>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</si>
  <si>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</si>
  <si>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</si>
  <si>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</si>
  <si>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</si>
  <si>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</si>
  <si>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</si>
  <si>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</si>
  <si>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</si>
  <si>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</si>
  <si>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</si>
  <si>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</si>
  <si>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</si>
  <si>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</si>
  <si>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</si>
  <si>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</si>
  <si>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</si>
  <si>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</si>
  <si>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</si>
  <si>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</si>
  <si>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</si>
  <si>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</si>
  <si>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</si>
  <si>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</si>
  <si>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</si>
  <si>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</si>
  <si>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</si>
  <si>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</si>
  <si>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</si>
  <si>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</si>
  <si>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</si>
  <si>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</si>
  <si>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</si>
  <si>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</si>
  <si>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</si>
  <si>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</si>
  <si>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</si>
  <si>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</si>
  <si>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</si>
  <si>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</si>
  <si>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</si>
  <si>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</si>
  <si>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</si>
  <si>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</si>
  <si>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</si>
  <si>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</si>
  <si>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</si>
  <si>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</si>
  <si>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</si>
  <si>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</si>
  <si>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</si>
  <si>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</si>
  <si>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</si>
  <si>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</si>
  <si>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</si>
  <si>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</si>
  <si>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</si>
  <si>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</si>
  <si>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</si>
  <si>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</si>
  <si>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</si>
  <si>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</si>
  <si>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</si>
  <si>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</si>
  <si>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</si>
  <si>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</si>
  <si>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</si>
  <si>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</si>
  <si>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</si>
  <si>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</si>
  <si>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</si>
  <si>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</si>
  <si>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</si>
  <si>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</si>
  <si>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</si>
  <si>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</si>
  <si>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</si>
  <si>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</si>
  <si>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</si>
  <si>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</si>
  <si>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</si>
  <si>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</si>
  <si>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</si>
  <si>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</si>
  <si>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</si>
  <si>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</si>
  <si>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</si>
  <si>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</si>
  <si>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</si>
  <si>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</si>
  <si>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</si>
  <si>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</si>
  <si>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</si>
  <si>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</si>
  <si>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</si>
  <si>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</si>
  <si>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</si>
  <si>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</si>
  <si>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</si>
  <si>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</si>
  <si>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</si>
  <si>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</si>
  <si>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</si>
  <si>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</si>
  <si>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</si>
  <si>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</si>
  <si>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</si>
  <si>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</si>
  <si>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</si>
  <si>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</si>
  <si>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</si>
  <si>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</si>
  <si>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</si>
  <si>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</si>
  <si>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</si>
  <si>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</si>
  <si>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</si>
  <si>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</si>
  <si>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</si>
  <si>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</si>
  <si>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</si>
  <si>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</si>
  <si>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</si>
  <si>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</si>
  <si>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</si>
  <si>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</si>
  <si>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</si>
  <si>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</si>
  <si>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</si>
  <si>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</si>
  <si>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</si>
  <si>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</si>
  <si>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</si>
  <si>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</si>
  <si>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</si>
  <si>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</si>
  <si>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</si>
  <si>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</si>
  <si>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</si>
  <si>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</si>
  <si>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</si>
  <si>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</si>
  <si>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</si>
  <si>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</si>
  <si>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</si>
  <si>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</si>
  <si>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</si>
  <si>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</si>
  <si>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</si>
  <si>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</si>
  <si>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</si>
  <si>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</si>
  <si>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</si>
  <si>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</si>
  <si>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</si>
  <si>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</si>
  <si>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</si>
  <si>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</si>
  <si>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</si>
  <si>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</si>
  <si>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</si>
  <si>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</si>
  <si>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</si>
  <si>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</si>
  <si>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</si>
  <si>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</si>
  <si>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</si>
  <si>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</si>
  <si>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</si>
  <si>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</si>
  <si>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</si>
  <si>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</si>
  <si>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</si>
  <si>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</si>
  <si>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</si>
  <si>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</si>
  <si>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</si>
  <si>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</si>
  <si>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</si>
  <si>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</si>
  <si>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</si>
  <si>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</si>
  <si>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</si>
  <si>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</si>
  <si>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</si>
  <si>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</si>
  <si>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</si>
  <si>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</si>
  <si>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</si>
  <si>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</si>
  <si>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</si>
  <si>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</si>
  <si>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</si>
  <si>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</si>
  <si>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</si>
  <si>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</si>
  <si>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</si>
  <si>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</si>
  <si>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</si>
  <si>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</si>
  <si>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</si>
  <si>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</si>
  <si>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</si>
  <si>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</si>
  <si>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</si>
  <si>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</si>
  <si>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</si>
  <si>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</si>
  <si>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</si>
  <si>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</si>
  <si>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</si>
  <si>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</si>
  <si>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</si>
  <si>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</si>
  <si>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</si>
  <si>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</si>
  <si>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</si>
  <si>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</si>
  <si>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</si>
  <si>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</si>
  <si>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</si>
  <si>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</si>
  <si>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</si>
  <si>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</si>
  <si>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</si>
  <si>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</si>
  <si>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</si>
  <si>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</si>
  <si>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</si>
  <si>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</si>
  <si>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</si>
  <si>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</si>
  <si>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</si>
  <si>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</si>
  <si>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</si>
  <si>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</si>
  <si>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</si>
  <si>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</si>
  <si>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</si>
  <si>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</si>
  <si>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</si>
  <si>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</si>
  <si>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</si>
  <si>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</si>
  <si>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</si>
  <si>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</si>
  <si>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</si>
  <si>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</si>
  <si>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</si>
  <si>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</si>
  <si>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</si>
  <si>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</si>
  <si>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</si>
  <si>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</si>
  <si>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</si>
  <si>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</si>
  <si>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</si>
  <si>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</si>
  <si>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</si>
  <si>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</si>
  <si>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</si>
  <si>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</si>
  <si>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</si>
  <si>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</si>
  <si>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</si>
  <si>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</si>
  <si>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</si>
  <si>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</si>
  <si>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</si>
  <si>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</si>
  <si>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</si>
  <si>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</si>
  <si>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</si>
  <si>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</si>
  <si>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</si>
  <si>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</si>
  <si>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</si>
  <si>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</si>
  <si>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</si>
  <si>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</si>
  <si>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</si>
  <si>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</si>
  <si>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</si>
  <si>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</si>
  <si>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</si>
  <si>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</si>
  <si>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</si>
  <si>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</si>
  <si>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</si>
  <si>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</si>
  <si>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</si>
  <si>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</si>
  <si>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</si>
  <si>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</si>
  <si>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</si>
  <si>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</si>
  <si>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</si>
  <si>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</si>
  <si>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</si>
  <si>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</si>
  <si>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</si>
  <si>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</si>
  <si>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</si>
  <si>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</si>
  <si>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</si>
  <si>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</si>
  <si>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</si>
  <si>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</si>
  <si>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</si>
  <si>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</si>
  <si>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</si>
  <si>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</si>
  <si>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</si>
  <si>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</si>
  <si>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</si>
  <si>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</si>
  <si>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</si>
  <si>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</si>
  <si>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</si>
  <si>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</si>
  <si>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</si>
  <si>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</si>
  <si>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</si>
  <si>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</si>
  <si>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</si>
  <si>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</si>
  <si>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</si>
  <si>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</si>
  <si>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</si>
  <si>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</si>
  <si>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</si>
  <si>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</si>
  <si>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</si>
  <si>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</si>
  <si>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</si>
  <si>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</si>
  <si>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</si>
  <si>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</si>
  <si>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</si>
  <si>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</si>
  <si>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</si>
  <si>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</si>
  <si>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</si>
  <si>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</si>
  <si>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</si>
  <si>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</si>
  <si>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</si>
  <si>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</si>
  <si>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</si>
  <si>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</si>
  <si>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</si>
  <si>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</si>
  <si>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</si>
  <si>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</si>
  <si>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</si>
  <si>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</si>
  <si>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</si>
  <si>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</si>
  <si>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</si>
  <si>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</si>
  <si>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</si>
  <si>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</si>
  <si>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</si>
  <si>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</si>
  <si>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</si>
  <si>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</si>
  <si>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</si>
  <si>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</si>
  <si>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</si>
  <si>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</si>
  <si>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</si>
  <si>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</si>
  <si>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</si>
  <si>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</si>
  <si>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</si>
  <si>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</si>
  <si>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</si>
  <si>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</si>
  <si>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</si>
  <si>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</si>
  <si>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</si>
  <si>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</si>
  <si>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</si>
  <si>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</si>
  <si>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</si>
  <si>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</si>
  <si>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</si>
  <si>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</si>
  <si>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</si>
  <si>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</si>
  <si>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</si>
  <si>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</si>
  <si>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</si>
  <si>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</si>
  <si>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</si>
  <si>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</si>
  <si>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</si>
  <si>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</si>
  <si>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</si>
  <si>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</si>
  <si>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</si>
  <si>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</si>
  <si>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</si>
  <si>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</si>
  <si>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</si>
  <si>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</si>
  <si>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</si>
  <si>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</si>
  <si>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</si>
  <si>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</si>
  <si>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</si>
  <si>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</si>
  <si>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</si>
  <si>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</si>
  <si>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</si>
  <si>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</si>
  <si>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</si>
  <si>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</si>
  <si>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</si>
  <si>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</si>
  <si>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</si>
  <si>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</si>
  <si>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</si>
  <si>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</si>
  <si>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</si>
  <si>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</si>
  <si>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</si>
  <si>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</si>
  <si>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</si>
  <si>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</si>
  <si>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</si>
  <si>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</si>
  <si>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</si>
  <si>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</si>
  <si>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</si>
  <si>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</si>
  <si>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</si>
  <si>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</si>
  <si>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</si>
  <si>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</si>
  <si>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</si>
  <si>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</si>
  <si>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</si>
  <si>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</si>
  <si>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</si>
  <si>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</si>
  <si>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</si>
  <si>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</si>
  <si>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</si>
  <si>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</si>
  <si>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</si>
  <si>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</si>
  <si>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</si>
  <si>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</si>
  <si>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</si>
  <si>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</si>
  <si>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</si>
  <si>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</si>
  <si>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</si>
  <si>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</si>
  <si>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</si>
  <si>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</si>
  <si>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</si>
  <si>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</si>
  <si>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</si>
  <si>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</si>
  <si>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</si>
  <si>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</si>
  <si>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</si>
  <si>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</si>
  <si>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</si>
  <si>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</si>
  <si>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</si>
  <si>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</si>
  <si>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</si>
  <si>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</si>
  <si>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</si>
  <si>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</si>
  <si>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</si>
  <si>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</si>
  <si>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</si>
  <si>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</si>
  <si>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</si>
  <si>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</si>
  <si>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</si>
  <si>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</si>
  <si>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</si>
  <si>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</si>
  <si>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</si>
  <si>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</si>
  <si>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</si>
  <si>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</si>
  <si>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</si>
  <si>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</si>
  <si>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</si>
  <si>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</si>
  <si>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</si>
  <si>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</si>
  <si>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</si>
  <si>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</si>
  <si>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</si>
  <si>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</si>
  <si>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</si>
  <si>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</si>
  <si>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</si>
  <si>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</si>
  <si>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</si>
  <si>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</si>
  <si>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</si>
  <si>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</si>
  <si>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</si>
  <si>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</si>
  <si>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</si>
  <si>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</si>
  <si>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</si>
  <si>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</si>
  <si>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</si>
  <si>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</si>
  <si>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</si>
  <si>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</si>
  <si>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</si>
  <si>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</si>
  <si>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</si>
  <si>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</si>
  <si>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</si>
  <si>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</si>
  <si>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</si>
  <si>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</si>
  <si>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</si>
  <si>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</si>
  <si>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</si>
  <si>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</si>
  <si>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</si>
  <si>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</si>
  <si>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</si>
  <si>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</si>
  <si>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</si>
  <si>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</si>
  <si>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</si>
  <si>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</si>
  <si>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</si>
  <si>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</si>
  <si>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</si>
  <si>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</si>
  <si>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</si>
  <si>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</si>
  <si>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</si>
  <si>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</si>
  <si>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</si>
  <si>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</si>
  <si>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</si>
  <si>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</si>
  <si>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</si>
  <si>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</si>
  <si>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</si>
  <si>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</si>
  <si>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</si>
  <si>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</si>
  <si>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</si>
  <si>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</si>
  <si>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</si>
  <si>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</si>
  <si>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</si>
  <si>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</si>
  <si>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</si>
  <si>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</si>
  <si>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</si>
  <si>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</si>
  <si>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</si>
  <si>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</si>
  <si>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</si>
  <si>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</si>
  <si>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</si>
  <si>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</si>
  <si>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</si>
  <si>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</si>
  <si>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</si>
  <si>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</si>
  <si>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</si>
  <si>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</si>
  <si>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</si>
  <si>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</si>
  <si>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</si>
  <si>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</si>
  <si>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</si>
  <si>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</si>
  <si>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</si>
  <si>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</si>
  <si>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</si>
  <si>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</si>
  <si>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</si>
  <si>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</si>
  <si>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</si>
  <si>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</si>
  <si>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</si>
  <si>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</si>
  <si>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</si>
  <si>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</si>
  <si>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</si>
  <si>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</si>
  <si>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</si>
  <si>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</si>
  <si>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</si>
  <si>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</si>
  <si>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</si>
  <si>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</si>
  <si>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</si>
  <si>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</si>
  <si>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</si>
  <si>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</si>
  <si>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</si>
  <si>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</si>
  <si>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</si>
  <si>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</si>
  <si>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</si>
  <si>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</si>
  <si>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</si>
  <si>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</si>
  <si>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</si>
  <si>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</si>
  <si>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</si>
  <si>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</si>
  <si>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</si>
  <si>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</si>
  <si>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</si>
  <si>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</si>
  <si>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</si>
  <si>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</si>
  <si>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</si>
  <si>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</si>
  <si>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</si>
  <si>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</si>
  <si>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</si>
  <si>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</si>
  <si>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</si>
  <si>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</si>
  <si>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</si>
  <si>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</si>
  <si>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</si>
  <si>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</si>
  <si>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</si>
  <si>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</si>
  <si>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</si>
  <si>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</si>
  <si>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</si>
  <si>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</si>
  <si>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</si>
  <si>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</si>
  <si>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</si>
  <si>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</si>
  <si>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</si>
  <si>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</si>
  <si>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</si>
  <si>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</si>
  <si>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</si>
  <si>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</si>
  <si>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</si>
  <si>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</si>
  <si>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</si>
  <si>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</si>
  <si>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</si>
  <si>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</si>
  <si>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</si>
  <si>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</si>
  <si>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</si>
  <si>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</si>
  <si>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</si>
  <si>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</si>
  <si>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</si>
  <si>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</si>
  <si>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</si>
  <si>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</si>
  <si>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</si>
  <si>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</si>
  <si>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</si>
  <si>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</si>
  <si>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</si>
  <si>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</si>
  <si>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</si>
  <si>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</si>
  <si>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</si>
  <si>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</si>
  <si>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</si>
  <si>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</si>
  <si>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</si>
  <si>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</si>
  <si>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</si>
  <si>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</si>
  <si>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</si>
  <si>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</si>
  <si>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</si>
  <si>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</si>
  <si>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</si>
  <si>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</si>
  <si>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</si>
  <si>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</si>
  <si>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</si>
  <si>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</si>
  <si>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</si>
  <si>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</si>
  <si>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</si>
  <si>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</si>
  <si>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</si>
  <si>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</si>
  <si>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</si>
  <si>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</si>
  <si>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</si>
  <si>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</si>
  <si>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</si>
  <si>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</si>
  <si>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</si>
  <si>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</si>
  <si>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</si>
  <si>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</si>
  <si>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</si>
  <si>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</si>
  <si>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</si>
  <si>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</si>
  <si>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</si>
  <si>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</si>
  <si>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</si>
  <si>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</si>
  <si>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</si>
  <si>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</si>
  <si>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</si>
  <si>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</si>
  <si>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</si>
  <si>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</si>
  <si>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</si>
  <si>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</si>
  <si>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</si>
  <si>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</si>
  <si>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</si>
  <si>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</si>
  <si>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</si>
  <si>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</si>
  <si>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</si>
  <si>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</si>
  <si>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</si>
  <si>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</si>
  <si>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</si>
  <si>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</si>
  <si>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</si>
  <si>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</si>
  <si>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</si>
  <si>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</si>
  <si>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</si>
  <si>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</si>
  <si>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</si>
  <si>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</si>
  <si>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</si>
  <si>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</si>
  <si>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</si>
  <si>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</si>
  <si>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</si>
  <si>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</si>
  <si>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</si>
  <si>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</si>
  <si>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</si>
  <si>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</si>
  <si>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</si>
  <si>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</si>
  <si>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</si>
  <si>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</si>
  <si>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</si>
  <si>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</si>
  <si>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</si>
  <si>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</si>
  <si>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</si>
  <si>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</si>
  <si>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</si>
  <si>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</si>
  <si>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</si>
  <si>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</si>
  <si>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</si>
  <si>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</si>
  <si>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</si>
  <si>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</si>
  <si>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</si>
  <si>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</si>
  <si>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</si>
  <si>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</si>
  <si>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</si>
  <si>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</si>
  <si>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</si>
  <si>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</si>
  <si>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</si>
  <si>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</si>
  <si>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</si>
  <si>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</si>
  <si>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</si>
  <si>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</si>
  <si>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</si>
  <si>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</si>
  <si>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</si>
  <si>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</si>
  <si>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</si>
  <si>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</si>
  <si>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</si>
  <si>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</si>
  <si>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</si>
  <si>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</si>
  <si>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</si>
  <si>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</si>
  <si>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</si>
  <si>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</si>
  <si>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</si>
  <si>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</si>
  <si>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</si>
  <si>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</si>
  <si>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</si>
  <si>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</si>
  <si>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</si>
  <si>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</si>
  <si>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</si>
  <si>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</si>
  <si>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</si>
  <si>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</si>
  <si>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</si>
  <si>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</si>
  <si>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</si>
  <si>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</si>
  <si>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</si>
  <si>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</si>
  <si>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</si>
  <si>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</si>
  <si>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</si>
  <si>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</si>
  <si>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</si>
  <si>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</si>
  <si>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</si>
  <si>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</si>
  <si>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</si>
  <si>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</si>
  <si>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</si>
  <si>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</si>
  <si>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</si>
  <si>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</si>
  <si>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</si>
  <si>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</si>
  <si>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</si>
  <si>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</si>
  <si>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</si>
  <si>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</si>
  <si>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</si>
  <si>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</si>
  <si>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</si>
  <si>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</si>
  <si>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</si>
  <si>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</si>
  <si>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</si>
  <si>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</si>
  <si>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</si>
  <si>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</si>
  <si>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</si>
  <si>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</si>
  <si>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</si>
  <si>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</si>
  <si>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</si>
  <si>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</si>
  <si>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</si>
  <si>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</si>
  <si>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</si>
  <si>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</si>
  <si>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</si>
  <si>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</si>
  <si>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</si>
  <si>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</si>
  <si>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</si>
  <si>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</si>
  <si>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</si>
  <si>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</si>
  <si>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</si>
  <si>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</si>
  <si>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</si>
  <si>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</si>
  <si>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</si>
  <si>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</si>
  <si>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</si>
  <si>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</si>
  <si>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</si>
  <si>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</si>
  <si>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</si>
  <si>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</si>
  <si>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</si>
  <si>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</si>
  <si>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</si>
  <si>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</si>
  <si>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</si>
  <si>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</si>
  <si>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</si>
  <si>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</si>
  <si>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</si>
  <si>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</si>
  <si>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</si>
  <si>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</si>
  <si>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</si>
  <si>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</si>
  <si>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</si>
  <si>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</si>
  <si>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</si>
  <si>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</si>
  <si>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</si>
  <si>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</si>
  <si>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</si>
  <si>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</si>
  <si>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</si>
  <si>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</si>
  <si>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</si>
  <si>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</si>
  <si>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</si>
  <si>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</si>
  <si>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</si>
  <si>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</si>
  <si>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</si>
  <si>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</si>
  <si>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</si>
  <si>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</si>
  <si>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</si>
  <si>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</si>
  <si>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</si>
  <si>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</si>
  <si>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</si>
  <si>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</si>
  <si>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</si>
  <si>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</si>
  <si>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</si>
  <si>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</si>
  <si>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</si>
  <si>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</si>
  <si>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</si>
  <si>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</si>
  <si>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</si>
  <si>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</si>
  <si>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</si>
  <si>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</si>
  <si>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</si>
  <si>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</si>
  <si>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</si>
  <si>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</si>
  <si>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</si>
  <si>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</si>
  <si>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</si>
  <si>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</si>
  <si>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</si>
  <si>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</si>
  <si>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</si>
  <si>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</si>
  <si>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</si>
  <si>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</si>
  <si>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</si>
  <si>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</si>
  <si>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</si>
  <si>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</si>
  <si>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</si>
  <si>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</si>
  <si>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</si>
  <si>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</si>
  <si>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</si>
  <si>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</si>
  <si>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</si>
  <si>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</si>
  <si>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</si>
  <si>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</si>
  <si>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</si>
  <si>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</si>
  <si>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</si>
  <si>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</si>
  <si>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</si>
  <si>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</si>
  <si>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</si>
  <si>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</si>
  <si>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</si>
  <si>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</si>
  <si>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</si>
  <si>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</si>
  <si>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</si>
  <si>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</si>
  <si>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</si>
  <si>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</si>
  <si>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</si>
  <si>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</si>
  <si>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</si>
  <si>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</si>
  <si>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</si>
  <si>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</si>
  <si>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</si>
  <si>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</si>
  <si>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</si>
  <si>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</si>
  <si>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</si>
  <si>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</si>
  <si>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</si>
  <si>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</si>
  <si>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</si>
  <si>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</si>
  <si>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</si>
  <si>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</si>
  <si>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</si>
  <si>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</si>
  <si>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</si>
  <si>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</si>
  <si>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</si>
  <si>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</si>
  <si>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</si>
  <si>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</si>
  <si>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</si>
  <si>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</si>
  <si>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</si>
  <si>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</si>
  <si>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</si>
  <si>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</si>
  <si>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</si>
  <si>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</si>
  <si>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</si>
  <si>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</si>
  <si>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</si>
  <si>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</si>
  <si>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</si>
  <si>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</si>
  <si>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</si>
  <si>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</si>
  <si>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</si>
  <si>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</si>
  <si>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</si>
  <si>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</si>
  <si>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</si>
  <si>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</si>
  <si>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</si>
  <si>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</si>
  <si>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</si>
  <si>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</si>
  <si>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</si>
  <si>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</si>
  <si>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</si>
  <si>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</si>
  <si>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</si>
  <si>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</si>
  <si>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</si>
  <si>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</si>
  <si>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</si>
  <si>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</si>
  <si>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</si>
  <si>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</si>
  <si>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</si>
  <si>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</si>
  <si>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</si>
  <si>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</si>
  <si>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</si>
  <si>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</si>
  <si>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</si>
  <si>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</si>
  <si>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</si>
  <si>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</si>
  <si>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</si>
  <si>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</si>
  <si>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</si>
  <si>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</si>
  <si>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</si>
  <si>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</si>
  <si>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</si>
  <si>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</si>
  <si>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</si>
  <si>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</si>
  <si>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</si>
  <si>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</si>
  <si>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</si>
  <si>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</si>
  <si>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</si>
  <si>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</si>
  <si>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</si>
  <si>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</si>
  <si>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</si>
  <si>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</si>
  <si>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</si>
  <si>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</si>
  <si>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</si>
  <si>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</si>
  <si>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</si>
  <si>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</si>
  <si>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</si>
  <si>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</si>
  <si>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</si>
  <si>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</si>
  <si>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</si>
  <si>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</si>
  <si>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</si>
  <si>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</si>
  <si>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</si>
  <si>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</si>
  <si>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</si>
  <si>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</si>
  <si>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</si>
  <si>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</si>
  <si>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</si>
  <si>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</si>
  <si>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</si>
  <si>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</si>
  <si>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</si>
  <si>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</si>
  <si>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</si>
  <si>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</si>
  <si>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</si>
  <si>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</si>
  <si>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</si>
  <si>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</si>
  <si>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</si>
  <si>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</si>
  <si>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</si>
  <si>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</si>
  <si>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</si>
  <si>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</si>
  <si>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</si>
  <si>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</si>
  <si>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</si>
  <si>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</si>
  <si>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</si>
  <si>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</si>
  <si>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</si>
  <si>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</si>
  <si>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</si>
  <si>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</si>
  <si>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</si>
  <si>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</si>
  <si>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</si>
  <si>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</si>
  <si>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</si>
  <si>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</si>
  <si>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</si>
  <si>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</si>
  <si>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</si>
  <si>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</si>
  <si>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</si>
  <si>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</si>
  <si>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</si>
  <si>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</si>
  <si>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</si>
  <si>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</si>
  <si>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</si>
  <si>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</si>
  <si>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</si>
  <si>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</si>
  <si>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</si>
  <si>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</si>
  <si>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</si>
  <si>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</si>
  <si>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</si>
  <si>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</si>
  <si>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</si>
  <si>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</si>
  <si>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</si>
  <si>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</si>
  <si>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</si>
  <si>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</si>
  <si>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</si>
  <si>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</si>
  <si>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</si>
  <si>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</si>
  <si>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</si>
  <si>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</si>
  <si>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</si>
  <si>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</si>
  <si>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</si>
  <si>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</si>
  <si>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</si>
  <si>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</si>
  <si>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</si>
  <si>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</si>
  <si>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</si>
  <si>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</si>
  <si>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</si>
  <si>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</si>
  <si>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</si>
  <si>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</si>
  <si>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</si>
  <si>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</si>
  <si>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</si>
  <si>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</si>
  <si>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</si>
  <si>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</si>
  <si>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</si>
  <si>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</si>
  <si>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</si>
  <si>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</si>
  <si>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</si>
  <si>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</si>
  <si>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</si>
  <si>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</si>
  <si>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</si>
  <si>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</si>
  <si>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</si>
  <si>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</si>
  <si>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</si>
  <si>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</si>
  <si>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</si>
  <si>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</si>
  <si>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</si>
  <si>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</si>
  <si>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</si>
  <si>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</si>
  <si>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</si>
  <si>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</si>
  <si>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</si>
  <si>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</si>
  <si>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</si>
  <si>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</si>
  <si>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</si>
  <si>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</si>
  <si>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</si>
  <si>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</si>
  <si>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</si>
  <si>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</si>
  <si>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</si>
  <si>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</si>
  <si>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</si>
  <si>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</si>
  <si>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</si>
  <si>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</si>
  <si>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</si>
  <si>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</si>
  <si>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</si>
  <si>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</si>
  <si>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</si>
  <si>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</si>
  <si>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</si>
  <si>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</si>
  <si>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</si>
  <si>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</si>
  <si>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</si>
  <si>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</si>
  <si>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</si>
  <si>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</si>
  <si>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</si>
  <si>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</si>
  <si>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</si>
  <si>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</si>
  <si>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</si>
  <si>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</si>
  <si>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</si>
  <si>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</si>
  <si>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</si>
  <si>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</si>
  <si>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</si>
  <si>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</si>
  <si>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</si>
  <si>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</si>
  <si>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</si>
  <si>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</si>
  <si>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</si>
  <si>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</si>
  <si>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</si>
  <si>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</si>
  <si>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</si>
  <si>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</si>
  <si>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</si>
  <si>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</si>
  <si>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</si>
  <si>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</si>
  <si>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</si>
  <si>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</si>
  <si>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</si>
  <si>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</si>
  <si>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</si>
  <si>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</si>
  <si>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</si>
  <si>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</si>
  <si>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</si>
  <si>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</si>
  <si>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</si>
  <si>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</si>
  <si>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</si>
  <si>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</si>
  <si>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</si>
  <si>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</si>
  <si>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</si>
  <si>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</si>
  <si>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</si>
  <si>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</si>
  <si>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</si>
  <si>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</si>
  <si>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</si>
  <si>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</si>
  <si>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</si>
  <si>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</si>
  <si>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</si>
  <si>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</si>
  <si>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</si>
  <si>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</si>
  <si>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</si>
  <si>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</si>
  <si>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</si>
  <si>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</si>
  <si>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</si>
  <si>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</si>
  <si>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</si>
  <si>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</si>
  <si>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</si>
  <si>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</si>
  <si>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</si>
  <si>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</si>
  <si>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</si>
  <si>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</si>
  <si>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</si>
  <si>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</si>
  <si>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</si>
  <si>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</si>
  <si>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</si>
  <si>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</si>
  <si>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</si>
  <si>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</si>
  <si>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</si>
  <si>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</si>
  <si>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</si>
  <si>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</si>
  <si>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</si>
  <si>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</si>
  <si>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</si>
  <si>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</si>
  <si>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</si>
  <si>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</si>
  <si>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</si>
  <si>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</si>
  <si>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</si>
  <si>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</si>
  <si>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</si>
  <si>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</si>
  <si>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</si>
  <si>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</si>
  <si>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</si>
  <si>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</si>
  <si>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</si>
  <si>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</si>
  <si>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</si>
  <si>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</si>
  <si>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</si>
  <si>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</si>
  <si>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</si>
  <si>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</si>
  <si>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</si>
  <si>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</si>
  <si>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</si>
  <si>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</si>
  <si>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</si>
  <si>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</si>
  <si>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</si>
  <si>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</si>
  <si>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</si>
  <si>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</si>
  <si>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</si>
  <si>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</si>
  <si>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</si>
  <si>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</si>
  <si>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</si>
  <si>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</si>
  <si>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</si>
  <si>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</si>
  <si>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</si>
  <si>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</si>
  <si>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</si>
  <si>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</si>
  <si>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</si>
  <si>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</si>
  <si>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</si>
  <si>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</si>
  <si>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</si>
  <si>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</si>
  <si>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</si>
  <si>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</si>
  <si>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</si>
  <si>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</si>
  <si>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</si>
  <si>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</si>
  <si>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</si>
  <si>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</si>
  <si>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</si>
  <si>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</si>
  <si>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</si>
  <si>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</si>
  <si>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</si>
  <si>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</si>
  <si>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</si>
  <si>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</si>
  <si>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</si>
  <si>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</si>
  <si>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</si>
  <si>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</si>
  <si>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</si>
  <si>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</si>
  <si>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</si>
  <si>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</si>
  <si>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</si>
  <si>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</si>
  <si>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</si>
  <si>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</si>
  <si>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</si>
  <si>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</si>
  <si>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</si>
  <si>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</si>
  <si>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</si>
  <si>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</si>
  <si>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</si>
  <si>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</si>
  <si>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</si>
  <si>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</si>
  <si>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</si>
  <si>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</si>
  <si>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</si>
  <si>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</si>
  <si>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</si>
  <si>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</si>
  <si>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</si>
  <si>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</si>
  <si>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</si>
  <si>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</si>
  <si>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</si>
  <si>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</si>
  <si>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</si>
  <si>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</si>
  <si>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</si>
  <si>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</si>
  <si>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</si>
  <si>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</si>
  <si>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</si>
  <si>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</si>
  <si>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</si>
  <si>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</si>
  <si>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</si>
  <si>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</si>
  <si>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</si>
  <si>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</si>
  <si>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</si>
  <si>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</si>
  <si>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</si>
  <si>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</si>
  <si>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</si>
  <si>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</si>
  <si>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</si>
  <si>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</si>
  <si>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</si>
  <si>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</si>
  <si>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</si>
  <si>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</si>
  <si>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</si>
  <si>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</si>
  <si>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</si>
  <si>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</si>
  <si>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</si>
  <si>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</si>
  <si>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</si>
  <si>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</si>
  <si>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</si>
  <si>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</si>
  <si>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</si>
  <si>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</si>
  <si>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</si>
  <si>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</si>
  <si>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</si>
  <si>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</si>
  <si>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</si>
  <si>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</si>
  <si>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</si>
  <si>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</si>
  <si>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</si>
  <si>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</si>
  <si>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</si>
  <si>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</si>
  <si>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</si>
  <si>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</si>
  <si>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</si>
  <si>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</si>
  <si>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</si>
  <si>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</si>
  <si>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</si>
  <si>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</si>
  <si>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</si>
  <si>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</si>
  <si>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</si>
  <si>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</si>
  <si>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</si>
  <si>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</si>
  <si>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</si>
  <si>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</si>
  <si>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</si>
  <si>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</si>
  <si>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</si>
  <si>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</si>
  <si>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</si>
  <si>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</si>
  <si>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</si>
  <si>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</si>
  <si>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</si>
  <si>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</si>
  <si>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</si>
  <si>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</si>
  <si>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</si>
  <si>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</si>
  <si>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</si>
  <si>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</si>
  <si>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</si>
  <si>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</si>
  <si>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</si>
  <si>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</si>
  <si>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</si>
  <si>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</si>
  <si>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</si>
  <si>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</si>
  <si>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</si>
  <si>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</si>
  <si>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</si>
  <si>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</si>
  <si>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</si>
  <si>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</si>
  <si>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</si>
  <si>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</si>
  <si>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</si>
  <si>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</si>
  <si>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</si>
  <si>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</si>
  <si>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</si>
  <si>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</si>
  <si>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</si>
  <si>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</si>
  <si>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</si>
  <si>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</si>
  <si>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</si>
  <si>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</si>
  <si>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</si>
  <si>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</si>
  <si>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</si>
  <si>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</si>
  <si>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</si>
  <si>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</si>
  <si>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</si>
  <si>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</si>
  <si>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</si>
  <si>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</si>
  <si>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</si>
  <si>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</si>
  <si>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</si>
  <si>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</si>
  <si>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</si>
  <si>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</si>
  <si>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</si>
  <si>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</si>
  <si>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</si>
  <si>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</si>
  <si>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</si>
  <si>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</si>
  <si>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</si>
  <si>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</si>
  <si>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</si>
  <si>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</si>
  <si>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</si>
  <si>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</si>
  <si>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</si>
  <si>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</si>
  <si>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</si>
  <si>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</si>
  <si>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</si>
  <si>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</si>
  <si>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</si>
  <si>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</si>
  <si>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</si>
  <si>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</si>
  <si>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</si>
  <si>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</si>
  <si>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</si>
  <si>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</si>
  <si>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</si>
  <si>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</si>
  <si>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</si>
  <si>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</si>
  <si>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</si>
  <si>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</si>
  <si>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</si>
  <si>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</si>
  <si>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</si>
  <si>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</si>
  <si>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</si>
  <si>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</si>
  <si>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</si>
  <si>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</si>
  <si>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</si>
  <si>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</si>
  <si>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</si>
  <si>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</si>
  <si>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</si>
  <si>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</si>
  <si>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</si>
  <si>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</si>
  <si>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</si>
  <si>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</si>
  <si>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</si>
  <si>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</si>
  <si>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</si>
  <si>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</si>
  <si>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</si>
  <si>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</si>
  <si>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</si>
  <si>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</si>
  <si>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</si>
  <si>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</si>
  <si>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</si>
  <si>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</si>
  <si>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</si>
  <si>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</si>
  <si>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</si>
  <si>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</si>
  <si>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</si>
  <si>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</si>
  <si>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</si>
  <si>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</si>
  <si>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</si>
  <si>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</si>
  <si>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</si>
  <si>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</si>
  <si>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</si>
  <si>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</si>
  <si>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</si>
  <si>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</si>
  <si>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</si>
  <si>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</si>
  <si>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</si>
  <si>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</si>
  <si>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</si>
  <si>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</si>
  <si>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</si>
  <si>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</si>
  <si>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</si>
  <si>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</si>
  <si>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</si>
  <si>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</si>
  <si>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</si>
  <si>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</si>
  <si>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</si>
  <si>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</si>
  <si>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</si>
  <si>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</si>
  <si>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</si>
  <si>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</si>
  <si>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</si>
  <si>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</si>
  <si>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</si>
  <si>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</si>
  <si>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</si>
  <si>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</si>
  <si>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</si>
  <si>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</si>
  <si>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</si>
  <si>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</si>
  <si>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</si>
  <si>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</si>
  <si>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</si>
  <si>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</si>
  <si>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</si>
  <si>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</si>
  <si>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</si>
  <si>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</si>
  <si>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</si>
  <si>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</si>
  <si>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</si>
  <si>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</si>
  <si>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</si>
  <si>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</si>
  <si>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</si>
  <si>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</si>
  <si>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</si>
  <si>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</si>
  <si>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</si>
  <si>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</si>
  <si>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</si>
  <si>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</si>
  <si>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</si>
  <si>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</si>
  <si>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</si>
  <si>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</si>
  <si>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</si>
  <si>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</si>
  <si>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</si>
  <si>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</si>
  <si>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</si>
  <si>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</si>
  <si>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</si>
  <si>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</si>
  <si>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</si>
  <si>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</si>
  <si>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</si>
  <si>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</si>
  <si>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</si>
  <si>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</si>
  <si>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</si>
  <si>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</si>
  <si>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</si>
  <si>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</si>
  <si>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</si>
  <si>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</si>
  <si>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</si>
  <si>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</si>
  <si>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</si>
  <si>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</si>
  <si>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</si>
  <si>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</si>
  <si>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</si>
  <si>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</si>
  <si>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</si>
  <si>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</si>
  <si>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</si>
  <si>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</si>
  <si>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</si>
  <si>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</si>
  <si>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</si>
  <si>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</si>
  <si>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</si>
  <si>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</si>
  <si>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</si>
  <si>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</si>
  <si>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</si>
  <si>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</si>
  <si>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</si>
  <si>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</si>
  <si>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</si>
  <si>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</si>
  <si>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</si>
  <si>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</si>
  <si>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</si>
  <si>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</si>
  <si>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</si>
  <si>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</si>
  <si>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</si>
  <si>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</si>
  <si>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</si>
  <si>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</si>
  <si>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</si>
  <si>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</si>
  <si>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</si>
  <si>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</si>
  <si>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</si>
  <si>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</si>
  <si>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</si>
  <si>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</si>
  <si>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</si>
  <si>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</si>
  <si>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</si>
  <si>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</si>
  <si>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</si>
  <si>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</si>
  <si>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</si>
  <si>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</si>
  <si>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</si>
  <si>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</si>
  <si>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</si>
  <si>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</si>
  <si>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</si>
  <si>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</si>
  <si>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</si>
  <si>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</si>
  <si>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</si>
  <si>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</si>
  <si>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</si>
  <si>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</si>
  <si>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</si>
  <si>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</si>
  <si>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</si>
  <si>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</si>
  <si>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</si>
  <si>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</si>
  <si>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</si>
  <si>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</si>
  <si>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</si>
  <si>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</si>
  <si>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</si>
  <si>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</si>
  <si>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</si>
  <si>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</si>
  <si>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</si>
  <si>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</si>
  <si>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</si>
  <si>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</si>
  <si>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</si>
  <si>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</si>
  <si>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</si>
  <si>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</si>
  <si>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</si>
  <si>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</si>
  <si>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</si>
  <si>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</si>
  <si>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</si>
  <si>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</si>
  <si>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</si>
  <si>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</si>
  <si>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</si>
  <si>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</si>
  <si>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</si>
  <si>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</si>
  <si>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</si>
  <si>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</si>
  <si>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</si>
  <si>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</si>
  <si>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</si>
  <si>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</si>
  <si>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</si>
  <si>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</si>
  <si>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</si>
  <si>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</si>
  <si>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</si>
  <si>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</si>
  <si>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</si>
  <si>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</si>
  <si>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</si>
  <si>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</si>
  <si>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</si>
  <si>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</si>
  <si>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</si>
  <si>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</si>
  <si>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</si>
  <si>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</si>
  <si>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</si>
  <si>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</si>
  <si>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</si>
  <si>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</si>
  <si>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</si>
  <si>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</si>
  <si>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</si>
  <si>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</si>
  <si>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</si>
  <si>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</si>
  <si>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</si>
  <si>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</si>
  <si>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</si>
  <si>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</si>
  <si>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</si>
  <si>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</si>
  <si>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</si>
  <si>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</si>
  <si>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</si>
  <si>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</si>
  <si>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</si>
  <si>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</si>
  <si>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</si>
  <si>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</si>
  <si>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</si>
  <si>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</si>
  <si>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</si>
  <si>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</si>
  <si>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</si>
  <si>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</si>
  <si>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</si>
  <si>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</si>
  <si>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</si>
  <si>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</si>
  <si>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</si>
  <si>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</si>
  <si>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</si>
  <si>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</si>
  <si>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</si>
  <si>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</si>
  <si>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</si>
  <si>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</si>
  <si>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</si>
  <si>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</si>
  <si>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</si>
  <si>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</si>
  <si>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</si>
  <si>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</si>
  <si>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</si>
  <si>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</si>
  <si>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</si>
  <si>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</si>
  <si>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</si>
  <si>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</si>
  <si>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</si>
  <si>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</si>
  <si>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</si>
  <si>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</si>
  <si>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</si>
  <si>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</si>
  <si>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</si>
  <si>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</si>
  <si>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</si>
  <si>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</si>
  <si>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</si>
  <si>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</si>
  <si>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</si>
  <si>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</si>
  <si>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</si>
  <si>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</si>
  <si>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</si>
  <si>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</si>
  <si>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</si>
  <si>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</si>
  <si>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</si>
  <si>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</si>
  <si>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</si>
  <si>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</si>
  <si>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</si>
  <si>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</si>
  <si>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</si>
  <si>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</si>
  <si>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</si>
  <si>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</si>
  <si>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</si>
  <si>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</si>
  <si>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</si>
  <si>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</si>
  <si>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</si>
  <si>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</si>
  <si>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</si>
  <si>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</si>
  <si>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</si>
  <si>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</si>
  <si>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</si>
  <si>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</si>
  <si>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</si>
  <si>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</si>
  <si>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</si>
  <si>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</si>
  <si>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</si>
  <si>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</si>
  <si>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</si>
  <si>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</si>
  <si>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</si>
  <si>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</si>
  <si>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</si>
  <si>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</si>
  <si>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</si>
  <si>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</si>
  <si>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</si>
  <si>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</si>
  <si>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</si>
  <si>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</si>
  <si>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</si>
  <si>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</si>
  <si>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</si>
  <si>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</si>
  <si>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</si>
  <si>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</si>
  <si>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</si>
  <si>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</si>
  <si>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</si>
  <si>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</si>
  <si>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</si>
  <si>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</si>
  <si>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</si>
  <si>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</si>
  <si>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</si>
  <si>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</si>
  <si>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</si>
  <si>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</si>
  <si>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</si>
  <si>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</si>
  <si>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</si>
  <si>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</si>
  <si>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</si>
  <si>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</si>
  <si>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</si>
  <si>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</si>
  <si>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</si>
  <si>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</si>
  <si>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</si>
  <si>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</si>
  <si>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</si>
  <si>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</si>
  <si>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</si>
  <si>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</si>
  <si>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</si>
  <si>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</si>
  <si>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</si>
  <si>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</si>
  <si>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</si>
  <si>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</si>
  <si>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</si>
  <si>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</si>
  <si>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</si>
  <si>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</si>
  <si>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</si>
  <si>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</si>
  <si>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</si>
  <si>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</si>
  <si>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</si>
  <si>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</si>
  <si>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</si>
  <si>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</si>
  <si>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</si>
  <si>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</si>
  <si>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</si>
  <si>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</si>
  <si>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</si>
  <si>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</si>
  <si>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</si>
  <si>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</si>
  <si>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</si>
  <si>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</si>
  <si>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</si>
  <si>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</si>
  <si>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</si>
  <si>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</si>
  <si>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</si>
  <si>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</si>
  <si>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</si>
  <si>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</si>
  <si>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</si>
  <si>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</si>
  <si>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</si>
  <si>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</si>
  <si>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</si>
  <si>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</si>
  <si>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</si>
  <si>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</si>
  <si>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</si>
  <si>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</si>
  <si>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</si>
  <si>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</si>
  <si>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</si>
  <si>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</si>
  <si>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</si>
  <si>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</si>
  <si>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</si>
  <si>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</si>
  <si>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</si>
  <si>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</si>
  <si>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</si>
  <si>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</si>
  <si>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</si>
  <si>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</si>
  <si>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</si>
  <si>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</si>
  <si>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</si>
  <si>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</si>
  <si>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</si>
  <si>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</si>
  <si>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</si>
  <si>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</si>
  <si>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</si>
  <si>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</si>
  <si>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</si>
  <si>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</si>
  <si>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</si>
  <si>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</si>
  <si>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</si>
  <si>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</si>
  <si>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</si>
  <si>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</si>
  <si>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</si>
  <si>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</si>
  <si>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</si>
  <si>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</si>
  <si>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</si>
  <si>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</si>
  <si>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</si>
  <si>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</si>
  <si>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</si>
  <si>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</si>
  <si>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</si>
  <si>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</si>
  <si>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</si>
  <si>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</si>
  <si>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</si>
  <si>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</si>
  <si>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</si>
  <si>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</si>
  <si>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</si>
  <si>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</si>
  <si>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</si>
  <si>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</si>
  <si>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</si>
  <si>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</si>
  <si>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</si>
  <si>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</si>
  <si>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</si>
  <si>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</si>
  <si>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</si>
  <si>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</si>
  <si>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</si>
  <si>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</si>
  <si>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</si>
  <si>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</si>
  <si>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</si>
  <si>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</si>
  <si>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</si>
  <si>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</si>
  <si>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</si>
  <si>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</si>
  <si>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</si>
  <si>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</si>
  <si>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</si>
  <si>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</si>
  <si>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</si>
  <si>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</si>
  <si>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</si>
  <si>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</si>
  <si>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</si>
  <si>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</si>
  <si>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</si>
  <si>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</si>
  <si>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</si>
  <si>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</si>
  <si>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</si>
  <si>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</si>
  <si>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</si>
  <si>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</si>
  <si>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</si>
  <si>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</si>
  <si>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</si>
  <si>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</si>
  <si>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</si>
  <si>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</si>
  <si>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</si>
  <si>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</si>
  <si>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</si>
  <si>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</si>
  <si>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</si>
  <si>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</si>
  <si>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</si>
  <si>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</si>
  <si>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</si>
  <si>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</si>
  <si>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</si>
  <si>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</si>
  <si>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</si>
  <si>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</si>
  <si>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</si>
  <si>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</si>
  <si>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</si>
  <si>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</si>
  <si>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</si>
  <si>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</si>
  <si>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</si>
  <si>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</si>
  <si>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</si>
  <si>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</si>
  <si>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</si>
  <si>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</si>
  <si>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</si>
  <si>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</si>
  <si>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</si>
  <si>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</si>
  <si>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</si>
  <si>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</si>
  <si>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</si>
  <si>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</si>
  <si>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</si>
  <si>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</si>
  <si>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</si>
  <si>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</si>
  <si>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</si>
  <si>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</si>
  <si>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</si>
  <si>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</si>
  <si>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</si>
  <si>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</si>
  <si>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</si>
  <si>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</si>
  <si>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</si>
  <si>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</si>
  <si>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</si>
  <si>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</si>
  <si>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</si>
  <si>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</si>
  <si>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</si>
  <si>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</si>
  <si>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</si>
  <si>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</si>
  <si>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</si>
  <si>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</si>
  <si>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</si>
  <si>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</si>
  <si>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</si>
  <si>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</si>
  <si>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</si>
  <si>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</si>
  <si>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</si>
  <si>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</si>
  <si>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</si>
  <si>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</si>
  <si>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</si>
  <si>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</si>
  <si>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</si>
  <si>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</si>
  <si>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</si>
  <si>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</si>
  <si>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</si>
  <si>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</si>
  <si>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</si>
  <si>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</si>
  <si>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</si>
  <si>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</si>
  <si>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</si>
  <si>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</si>
  <si>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</si>
  <si>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</si>
  <si>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</si>
  <si>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</si>
  <si>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</si>
  <si>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</si>
  <si>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</si>
  <si>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</si>
  <si>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</si>
  <si>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</si>
  <si>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</si>
  <si>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</si>
  <si>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</si>
  <si>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</si>
  <si>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</si>
  <si>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</si>
  <si>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</si>
  <si>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</si>
  <si>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</si>
  <si>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</si>
  <si>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</si>
  <si>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</si>
  <si>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</si>
  <si>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</si>
  <si>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</si>
  <si>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</si>
  <si>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</si>
  <si>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</si>
  <si>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</si>
  <si>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</si>
  <si>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</si>
  <si>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</si>
  <si>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</si>
  <si>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</si>
  <si>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</si>
  <si>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</si>
  <si>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</si>
  <si>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</si>
  <si>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</si>
  <si>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</si>
  <si>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</si>
  <si>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</si>
  <si>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</si>
  <si>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</si>
  <si>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</si>
  <si>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</si>
  <si>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</si>
  <si>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</si>
  <si>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</si>
  <si>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</si>
  <si>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</si>
  <si>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</si>
  <si>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</si>
  <si>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</si>
  <si>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</si>
  <si>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</si>
  <si>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</si>
  <si>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</si>
  <si>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</si>
  <si>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</si>
  <si>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</si>
  <si>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</si>
  <si>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</si>
  <si>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</si>
  <si>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</si>
  <si>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</si>
  <si>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</si>
  <si>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</si>
  <si>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</si>
  <si>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</si>
  <si>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</si>
  <si>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</si>
  <si>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</si>
  <si>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</si>
  <si>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</si>
  <si>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</si>
  <si>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</si>
  <si>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</si>
  <si>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</si>
  <si>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</si>
  <si>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</si>
  <si>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</si>
  <si>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</si>
  <si>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</si>
  <si>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</si>
  <si>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</si>
  <si>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</si>
  <si>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</si>
  <si>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</si>
  <si>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</si>
  <si>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</si>
  <si>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</si>
  <si>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</si>
  <si>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</si>
  <si>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</si>
  <si>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</si>
  <si>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</si>
  <si>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</si>
  <si>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</si>
  <si>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</si>
  <si>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</si>
  <si>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</si>
  <si>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</si>
  <si>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</si>
  <si>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</si>
  <si>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</si>
  <si>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</si>
  <si>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</si>
  <si>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</si>
  <si>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</si>
  <si>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</si>
  <si>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</si>
  <si>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</si>
  <si>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</si>
  <si>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</si>
  <si>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</si>
  <si>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</si>
  <si>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</si>
  <si>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</si>
  <si>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</si>
  <si>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</si>
  <si>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</si>
  <si>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</si>
  <si>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</si>
  <si>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</si>
  <si>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</si>
  <si>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</si>
  <si>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</si>
  <si>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</si>
  <si>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</si>
  <si>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</si>
  <si>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</si>
  <si>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</si>
  <si>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</si>
  <si>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</si>
  <si>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</si>
  <si>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</si>
  <si>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</si>
  <si>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</si>
  <si>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</si>
  <si>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</si>
  <si>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</si>
  <si>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</si>
  <si>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</si>
  <si>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</si>
  <si>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</si>
  <si>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</si>
  <si>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</si>
  <si>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</si>
  <si>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</si>
  <si>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</si>
  <si>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</si>
  <si>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</si>
  <si>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</si>
  <si>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</si>
  <si>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</si>
  <si>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</si>
  <si>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</si>
  <si>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</si>
  <si>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</si>
  <si>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</si>
  <si>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</si>
  <si>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</si>
  <si>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</si>
  <si>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</si>
  <si>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</si>
  <si>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</si>
  <si>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</si>
  <si>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</si>
  <si>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</si>
  <si>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</si>
  <si>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</si>
  <si>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</si>
  <si>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</si>
  <si>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</si>
  <si>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</si>
  <si>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</si>
  <si>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</si>
  <si>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</si>
  <si>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</si>
  <si>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</si>
  <si>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</si>
  <si>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</si>
  <si>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</si>
  <si>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</si>
  <si>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</si>
  <si>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</si>
  <si>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</si>
  <si>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</si>
  <si>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</si>
  <si>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</si>
  <si>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</si>
  <si>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</si>
  <si>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</si>
  <si>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</si>
  <si>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</si>
  <si>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</si>
  <si>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</si>
  <si>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</si>
  <si>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</si>
  <si>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</si>
  <si>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</si>
  <si>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</si>
  <si>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</si>
  <si>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</si>
  <si>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</si>
  <si>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</si>
  <si>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</si>
  <si>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</si>
  <si>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</si>
  <si>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</si>
  <si>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</si>
  <si>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</si>
  <si>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</si>
  <si>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</si>
  <si>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</si>
  <si>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</si>
  <si>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</si>
  <si>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</si>
  <si>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</si>
  <si>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</si>
  <si>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</si>
  <si>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</si>
  <si>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</si>
  <si>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</si>
  <si>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</si>
  <si>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</si>
  <si>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</si>
  <si>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</si>
  <si>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</si>
  <si>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</si>
  <si>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</si>
  <si>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</si>
  <si>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</si>
  <si>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</si>
  <si>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</si>
  <si>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</si>
  <si>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</si>
  <si>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</si>
  <si>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</si>
  <si>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</si>
  <si>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</si>
  <si>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</si>
  <si>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</si>
  <si>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</si>
  <si>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</si>
  <si>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</si>
  <si>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</si>
  <si>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</si>
  <si>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</si>
  <si>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</si>
  <si>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</si>
  <si>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</si>
  <si>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</si>
  <si>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</si>
  <si>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</si>
  <si>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</si>
  <si>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</si>
  <si>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</si>
  <si>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</si>
  <si>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</si>
  <si>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</si>
  <si>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</si>
  <si>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</si>
  <si>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</si>
  <si>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</si>
  <si>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</si>
  <si>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</si>
  <si>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</si>
  <si>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</si>
  <si>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</si>
  <si>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</si>
  <si>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</si>
  <si>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</si>
  <si>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</si>
  <si>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</si>
  <si>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</si>
  <si>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</si>
  <si>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</si>
  <si>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</si>
  <si>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</si>
  <si>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</si>
  <si>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</si>
  <si>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</si>
  <si>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</si>
  <si>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</si>
  <si>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</si>
  <si>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</si>
  <si>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</si>
  <si>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</si>
  <si>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</si>
  <si>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</si>
  <si>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</si>
  <si>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</si>
  <si>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</si>
  <si>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</si>
  <si>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</si>
  <si>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</si>
  <si>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</si>
  <si>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</si>
  <si>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</si>
  <si>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</si>
  <si>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</si>
  <si>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</si>
  <si>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</si>
  <si>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</si>
  <si>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</si>
  <si>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</si>
  <si>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</si>
  <si>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</si>
  <si>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</si>
  <si>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</si>
  <si>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</si>
  <si>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</si>
  <si>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</si>
  <si>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</si>
  <si>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</si>
  <si>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</si>
  <si>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</si>
  <si>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</si>
  <si>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</si>
  <si>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</si>
  <si>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</si>
  <si>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</si>
  <si>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</si>
  <si>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</si>
  <si>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</si>
  <si>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</si>
  <si>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</si>
  <si>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</si>
  <si>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</si>
  <si>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</si>
  <si>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</si>
  <si>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</si>
  <si>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</si>
  <si>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</si>
  <si>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</si>
  <si>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</si>
  <si>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</si>
  <si>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</si>
  <si>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</si>
  <si>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</si>
  <si>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</si>
  <si>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</si>
  <si>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</si>
  <si>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</si>
  <si>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</si>
  <si>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</si>
  <si>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</si>
  <si>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</si>
  <si>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</si>
  <si>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</si>
  <si>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</si>
  <si>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</si>
  <si>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</si>
  <si>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</si>
  <si>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</si>
  <si>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</si>
  <si>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</si>
  <si>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</si>
  <si>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</si>
  <si>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</si>
  <si>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</si>
  <si>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</si>
  <si>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</si>
  <si>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</si>
  <si>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</si>
  <si>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</si>
  <si>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</si>
  <si>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</si>
  <si>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</si>
  <si>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</si>
  <si>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</si>
  <si>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</si>
  <si>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</si>
  <si>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</si>
  <si>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</si>
  <si>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</si>
  <si>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</si>
  <si>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</si>
  <si>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</si>
  <si>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</si>
  <si>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</si>
  <si>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</si>
  <si>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</si>
  <si>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</si>
  <si>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</si>
  <si>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</si>
  <si>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</si>
  <si>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</si>
  <si>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</si>
  <si>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</si>
  <si>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</si>
  <si>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</si>
  <si>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</si>
  <si>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</si>
  <si>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</si>
  <si>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</si>
  <si>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</si>
  <si>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</si>
  <si>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</si>
  <si>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</si>
  <si>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</si>
  <si>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</si>
  <si>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</si>
  <si>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</si>
  <si>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</si>
  <si>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</si>
  <si>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</si>
  <si>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</si>
  <si>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</si>
  <si>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</si>
  <si>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</si>
  <si>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</si>
  <si>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</si>
  <si>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</si>
  <si>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</si>
  <si>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</si>
  <si>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</si>
  <si>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</si>
  <si>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</si>
  <si>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</si>
  <si>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</si>
  <si>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</si>
  <si>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</si>
  <si>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</si>
  <si>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</si>
  <si>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</si>
  <si>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</si>
  <si>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</si>
  <si>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</si>
  <si>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</si>
  <si>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</si>
  <si>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</si>
  <si>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</si>
  <si>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</si>
  <si>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</si>
  <si>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</si>
  <si>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</si>
  <si>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</si>
  <si>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</si>
  <si>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</si>
  <si>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</si>
  <si>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</si>
  <si>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</si>
  <si>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</si>
  <si>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</si>
  <si>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</si>
  <si>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</si>
  <si>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</si>
  <si>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</si>
  <si>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</si>
  <si>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</si>
  <si>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</si>
  <si>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</si>
  <si>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</si>
  <si>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</si>
  <si>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</si>
  <si>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</si>
  <si>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</si>
  <si>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</si>
  <si>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</si>
  <si>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</si>
  <si>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</si>
  <si>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</si>
  <si>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</si>
  <si>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</si>
  <si>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</si>
  <si>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</si>
  <si>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</si>
  <si>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</si>
  <si>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</si>
  <si>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</si>
  <si>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</si>
  <si>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</si>
  <si>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</si>
  <si>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</si>
  <si>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</si>
  <si>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</si>
  <si>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</si>
  <si>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</si>
  <si>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</si>
  <si>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</si>
  <si>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</si>
  <si>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</si>
  <si>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</si>
  <si>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</si>
  <si>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</si>
  <si>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</si>
  <si>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</si>
  <si>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</si>
  <si>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</si>
  <si>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</si>
  <si>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</si>
  <si>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</si>
  <si>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</si>
  <si>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</si>
  <si>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</si>
  <si>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</si>
  <si>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</si>
  <si>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</si>
  <si>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</si>
  <si>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</si>
  <si>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</si>
  <si>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</si>
  <si>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</si>
  <si>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</si>
  <si>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</si>
  <si>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</si>
  <si>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</si>
  <si>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</si>
  <si>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</si>
  <si>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</si>
  <si>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</si>
  <si>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</si>
  <si>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</si>
  <si>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</si>
  <si>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</si>
  <si>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</si>
  <si>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</si>
  <si>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</si>
  <si>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</si>
  <si>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</si>
  <si>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</si>
  <si>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</si>
  <si>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</si>
  <si>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</si>
  <si>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</si>
  <si>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</si>
  <si>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</si>
  <si>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</si>
  <si>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</si>
  <si>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</si>
  <si>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</si>
  <si>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</si>
  <si>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</si>
  <si>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</si>
  <si>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</si>
  <si>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</si>
  <si>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</si>
  <si>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</si>
  <si>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</si>
  <si>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</si>
  <si>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</si>
  <si>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</si>
  <si>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</si>
  <si>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</si>
  <si>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</si>
  <si>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</si>
  <si>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</si>
  <si>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</si>
  <si>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</si>
  <si>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</si>
  <si>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</si>
  <si>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</si>
  <si>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</si>
  <si>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</si>
  <si>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</si>
  <si>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</si>
  <si>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</si>
  <si>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</si>
  <si>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</si>
  <si>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</si>
  <si>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</si>
  <si>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</si>
  <si>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</si>
  <si>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</si>
  <si>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</si>
  <si>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</si>
  <si>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</si>
  <si>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</si>
  <si>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</si>
  <si>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</si>
  <si>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</si>
  <si>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</si>
  <si>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</si>
  <si>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</si>
  <si>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</si>
  <si>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</si>
  <si>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</si>
  <si>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</si>
  <si>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</si>
  <si>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</si>
  <si>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</si>
  <si>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</si>
  <si>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</si>
  <si>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</si>
  <si>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</si>
  <si>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</si>
  <si>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</si>
  <si>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</si>
  <si>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</si>
  <si>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</si>
  <si>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</si>
  <si>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</si>
  <si>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</si>
  <si>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</si>
  <si>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</si>
  <si>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</si>
  <si>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</si>
  <si>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</si>
  <si>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</si>
  <si>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</si>
  <si>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</si>
  <si>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</si>
  <si>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</si>
  <si>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</si>
  <si>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</si>
  <si>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</si>
  <si>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</si>
  <si>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</si>
  <si>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</si>
  <si>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</si>
  <si>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</si>
  <si>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</si>
  <si>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</si>
  <si>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</si>
  <si>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</si>
  <si>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</si>
  <si>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</si>
  <si>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</si>
  <si>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</si>
  <si>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</si>
  <si>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</si>
  <si>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</si>
  <si>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</si>
  <si>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</si>
  <si>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</si>
  <si>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</si>
  <si>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</si>
  <si>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</si>
  <si>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</si>
  <si>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</si>
  <si>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</si>
  <si>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</si>
  <si>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</si>
  <si>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</si>
  <si>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</si>
  <si>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</si>
  <si>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</si>
  <si>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</si>
  <si>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</si>
  <si>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</si>
  <si>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</si>
  <si>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</si>
  <si>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</si>
  <si>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</si>
  <si>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</si>
  <si>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</si>
  <si>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</si>
  <si>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</si>
  <si>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</si>
  <si>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</si>
  <si>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</si>
  <si>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</si>
  <si>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</si>
  <si>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</si>
  <si>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</si>
  <si>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</si>
  <si>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</si>
  <si>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</si>
  <si>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</si>
  <si>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</si>
  <si>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</si>
  <si>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</si>
  <si>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</si>
  <si>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</si>
  <si>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</si>
  <si>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</si>
  <si>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</si>
  <si>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</si>
  <si>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</si>
  <si>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</si>
  <si>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</si>
  <si>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</si>
  <si>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</si>
  <si>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</si>
  <si>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</si>
  <si>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</si>
  <si>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</si>
  <si>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</si>
  <si>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</si>
  <si>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</si>
  <si>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</si>
  <si>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</si>
  <si>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</si>
  <si>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</si>
  <si>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</si>
  <si>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</si>
  <si>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</si>
  <si>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</si>
  <si>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</si>
  <si>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</si>
  <si>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</si>
  <si>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</si>
  <si>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</si>
  <si>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</si>
  <si>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</si>
  <si>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</si>
  <si>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</si>
  <si>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</si>
  <si>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</si>
  <si>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</si>
  <si>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</si>
  <si>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</si>
  <si>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</si>
  <si>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</si>
  <si>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</si>
  <si>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</si>
  <si>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</si>
  <si>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</si>
  <si>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</si>
  <si>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</si>
  <si>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</si>
  <si>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</si>
  <si>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</si>
  <si>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</si>
  <si>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</si>
  <si>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</si>
  <si>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</si>
  <si>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</si>
  <si>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</si>
  <si>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</si>
  <si>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</si>
  <si>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</si>
  <si>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</si>
  <si>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</si>
  <si>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</si>
  <si>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</si>
  <si>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</si>
  <si>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</si>
  <si>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</si>
  <si>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</si>
  <si>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</si>
  <si>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</si>
  <si>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</si>
  <si>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</si>
  <si>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</si>
  <si>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</si>
  <si>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</si>
  <si>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</si>
  <si>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</si>
  <si>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</si>
  <si>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</si>
  <si>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</si>
  <si>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</si>
  <si>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</si>
  <si>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</si>
  <si>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</si>
  <si>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</si>
  <si>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</si>
  <si>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</si>
  <si>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</si>
  <si>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</si>
  <si>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</si>
  <si>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</si>
  <si>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</si>
  <si>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</si>
  <si>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</si>
  <si>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</si>
  <si>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</si>
  <si>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</si>
  <si>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</si>
  <si>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</si>
  <si>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</si>
  <si>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</si>
  <si>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</si>
  <si>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</si>
  <si>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</si>
  <si>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</si>
  <si>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</si>
  <si>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</si>
  <si>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</si>
  <si>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</si>
  <si>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</si>
  <si>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</si>
  <si>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</si>
  <si>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</si>
  <si>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</si>
  <si>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</si>
  <si>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</si>
  <si>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</si>
  <si>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</si>
  <si>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</si>
  <si>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</si>
  <si>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</si>
  <si>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</si>
  <si>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</si>
  <si>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</si>
  <si>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</si>
  <si>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</si>
  <si>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</si>
  <si>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</si>
  <si>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</si>
  <si>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</si>
  <si>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</si>
  <si>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</si>
  <si>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</si>
  <si>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</si>
  <si>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</si>
  <si>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</si>
  <si>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</si>
  <si>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</si>
  <si>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</si>
  <si>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</si>
  <si>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</si>
  <si>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</si>
  <si>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</si>
  <si>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</si>
  <si>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</si>
  <si>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</si>
  <si>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</si>
  <si>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</si>
  <si>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</si>
  <si>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</si>
  <si>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</si>
  <si>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</si>
  <si>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</si>
  <si>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</si>
  <si>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</si>
  <si>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</si>
  <si>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</si>
  <si>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</si>
  <si>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</si>
  <si>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</si>
  <si>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</si>
  <si>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</si>
  <si>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</si>
  <si>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</si>
  <si>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</si>
  <si>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</si>
  <si>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</si>
  <si>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</si>
  <si>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</si>
  <si>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</si>
  <si>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</si>
  <si>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</si>
  <si>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</si>
  <si>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</si>
  <si>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</si>
  <si>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</si>
  <si>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</si>
  <si>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</si>
  <si>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</si>
  <si>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</si>
  <si>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</si>
  <si>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</si>
  <si>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</si>
  <si>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</si>
  <si>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</si>
  <si>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</si>
  <si>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</si>
  <si>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</si>
  <si>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</si>
  <si>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</si>
  <si>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</si>
  <si>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</si>
  <si>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</si>
  <si>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</si>
  <si>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</si>
  <si>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</si>
  <si>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</si>
  <si>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</si>
  <si>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</si>
  <si>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</si>
  <si>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</si>
  <si>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</si>
  <si>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</si>
  <si>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</si>
  <si>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</si>
  <si>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</si>
  <si>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</si>
  <si>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</si>
  <si>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</si>
  <si>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</si>
  <si>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</si>
  <si>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</si>
  <si>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</si>
  <si>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</si>
  <si>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</si>
  <si>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</si>
  <si>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</si>
  <si>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</si>
  <si>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</si>
  <si>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</si>
  <si>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</si>
  <si>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</si>
  <si>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</si>
  <si>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</si>
  <si>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</si>
  <si>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</si>
  <si>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</si>
  <si>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</si>
  <si>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</si>
  <si>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</si>
  <si>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</si>
  <si>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</si>
  <si>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</si>
  <si>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</si>
  <si>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</si>
  <si>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</si>
  <si>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</si>
  <si>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</si>
  <si>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</si>
  <si>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</si>
  <si>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</si>
  <si>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</si>
  <si>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</si>
  <si>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</si>
  <si>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</si>
  <si>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</si>
  <si>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</si>
  <si>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</si>
  <si>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</si>
  <si>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</si>
  <si>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</si>
  <si>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</si>
  <si>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</si>
  <si>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</si>
  <si>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</si>
  <si>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</si>
  <si>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</si>
  <si>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</si>
  <si>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</si>
  <si>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</si>
  <si>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</si>
  <si>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</si>
  <si>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</si>
  <si>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</si>
  <si>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</si>
  <si>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</si>
  <si>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</si>
  <si>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</si>
  <si>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</si>
  <si>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</si>
  <si>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</si>
  <si>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</si>
  <si>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</si>
  <si>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</si>
  <si>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</si>
  <si>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</si>
  <si>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</si>
  <si>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</si>
  <si>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</si>
  <si>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</si>
  <si>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</si>
  <si>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</si>
  <si>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</si>
  <si>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</si>
  <si>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</si>
  <si>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</si>
  <si>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</si>
  <si>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</si>
  <si>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</si>
  <si>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</si>
  <si>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</si>
  <si>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</si>
  <si>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</si>
  <si>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</si>
  <si>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</si>
  <si>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</si>
  <si>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</si>
  <si>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</si>
  <si>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</si>
  <si>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</si>
  <si>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</si>
  <si>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</si>
  <si>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</si>
  <si>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</si>
  <si>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</si>
  <si>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</si>
  <si>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</si>
  <si>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</si>
  <si>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</si>
  <si>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</si>
  <si>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</si>
  <si>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</si>
  <si>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</si>
  <si>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</si>
  <si>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</si>
  <si>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</si>
  <si>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</si>
  <si>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</si>
  <si>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</si>
  <si>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</si>
  <si>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</si>
  <si>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</si>
  <si>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</si>
  <si>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</si>
  <si>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</si>
  <si>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</si>
  <si>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</si>
  <si>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</si>
  <si>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</si>
  <si>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</si>
  <si>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</si>
  <si>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</si>
  <si>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</si>
  <si>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</si>
  <si>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</si>
  <si>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</si>
  <si>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</si>
  <si>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</si>
  <si>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</si>
  <si>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</si>
  <si>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</si>
  <si>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</si>
  <si>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</si>
  <si>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</si>
  <si>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</si>
  <si>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</si>
  <si>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</si>
  <si>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</si>
  <si>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</si>
  <si>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</si>
  <si>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</si>
  <si>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</si>
  <si>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</si>
  <si>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</si>
  <si>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</si>
  <si>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</si>
  <si>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</si>
  <si>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</si>
  <si>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</si>
  <si>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</si>
  <si>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</si>
  <si>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</si>
  <si>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</si>
  <si>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</si>
  <si>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</si>
  <si>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</si>
  <si>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</si>
  <si>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</si>
  <si>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</si>
  <si>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</si>
  <si>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</si>
  <si>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</si>
  <si>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</si>
  <si>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</si>
  <si>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</si>
  <si>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</si>
  <si>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</si>
  <si>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</si>
  <si>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</si>
  <si>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</si>
  <si>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</si>
  <si>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</si>
  <si>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</si>
  <si>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</si>
  <si>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</si>
  <si>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</si>
  <si>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</si>
  <si>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</si>
  <si>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</si>
  <si>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</si>
  <si>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</si>
  <si>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</si>
  <si>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</si>
  <si>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</si>
  <si>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</si>
  <si>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</si>
  <si>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</si>
  <si>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</si>
  <si>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</si>
  <si>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</si>
  <si>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</si>
  <si>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</si>
  <si>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</si>
  <si>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</si>
  <si>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</si>
  <si>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</si>
  <si>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</si>
  <si>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</si>
  <si>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</si>
  <si>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</si>
  <si>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</si>
  <si>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</si>
  <si>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</si>
  <si>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</si>
  <si>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</si>
  <si>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</si>
  <si>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</si>
  <si>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</si>
  <si>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</si>
  <si>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</si>
  <si>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</si>
  <si>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</si>
  <si>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</si>
  <si>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</si>
  <si>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</si>
  <si>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</si>
  <si>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</si>
  <si>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</si>
  <si>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</si>
  <si>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</si>
  <si>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</si>
  <si>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</si>
  <si>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</si>
  <si>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</si>
  <si>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</si>
  <si>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</si>
  <si>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</si>
  <si>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</si>
  <si>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</si>
  <si>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</si>
  <si>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</si>
  <si>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</si>
  <si>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</si>
  <si>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</si>
  <si>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</si>
  <si>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</si>
  <si>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</si>
  <si>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</si>
  <si>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</si>
  <si>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</si>
  <si>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</si>
  <si>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</si>
  <si>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</si>
  <si>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</si>
  <si>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</si>
  <si>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</si>
  <si>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</si>
  <si>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</si>
  <si>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</si>
  <si>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</si>
  <si>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</si>
  <si>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</si>
  <si>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</si>
  <si>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</si>
  <si>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</si>
  <si>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</si>
  <si>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</si>
  <si>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</si>
  <si>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</si>
  <si>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</si>
  <si>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</si>
  <si>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</si>
  <si>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</si>
  <si>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</si>
  <si>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</si>
  <si>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</si>
  <si>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</si>
  <si>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</si>
  <si>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</si>
  <si>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</si>
  <si>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</si>
  <si>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</si>
  <si>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</si>
  <si>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</si>
  <si>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</si>
  <si>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</si>
  <si>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</si>
  <si>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</si>
  <si>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</si>
  <si>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</si>
  <si>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</si>
  <si>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</si>
  <si>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</si>
  <si>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</si>
  <si>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</si>
  <si>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</si>
  <si>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</si>
  <si>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</si>
  <si>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</si>
  <si>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</si>
  <si>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</si>
  <si>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</si>
  <si>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</si>
  <si>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</si>
  <si>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</si>
  <si>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</si>
  <si>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</si>
  <si>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</si>
  <si>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</si>
  <si>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</si>
  <si>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</si>
  <si>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</si>
  <si>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</si>
  <si>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</si>
  <si>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</si>
  <si>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</si>
  <si>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</si>
  <si>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</si>
  <si>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</si>
  <si>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</si>
  <si>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</si>
  <si>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</si>
  <si>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</si>
  <si>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</si>
  <si>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</si>
  <si>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</si>
  <si>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</si>
  <si>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</si>
  <si>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</si>
  <si>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</si>
  <si>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</si>
  <si>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</si>
  <si>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</si>
  <si>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</si>
  <si>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</si>
  <si>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</si>
  <si>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</si>
  <si>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</si>
  <si>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</si>
  <si>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</si>
  <si>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</si>
  <si>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</si>
  <si>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</si>
  <si>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</si>
  <si>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</si>
  <si>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</si>
  <si>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</si>
  <si>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</si>
  <si>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</si>
  <si>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</si>
  <si>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</si>
  <si>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</si>
  <si>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</si>
  <si>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</si>
  <si>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</si>
  <si>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</si>
  <si>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</si>
  <si>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</si>
  <si>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</si>
  <si>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</si>
  <si>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</si>
  <si>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</si>
  <si>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</si>
  <si>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</si>
  <si>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</si>
  <si>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</si>
  <si>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</si>
  <si>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</si>
  <si>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</si>
  <si>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</si>
  <si>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</si>
  <si>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</si>
  <si>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</si>
  <si>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</si>
  <si>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</si>
  <si>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</si>
  <si>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</si>
  <si>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</si>
  <si>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</si>
  <si>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</si>
  <si>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</si>
  <si>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</si>
  <si>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</si>
  <si>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</si>
  <si>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</si>
  <si>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</si>
  <si>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</si>
  <si>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</si>
  <si>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</si>
  <si>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</si>
  <si>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</si>
  <si>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</si>
  <si>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</si>
  <si>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</si>
  <si>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</si>
  <si>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</si>
  <si>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</si>
  <si>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</si>
  <si>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</si>
  <si>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</si>
  <si>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</si>
  <si>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</si>
  <si>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</si>
  <si>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</si>
  <si>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</si>
  <si>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</si>
  <si>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</si>
  <si>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</si>
  <si>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</si>
  <si>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</si>
  <si>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</si>
  <si>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</si>
  <si>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</si>
  <si>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</si>
  <si>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</si>
  <si>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</si>
  <si>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</si>
  <si>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</si>
  <si>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</si>
  <si>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</si>
  <si>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</si>
  <si>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</si>
  <si>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</si>
  <si>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</si>
  <si>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</si>
  <si>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</si>
  <si>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</si>
  <si>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</si>
  <si>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</si>
  <si>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</si>
  <si>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</si>
  <si>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</si>
  <si>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</si>
  <si>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</si>
  <si>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</si>
  <si>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</si>
  <si>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</si>
  <si>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</si>
  <si>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</si>
  <si>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</si>
  <si>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</si>
  <si>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</si>
  <si>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</si>
  <si>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</si>
  <si>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</si>
  <si>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</si>
  <si>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</si>
  <si>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</si>
  <si>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</si>
  <si>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</si>
  <si>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</si>
  <si>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</si>
  <si>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</si>
  <si>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</si>
  <si>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</si>
  <si>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</si>
  <si>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</si>
  <si>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</si>
  <si>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</si>
  <si>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</si>
  <si>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</si>
  <si>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</si>
  <si>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</si>
  <si>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</si>
  <si>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</si>
  <si>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</si>
  <si>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</si>
  <si>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</si>
  <si>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</si>
  <si>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</si>
  <si>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</si>
  <si>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</si>
  <si>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</si>
  <si>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</si>
  <si>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</si>
  <si>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</si>
  <si>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</si>
  <si>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</si>
  <si>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</si>
  <si>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</si>
  <si>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</si>
  <si>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</si>
  <si>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</si>
  <si>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</si>
  <si>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</si>
  <si>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</si>
  <si>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</si>
  <si>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</si>
  <si>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</si>
  <si>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</si>
  <si>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</si>
  <si>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</si>
  <si>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</si>
  <si>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</si>
  <si>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</si>
  <si>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</si>
  <si>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</si>
  <si>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</si>
  <si>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</si>
  <si>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</si>
  <si>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</si>
  <si>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</si>
  <si>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</si>
  <si>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</si>
  <si>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</si>
  <si>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</si>
  <si>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</si>
  <si>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</si>
  <si>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</si>
  <si>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</si>
  <si>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</si>
  <si>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</si>
  <si>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</si>
  <si>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</si>
  <si>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</si>
  <si>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</si>
  <si>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</si>
  <si>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</si>
  <si>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</si>
  <si>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</si>
  <si>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</si>
  <si>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</si>
  <si>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</si>
  <si>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</si>
  <si>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</si>
  <si>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</si>
  <si>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</si>
  <si>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</si>
  <si>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</si>
  <si>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</si>
  <si>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</si>
  <si>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</si>
  <si>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</si>
  <si>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</si>
  <si>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</si>
  <si>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</si>
  <si>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</si>
  <si>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</si>
  <si>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</si>
  <si>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</si>
  <si>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</si>
  <si>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</si>
  <si>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</si>
  <si>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</si>
  <si>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</si>
  <si>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</si>
  <si>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</si>
  <si>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</si>
  <si>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</si>
  <si>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</si>
  <si>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</si>
  <si>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</si>
  <si>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</si>
  <si>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</si>
  <si>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</si>
  <si>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</si>
  <si>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</si>
  <si>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</si>
  <si>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</si>
  <si>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</si>
  <si>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</si>
  <si>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</si>
  <si>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</si>
  <si>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</si>
  <si>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</si>
  <si>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</si>
  <si>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</si>
  <si>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</si>
  <si>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</si>
  <si>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</si>
  <si>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</si>
  <si>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</si>
  <si>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</si>
  <si>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</si>
  <si>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</si>
  <si>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</si>
  <si>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</si>
  <si>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</si>
  <si>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</si>
  <si>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</si>
  <si>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</si>
  <si>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</si>
  <si>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</si>
  <si>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</si>
  <si>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</si>
  <si>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</si>
  <si>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</si>
  <si>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</si>
  <si>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</si>
  <si>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</si>
  <si>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</si>
  <si>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</si>
  <si>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</si>
  <si>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</si>
  <si>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</si>
  <si>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</si>
  <si>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</si>
  <si>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</si>
  <si>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</si>
  <si>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</si>
  <si>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</si>
  <si>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</si>
  <si>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</si>
  <si>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</si>
  <si>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</si>
  <si>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</si>
  <si>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</si>
  <si>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</si>
  <si>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</si>
  <si>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</si>
  <si>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</si>
  <si>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</si>
  <si>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</si>
  <si>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</si>
  <si>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</si>
  <si>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</si>
  <si>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</si>
  <si>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</si>
  <si>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</si>
  <si>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</si>
  <si>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</si>
  <si>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</si>
  <si>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</si>
  <si>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</si>
  <si>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</si>
  <si>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</si>
  <si>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</si>
  <si>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</si>
  <si>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</si>
  <si>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</si>
  <si>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</si>
  <si>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</si>
  <si>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</si>
  <si>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</si>
  <si>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</si>
  <si>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</si>
  <si>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</si>
  <si>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</si>
  <si>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</si>
  <si>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</si>
  <si>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</si>
  <si>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</si>
  <si>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</si>
  <si>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</si>
  <si>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</si>
  <si>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</si>
  <si>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</si>
  <si>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</si>
  <si>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</si>
  <si>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</si>
  <si>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</si>
  <si>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</si>
  <si>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</si>
  <si>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</si>
  <si>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</si>
  <si>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</si>
  <si>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</si>
  <si>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</si>
  <si>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</si>
  <si>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</si>
  <si>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</si>
  <si>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</si>
  <si>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</si>
  <si>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</si>
  <si>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</si>
  <si>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</si>
  <si>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</si>
  <si>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</si>
  <si>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</si>
  <si>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</si>
  <si>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</si>
  <si>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</si>
  <si>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</si>
  <si>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</si>
  <si>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</si>
  <si>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</si>
  <si>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</si>
  <si>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</si>
  <si>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</si>
  <si>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</si>
  <si>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</si>
  <si>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</si>
  <si>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</si>
  <si>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</si>
  <si>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</si>
  <si>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</si>
  <si>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</si>
  <si>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</si>
  <si>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</si>
  <si>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</si>
  <si>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</si>
  <si>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</si>
  <si>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</si>
  <si>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</si>
  <si>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</si>
  <si>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</si>
  <si>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</si>
  <si>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</si>
  <si>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</si>
  <si>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</si>
  <si>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</si>
  <si>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</si>
  <si>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</si>
  <si>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</si>
  <si>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</si>
  <si>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</si>
  <si>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</si>
  <si>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</si>
  <si>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</si>
  <si>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</si>
  <si>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</si>
  <si>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</si>
  <si>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</si>
  <si>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</si>
  <si>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</si>
  <si>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</si>
  <si>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</si>
  <si>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</si>
  <si>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</si>
  <si>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</si>
  <si>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</si>
  <si>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</si>
  <si>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</si>
  <si>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</si>
  <si>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</si>
  <si>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</si>
  <si>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</si>
  <si>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</si>
  <si>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</si>
  <si>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</si>
  <si>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</si>
  <si>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</si>
  <si>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</si>
  <si>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</si>
  <si>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</si>
  <si>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</si>
  <si>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</si>
  <si>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</si>
  <si>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</si>
  <si>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</si>
  <si>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</si>
  <si>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</si>
  <si>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</si>
  <si>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</si>
  <si>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</si>
  <si>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</si>
  <si>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</si>
  <si>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</si>
  <si>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</si>
  <si>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</si>
  <si>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</si>
  <si>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</si>
  <si>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</si>
  <si>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</si>
  <si>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</si>
  <si>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</si>
  <si>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</si>
  <si>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</si>
  <si>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</si>
  <si>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</si>
  <si>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</si>
  <si>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</si>
  <si>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</si>
  <si>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</si>
  <si>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</si>
  <si>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</si>
  <si>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</si>
  <si>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</si>
  <si>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</si>
  <si>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</si>
  <si>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</si>
  <si>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</si>
  <si>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</si>
  <si>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</si>
  <si>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</si>
  <si>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</si>
  <si>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</si>
  <si>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</si>
  <si>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</si>
  <si>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</si>
  <si>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</si>
  <si>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</si>
  <si>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</si>
  <si>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</si>
  <si>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</si>
  <si>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</si>
  <si>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</si>
  <si>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</si>
  <si>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</si>
  <si>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</si>
  <si>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</si>
  <si>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</si>
  <si>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</si>
  <si>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</si>
  <si>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</si>
  <si>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</si>
  <si>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</si>
  <si>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</si>
  <si>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</si>
  <si>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</si>
  <si>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</si>
  <si>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</si>
  <si>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</si>
  <si>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</si>
  <si>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</si>
  <si>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</si>
  <si>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</si>
  <si>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</si>
  <si>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</si>
  <si>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</si>
  <si>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</si>
  <si>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</si>
  <si>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</si>
  <si>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</si>
  <si>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</si>
  <si>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</si>
  <si>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</si>
  <si>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</si>
  <si>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</si>
  <si>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</si>
  <si>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</si>
  <si>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</si>
  <si>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</si>
  <si>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</si>
  <si>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</si>
  <si>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</si>
  <si>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</si>
  <si>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</si>
  <si>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</si>
  <si>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</si>
  <si>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</si>
  <si>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</si>
  <si>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</si>
  <si>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</si>
  <si>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</si>
  <si>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</si>
  <si>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</si>
  <si>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</si>
  <si>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</si>
  <si>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</si>
  <si>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</si>
  <si>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</si>
  <si>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</si>
  <si>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</si>
  <si>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</si>
  <si>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</si>
  <si>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</si>
  <si>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</si>
  <si>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</si>
  <si>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</si>
  <si>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</si>
  <si>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</si>
  <si>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</si>
  <si>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</si>
  <si>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</si>
  <si>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</si>
  <si>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</si>
  <si>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</si>
  <si>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</si>
  <si>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</si>
  <si>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</si>
  <si>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</si>
  <si>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</si>
  <si>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</si>
  <si>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</si>
  <si>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</si>
  <si>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</si>
  <si>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</si>
  <si>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</si>
  <si>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</si>
  <si>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</si>
  <si>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</si>
  <si>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</si>
  <si>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</si>
  <si>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</si>
  <si>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</si>
  <si>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</si>
  <si>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</si>
  <si>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</si>
  <si>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</si>
  <si>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</si>
  <si>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</si>
  <si>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</si>
  <si>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</si>
  <si>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</si>
  <si>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</si>
  <si>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</si>
  <si>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</si>
  <si>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</si>
  <si>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</si>
  <si>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</si>
  <si>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</si>
  <si>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</si>
  <si>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</si>
  <si>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</si>
  <si>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</si>
  <si>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</si>
  <si>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</si>
  <si>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</si>
  <si>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</si>
  <si>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</si>
  <si>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</si>
  <si>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</si>
  <si>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</si>
  <si>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</si>
  <si>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</si>
  <si>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</si>
  <si>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</si>
  <si>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</si>
  <si>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</si>
  <si>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</si>
  <si>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</si>
  <si>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</si>
  <si>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</si>
  <si>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</si>
  <si>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</si>
  <si>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</si>
  <si>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</si>
  <si>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</si>
  <si>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</si>
  <si>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</si>
  <si>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</si>
  <si>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</si>
  <si>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</si>
  <si>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</si>
  <si>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</si>
  <si>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</si>
  <si>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</si>
  <si>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</si>
  <si>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</si>
  <si>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</si>
  <si>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</si>
  <si>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</si>
  <si>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</si>
  <si>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</si>
  <si>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</si>
  <si>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</si>
  <si>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</si>
  <si>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</si>
  <si>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</si>
  <si>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</si>
  <si>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</si>
  <si>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</si>
  <si>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</si>
  <si>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</si>
  <si>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</si>
  <si>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</si>
  <si>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</si>
  <si>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</si>
  <si>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</si>
  <si>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</si>
  <si>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</si>
  <si>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</si>
  <si>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</si>
  <si>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</si>
  <si>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</si>
  <si>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</si>
  <si>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</si>
  <si>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</si>
  <si>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</si>
  <si>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</si>
  <si>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</si>
  <si>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</si>
  <si>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</si>
  <si>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</si>
  <si>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</si>
  <si>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</si>
  <si>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</si>
  <si>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</si>
  <si>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</si>
  <si>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</si>
  <si>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</si>
  <si>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</si>
  <si>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</si>
  <si>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</si>
  <si>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</si>
  <si>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</si>
  <si>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</si>
  <si>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</si>
  <si>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</si>
  <si>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</si>
  <si>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</si>
  <si>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</si>
  <si>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</si>
  <si>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</si>
  <si>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</si>
  <si>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</si>
  <si>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</si>
  <si>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</si>
  <si>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</si>
  <si>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</si>
  <si>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</si>
  <si>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</si>
  <si>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</si>
  <si>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</si>
  <si>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</si>
  <si>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</si>
  <si>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</si>
  <si>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</si>
  <si>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</si>
  <si>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</si>
  <si>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</si>
  <si>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</si>
  <si>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</si>
  <si>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</si>
  <si>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</si>
  <si>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</si>
  <si>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</si>
  <si>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</si>
  <si>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</si>
  <si>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</si>
  <si>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</si>
  <si>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</si>
  <si>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</si>
  <si>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</si>
  <si>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</si>
  <si>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</si>
  <si>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</si>
  <si>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</si>
  <si>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</si>
  <si>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</si>
  <si>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</si>
  <si>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</si>
  <si>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</si>
  <si>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</si>
  <si>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</si>
  <si>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</si>
  <si>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</si>
  <si>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</si>
  <si>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</si>
  <si>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</si>
  <si>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</si>
  <si>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</si>
  <si>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</si>
  <si>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</si>
  <si>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</si>
  <si>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</si>
  <si>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</si>
  <si>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</si>
  <si>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</si>
  <si>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</si>
  <si>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</si>
  <si>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</si>
  <si>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</si>
  <si>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</si>
  <si>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</si>
  <si>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</si>
  <si>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</si>
  <si>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</si>
  <si>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</si>
  <si>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</si>
  <si>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</si>
  <si>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</si>
  <si>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</si>
  <si>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</si>
  <si>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</si>
  <si>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</si>
  <si>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</si>
  <si>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</si>
  <si>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</si>
  <si>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</si>
  <si>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</si>
  <si>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</si>
  <si>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</si>
  <si>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</si>
  <si>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</si>
  <si>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</si>
  <si>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</si>
  <si>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</si>
  <si>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</si>
  <si>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</si>
  <si>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</si>
  <si>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</si>
  <si>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</si>
  <si>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</si>
  <si>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</si>
  <si>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</si>
  <si>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</si>
  <si>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</si>
  <si>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</si>
  <si>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</si>
  <si>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</si>
  <si>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</si>
  <si>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</si>
  <si>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</si>
  <si>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</si>
  <si>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</si>
  <si>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</si>
  <si>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</si>
  <si>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</si>
  <si>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</si>
  <si>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</si>
  <si>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</si>
  <si>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</si>
  <si>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</si>
  <si>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</si>
  <si>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</si>
  <si>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</si>
  <si>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</si>
  <si>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</si>
  <si>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</si>
  <si>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</si>
  <si>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</si>
  <si>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</si>
  <si>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</si>
  <si>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</si>
  <si>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</si>
  <si>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</si>
  <si>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</si>
  <si>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</si>
  <si>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</si>
  <si>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</si>
  <si>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</si>
  <si>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</si>
  <si>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</si>
  <si>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</si>
  <si>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</si>
  <si>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</si>
  <si>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</si>
  <si>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</si>
  <si>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</si>
  <si>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</si>
  <si>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</si>
  <si>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</si>
  <si>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</si>
  <si>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</si>
  <si>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</si>
  <si>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</si>
  <si>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</si>
  <si>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</si>
  <si>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</si>
  <si>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</si>
  <si>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</si>
  <si>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</si>
  <si>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</si>
  <si>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</si>
  <si>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</si>
  <si>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</si>
  <si>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</si>
  <si>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</si>
  <si>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</si>
  <si>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</si>
  <si>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</si>
  <si>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</si>
  <si>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</si>
  <si>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</si>
  <si>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</si>
  <si>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</si>
  <si>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</si>
  <si>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</si>
  <si>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</si>
  <si>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</si>
  <si>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</si>
  <si>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</si>
  <si>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</si>
  <si>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</si>
  <si>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</si>
  <si>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</si>
  <si>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</si>
  <si>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</si>
  <si>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</si>
  <si>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</si>
  <si>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</si>
  <si>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</si>
  <si>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</si>
  <si>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</si>
  <si>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</si>
  <si>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</si>
  <si>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</si>
  <si>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</si>
  <si>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</si>
  <si>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</si>
  <si>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</si>
  <si>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</si>
  <si>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</si>
  <si>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</si>
  <si>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</si>
  <si>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</si>
  <si>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</si>
  <si>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</si>
  <si>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</si>
  <si>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</si>
  <si>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</si>
  <si>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</si>
  <si>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</si>
  <si>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</si>
  <si>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</si>
  <si>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</si>
  <si>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</si>
  <si>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</si>
  <si>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</si>
  <si>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</si>
  <si>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</si>
  <si>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</si>
  <si>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</si>
  <si>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</si>
  <si>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</si>
  <si>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</si>
  <si>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</si>
  <si>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</si>
  <si>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</si>
  <si>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</si>
  <si>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</si>
  <si>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</si>
  <si>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</si>
  <si>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</si>
  <si>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</si>
  <si>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</si>
  <si>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</si>
  <si>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</si>
  <si>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</si>
  <si>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</si>
  <si>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</si>
  <si>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</si>
  <si>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</si>
  <si>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</si>
  <si>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</si>
  <si>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</si>
  <si>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</si>
  <si>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</si>
  <si>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</si>
  <si>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</si>
  <si>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</si>
  <si>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</si>
  <si>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</si>
  <si>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</si>
  <si>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</si>
  <si>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</si>
  <si>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</si>
  <si>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</si>
  <si>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</si>
  <si>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</si>
  <si>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</si>
  <si>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</si>
  <si>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</si>
  <si>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</si>
  <si>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</si>
  <si>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</si>
  <si>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</si>
  <si>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</si>
  <si>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</si>
  <si>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</si>
  <si>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</si>
  <si>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</si>
  <si>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</si>
  <si>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</si>
  <si>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</si>
  <si>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</si>
  <si>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</si>
  <si>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</si>
  <si>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</si>
  <si>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</si>
  <si>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</si>
  <si>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</si>
  <si>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</si>
  <si>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</si>
  <si>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</si>
  <si>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</si>
  <si>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</si>
  <si>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</si>
  <si>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</si>
  <si>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</si>
  <si>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</si>
  <si>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</si>
  <si>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</si>
  <si>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</si>
  <si>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</si>
  <si>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</si>
  <si>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</si>
  <si>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</si>
  <si>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</si>
  <si>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</si>
  <si>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</si>
  <si>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</si>
  <si>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</si>
  <si>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</si>
  <si>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</si>
  <si>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</si>
  <si>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</si>
  <si>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</si>
  <si>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</si>
  <si>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</si>
  <si>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</si>
  <si>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</si>
  <si>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</si>
  <si>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</si>
  <si>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</si>
  <si>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</si>
  <si>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</si>
  <si>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</si>
  <si>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</si>
  <si>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</si>
  <si>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</si>
  <si>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</si>
  <si>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</si>
  <si>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</si>
  <si>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</si>
  <si>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</si>
  <si>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</si>
  <si>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</si>
  <si>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</si>
  <si>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</si>
  <si>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</si>
  <si>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</si>
  <si>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</si>
  <si>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</si>
  <si>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</si>
  <si>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</si>
  <si>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</si>
  <si>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</si>
  <si>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</si>
  <si>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</si>
  <si>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</si>
  <si>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</si>
  <si>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</si>
  <si>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</si>
  <si>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</si>
  <si>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</si>
  <si>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</si>
  <si>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</si>
  <si>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</si>
  <si>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</si>
  <si>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</si>
  <si>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</si>
  <si>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</si>
  <si>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</si>
  <si>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</si>
  <si>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</si>
  <si>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</si>
  <si>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</si>
  <si>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</si>
  <si>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</si>
  <si>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</si>
  <si>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</si>
  <si>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</si>
  <si>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</si>
  <si>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</si>
  <si>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</si>
  <si>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</si>
  <si>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</si>
  <si>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</si>
  <si>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</si>
  <si>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</si>
  <si>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</si>
  <si>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</si>
  <si>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</si>
  <si>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</si>
  <si>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</si>
  <si>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</si>
  <si>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</si>
  <si>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</si>
  <si>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</si>
  <si>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</si>
  <si>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</si>
  <si>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</si>
  <si>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</si>
  <si>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</si>
  <si>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</si>
  <si>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</si>
  <si>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</si>
  <si>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</si>
  <si>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</si>
  <si>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</si>
  <si>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</si>
  <si>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</si>
  <si>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</si>
  <si>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</si>
  <si>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</si>
  <si>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</si>
  <si>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</si>
  <si>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</si>
  <si>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</si>
  <si>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</si>
  <si>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</si>
  <si>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</si>
  <si>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</si>
  <si>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</si>
  <si>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</si>
  <si>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</si>
  <si>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</si>
  <si>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</si>
  <si>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</si>
  <si>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</si>
  <si>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</si>
  <si>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</si>
  <si>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</si>
  <si>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</si>
  <si>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</si>
  <si>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</si>
  <si>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</si>
  <si>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</si>
  <si>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</si>
  <si>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</si>
  <si>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</si>
  <si>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</si>
  <si>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</si>
  <si>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</si>
  <si>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</si>
  <si>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</si>
  <si>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</si>
  <si>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</si>
  <si>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</si>
  <si>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</si>
  <si>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</si>
  <si>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</si>
  <si>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</si>
  <si>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</si>
  <si>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</si>
  <si>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</si>
  <si>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</si>
  <si>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</si>
  <si>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</si>
  <si>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</si>
  <si>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</si>
  <si>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</si>
  <si>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</si>
  <si>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</si>
  <si>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</si>
  <si>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</si>
  <si>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</si>
  <si>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</si>
  <si>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</si>
  <si>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</si>
  <si>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</si>
  <si>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</si>
  <si>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</si>
  <si>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</si>
  <si>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</si>
  <si>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</si>
  <si>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</si>
  <si>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</si>
  <si>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</si>
  <si>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</si>
  <si>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</si>
  <si>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</si>
  <si>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</si>
  <si>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</si>
  <si>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</si>
  <si>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</si>
  <si>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</si>
  <si>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</si>
  <si>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</si>
  <si>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</si>
  <si>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</si>
  <si>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</si>
  <si>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</si>
  <si>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</si>
  <si>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</si>
  <si>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</si>
  <si>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</si>
  <si>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</si>
  <si>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</si>
  <si>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</si>
  <si>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</si>
  <si>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</si>
  <si>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</si>
  <si>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</si>
  <si>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</si>
  <si>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</si>
  <si>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</si>
  <si>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</si>
  <si>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</si>
  <si>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</si>
  <si>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</si>
  <si>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</si>
  <si>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</si>
  <si>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</si>
  <si>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</si>
  <si>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</si>
  <si>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</si>
  <si>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</si>
  <si>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</si>
  <si>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</si>
  <si>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</si>
  <si>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</si>
  <si>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</si>
  <si>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</si>
  <si>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</si>
  <si>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</si>
  <si>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</si>
  <si>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</si>
  <si>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</si>
  <si>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</si>
  <si>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</si>
  <si>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</si>
  <si>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</si>
  <si>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</si>
  <si>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</si>
  <si>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</si>
  <si>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</si>
  <si>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</si>
  <si>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</si>
  <si>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</si>
  <si>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</si>
  <si>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</si>
  <si>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</si>
  <si>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</si>
  <si>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</si>
  <si>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</si>
  <si>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</si>
  <si>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</si>
  <si>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</si>
  <si>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</si>
  <si>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</si>
  <si>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</si>
  <si>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</si>
  <si>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</si>
  <si>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</si>
  <si>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</si>
  <si>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</si>
  <si>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</si>
  <si>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</si>
  <si>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</si>
  <si>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</si>
  <si>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</si>
  <si>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</si>
  <si>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</si>
  <si>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</si>
  <si>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</si>
  <si>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</si>
  <si>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</si>
  <si>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</si>
  <si>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</si>
  <si>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</si>
  <si>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</si>
  <si>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</si>
  <si>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</si>
  <si>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</si>
  <si>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</si>
  <si>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</si>
  <si>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</si>
  <si>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</si>
  <si>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</si>
  <si>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</si>
  <si>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</si>
  <si>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</si>
  <si>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</si>
  <si>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</si>
  <si>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</si>
  <si>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</si>
  <si>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</si>
  <si>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</si>
  <si>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</si>
  <si>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</si>
  <si>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</si>
  <si>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</si>
  <si>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</si>
  <si>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</si>
  <si>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</si>
  <si>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</si>
  <si>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</si>
  <si>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</si>
  <si>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</si>
  <si>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</si>
  <si>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</si>
  <si>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</si>
  <si>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</si>
  <si>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</si>
  <si>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</si>
  <si>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</si>
  <si>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</si>
  <si>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</si>
  <si>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</si>
  <si>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</si>
  <si>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</si>
  <si>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</si>
  <si>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</si>
  <si>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</si>
  <si>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</si>
  <si>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</si>
  <si>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</si>
  <si>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</si>
  <si>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</si>
  <si>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</si>
  <si>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</si>
  <si>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</si>
  <si>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</si>
  <si>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</si>
  <si>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</si>
  <si>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</si>
  <si>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</si>
  <si>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</si>
  <si>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</si>
  <si>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</si>
  <si>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</si>
  <si>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</si>
  <si>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</si>
  <si>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</si>
  <si>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</si>
  <si>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</si>
  <si>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</si>
  <si>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</si>
  <si>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</si>
  <si>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</si>
  <si>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</si>
  <si>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</si>
  <si>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</si>
  <si>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</si>
  <si>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</si>
  <si>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</si>
  <si>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</si>
  <si>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</si>
  <si>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</si>
  <si>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</si>
  <si>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</si>
  <si>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</si>
  <si>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</si>
  <si>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</si>
  <si>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</si>
  <si>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</si>
  <si>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</si>
  <si>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</si>
  <si>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</si>
  <si>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</si>
  <si>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</si>
  <si>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</si>
  <si>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</si>
  <si>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</si>
  <si>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</si>
  <si>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</si>
  <si>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</si>
  <si>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</si>
  <si>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</si>
  <si>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</si>
  <si>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</si>
  <si>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</si>
  <si>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</si>
  <si>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</si>
  <si>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</si>
  <si>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</si>
  <si>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</si>
  <si>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</si>
  <si>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</si>
  <si>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</si>
  <si>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</si>
  <si>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</si>
  <si>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</si>
  <si>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</si>
  <si>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</si>
  <si>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</si>
  <si>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</si>
  <si>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</si>
  <si>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</si>
  <si>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</si>
  <si>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</si>
  <si>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</si>
  <si>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</si>
  <si>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</si>
  <si>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</si>
  <si>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</si>
  <si>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</si>
  <si>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</si>
  <si>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</si>
  <si>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</si>
  <si>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</si>
  <si>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</si>
  <si>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</si>
  <si>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</si>
  <si>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</si>
  <si>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</si>
  <si>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</si>
  <si>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</si>
  <si>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</si>
  <si>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</si>
  <si>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</si>
  <si>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</si>
  <si>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</si>
  <si>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</si>
  <si>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</si>
  <si>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</si>
  <si>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</si>
  <si>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</si>
  <si>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</si>
  <si>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</si>
  <si>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</si>
  <si>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</si>
  <si>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</si>
  <si>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</si>
  <si>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</si>
  <si>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</si>
  <si>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</si>
  <si>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</si>
  <si>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</si>
  <si>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</si>
  <si>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</si>
  <si>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</si>
  <si>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</si>
  <si>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</si>
  <si>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</si>
  <si>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</si>
  <si>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</si>
  <si>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</si>
  <si>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</si>
  <si>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</si>
  <si>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</si>
  <si>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</si>
  <si>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</si>
  <si>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</si>
  <si>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</si>
  <si>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</si>
  <si>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</si>
  <si>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</si>
  <si>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</si>
  <si>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</si>
  <si>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</si>
  <si>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</si>
  <si>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</si>
  <si>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</si>
  <si>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</si>
  <si>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</si>
  <si>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</si>
  <si>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</si>
  <si>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</si>
  <si>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</si>
  <si>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</si>
  <si>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</si>
  <si>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</si>
  <si>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</si>
  <si>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</si>
  <si>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</si>
  <si>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</si>
  <si>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</si>
  <si>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</si>
  <si>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</si>
  <si>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</si>
  <si>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</si>
  <si>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</si>
  <si>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</si>
  <si>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</si>
  <si>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</si>
  <si>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</si>
  <si>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</si>
  <si>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</si>
  <si>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</si>
  <si>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</si>
  <si>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</si>
  <si>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</si>
  <si>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</si>
  <si>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</si>
  <si>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</si>
  <si>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</si>
  <si>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</si>
  <si>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</si>
  <si>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</si>
  <si>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</si>
  <si>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</si>
  <si>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</si>
  <si>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</si>
  <si>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</si>
  <si>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</si>
  <si>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</si>
  <si>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</si>
  <si>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</si>
  <si>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</si>
  <si>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</si>
  <si>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</si>
  <si>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</si>
  <si>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</si>
  <si>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</si>
  <si>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</si>
  <si>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</si>
  <si>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</si>
  <si>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</si>
  <si>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</si>
  <si>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</si>
  <si>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</si>
  <si>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</si>
  <si>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</si>
  <si>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</si>
  <si>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</si>
  <si>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</si>
  <si>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</si>
  <si>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</si>
  <si>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</si>
  <si>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</si>
  <si>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</si>
  <si>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</si>
  <si>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</si>
  <si>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</si>
  <si>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</si>
  <si>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</si>
  <si>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</si>
  <si>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</si>
  <si>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</si>
  <si>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</si>
  <si>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</si>
  <si>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</si>
  <si>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</si>
  <si>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</si>
  <si>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</si>
  <si>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</si>
  <si>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</si>
  <si>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</si>
  <si>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</si>
  <si>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</si>
  <si>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</si>
  <si>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</si>
  <si>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</si>
  <si>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</si>
  <si>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</si>
  <si>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</si>
  <si>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</si>
  <si>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</si>
  <si>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</si>
  <si>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</si>
  <si>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</si>
  <si>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</si>
  <si>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</si>
  <si>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</si>
  <si>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</si>
  <si>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</si>
  <si>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</si>
  <si>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</si>
  <si>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</si>
  <si>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</si>
  <si>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</si>
  <si>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</si>
  <si>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</si>
  <si>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</si>
  <si>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</si>
  <si>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</si>
  <si>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</si>
  <si>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</si>
  <si>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</si>
  <si>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</si>
  <si>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</si>
  <si>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</si>
  <si>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</si>
  <si>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</si>
  <si>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</si>
  <si>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</si>
  <si>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</si>
  <si>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</si>
  <si>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</si>
  <si>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</si>
  <si>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</si>
  <si>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</si>
  <si>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</si>
  <si>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</si>
  <si>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</si>
  <si>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</si>
  <si>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</si>
  <si>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</si>
  <si>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</si>
  <si>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</si>
  <si>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</si>
  <si>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</si>
  <si>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</si>
  <si>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</si>
  <si>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</si>
  <si>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</si>
  <si>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</si>
  <si>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</si>
  <si>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</si>
  <si>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</si>
  <si>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</si>
  <si>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</si>
  <si>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</si>
  <si>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</si>
  <si>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</si>
  <si>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</si>
  <si>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</si>
  <si>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</si>
  <si>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</si>
  <si>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</si>
  <si>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</si>
  <si>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</si>
  <si>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</si>
  <si>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</si>
  <si>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</si>
  <si>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</si>
  <si>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</si>
  <si>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</si>
  <si>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</si>
  <si>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</si>
  <si>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</si>
  <si>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</si>
  <si>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</si>
  <si>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</si>
  <si>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</si>
  <si>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</si>
  <si>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</si>
  <si>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</si>
  <si>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</si>
  <si>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</si>
  <si>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</si>
  <si>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</si>
  <si>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</si>
  <si>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</si>
  <si>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</si>
  <si>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</si>
  <si>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</si>
  <si>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</si>
  <si>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</si>
  <si>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</si>
  <si>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</si>
  <si>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</si>
  <si>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</si>
  <si>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</si>
  <si>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</si>
  <si>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</si>
  <si>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</si>
  <si>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</si>
  <si>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</si>
  <si>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</si>
  <si>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</si>
  <si>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</si>
  <si>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</si>
  <si>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</si>
  <si>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</si>
  <si>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</si>
  <si>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</si>
  <si>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</si>
  <si>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</si>
  <si>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</si>
  <si>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</si>
  <si>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</si>
  <si>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</si>
  <si>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</si>
  <si>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</si>
  <si>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</si>
  <si>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</si>
  <si>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</si>
  <si>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</si>
  <si>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</si>
  <si>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</si>
  <si>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</si>
  <si>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</si>
  <si>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</si>
  <si>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</si>
  <si>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</si>
  <si>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</si>
  <si>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</si>
  <si>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</si>
  <si>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</si>
  <si>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</si>
  <si>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</si>
  <si>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</si>
  <si>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</si>
  <si>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</si>
  <si>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</si>
  <si>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</si>
  <si>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</si>
  <si>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</si>
  <si>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</si>
  <si>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</si>
  <si>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</si>
  <si>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</si>
  <si>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</si>
  <si>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</si>
  <si>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</si>
  <si>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</si>
  <si>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</si>
  <si>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</si>
  <si>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</si>
  <si>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</si>
  <si>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</si>
  <si>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</si>
  <si>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</si>
  <si>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</si>
  <si>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</si>
  <si>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</si>
  <si>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</si>
  <si>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</si>
  <si>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</si>
  <si>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</si>
  <si>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</si>
  <si>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</si>
  <si>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</si>
  <si>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</si>
  <si>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</si>
  <si>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</si>
  <si>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</si>
  <si>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</si>
  <si>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</si>
  <si>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</si>
  <si>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</si>
  <si>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</si>
  <si>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</si>
  <si>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</si>
  <si>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</si>
  <si>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</si>
  <si>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</si>
  <si>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</si>
  <si>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</si>
  <si>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</si>
  <si>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</si>
  <si>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</si>
  <si>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</si>
  <si>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</si>
  <si>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</si>
  <si>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</si>
  <si>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</si>
  <si>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</si>
  <si>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</si>
  <si>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</si>
  <si>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</si>
  <si>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</si>
  <si>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</si>
  <si>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</si>
  <si>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</si>
  <si>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</si>
  <si>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</si>
  <si>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</si>
  <si>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</si>
  <si>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</si>
  <si>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</si>
  <si>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</si>
  <si>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</si>
  <si>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</si>
  <si>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</si>
  <si>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</si>
  <si>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</si>
  <si>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</si>
  <si>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</si>
  <si>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</si>
  <si>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</si>
  <si>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</si>
  <si>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</si>
  <si>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</si>
  <si>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</si>
  <si>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</si>
  <si>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</si>
  <si>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</si>
  <si>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</si>
  <si>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</si>
  <si>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</si>
  <si>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</si>
  <si>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</si>
  <si>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</si>
  <si>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</si>
  <si>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</si>
  <si>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</si>
  <si>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</si>
  <si>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</si>
  <si>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</si>
  <si>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</si>
  <si>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</si>
  <si>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</si>
  <si>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</si>
  <si>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</si>
  <si>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</si>
  <si>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</si>
  <si>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</si>
  <si>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</si>
  <si>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</si>
  <si>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</si>
  <si>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</si>
  <si>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</si>
  <si>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</si>
  <si>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</si>
  <si>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</si>
  <si>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</si>
  <si>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</si>
  <si>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</si>
  <si>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</si>
  <si>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</si>
  <si>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</si>
  <si>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</si>
  <si>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</si>
  <si>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</si>
  <si>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</si>
  <si>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</si>
  <si>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</si>
  <si>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</si>
  <si>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</si>
  <si>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</si>
  <si>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</si>
  <si>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</si>
  <si>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</si>
  <si>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</si>
  <si>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</si>
  <si>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</si>
  <si>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</si>
  <si>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</si>
  <si>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</si>
  <si>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</si>
  <si>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</si>
  <si>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</si>
  <si>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</si>
  <si>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</si>
  <si>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</si>
  <si>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</si>
  <si>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</si>
  <si>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</si>
  <si>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</si>
  <si>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</si>
  <si>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</si>
  <si>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</si>
  <si>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</si>
  <si>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</si>
  <si>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</si>
  <si>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</si>
  <si>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</si>
  <si>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</si>
  <si>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</si>
  <si>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</si>
  <si>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</si>
  <si>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</si>
  <si>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</si>
  <si>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</si>
  <si>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</si>
  <si>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</si>
  <si>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</si>
  <si>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</si>
  <si>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</si>
  <si>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</si>
  <si>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</si>
  <si>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</si>
  <si>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</si>
  <si>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</si>
  <si>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</si>
  <si>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</si>
  <si>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</si>
  <si>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</si>
  <si>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</si>
  <si>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</si>
  <si>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</si>
  <si>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</si>
  <si>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</si>
  <si>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</si>
  <si>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</si>
  <si>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</si>
  <si>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</si>
  <si>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</si>
  <si>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</si>
  <si>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</si>
  <si>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</si>
  <si>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</si>
  <si>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</si>
  <si>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</si>
  <si>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</si>
  <si>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</si>
  <si>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</si>
  <si>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</si>
  <si>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</si>
  <si>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</si>
  <si>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</si>
  <si>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</si>
  <si>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</si>
  <si>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</si>
  <si>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</si>
  <si>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</si>
  <si>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</si>
  <si>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</si>
  <si>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</si>
  <si>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</si>
  <si>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</si>
  <si>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</si>
  <si>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</si>
  <si>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</si>
  <si>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</si>
  <si>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</si>
  <si>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</si>
  <si>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</si>
  <si>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</si>
  <si>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</si>
  <si>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</si>
  <si>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</si>
  <si>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</si>
  <si>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</si>
  <si>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</si>
  <si>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</si>
  <si>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</si>
  <si>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</si>
  <si>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</si>
  <si>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</si>
  <si>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</si>
  <si>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</si>
  <si>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</si>
  <si>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</si>
  <si>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</si>
  <si>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</si>
  <si>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</si>
  <si>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</si>
  <si>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</si>
  <si>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</si>
  <si>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</si>
  <si>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</si>
  <si>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</si>
  <si>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</si>
  <si>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</si>
  <si>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</si>
  <si>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</si>
  <si>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</si>
  <si>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</si>
  <si>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</si>
  <si>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</si>
  <si>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</si>
  <si>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</si>
  <si>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</si>
  <si>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</si>
  <si>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</si>
  <si>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</si>
  <si>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</si>
  <si>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</si>
  <si>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</si>
  <si>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</si>
  <si>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</si>
  <si>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</si>
  <si>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</si>
  <si>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</si>
  <si>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</si>
  <si>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</si>
  <si>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</si>
  <si>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</si>
  <si>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</si>
  <si>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</si>
  <si>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</si>
  <si>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</si>
  <si>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</si>
  <si>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</si>
  <si>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</si>
  <si>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</si>
  <si>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</si>
  <si>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</si>
  <si>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</si>
  <si>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</si>
  <si>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</si>
  <si>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</si>
  <si>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</si>
  <si>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</si>
  <si>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</si>
  <si>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</si>
  <si>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</si>
  <si>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</si>
  <si>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</si>
  <si>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</si>
  <si>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</si>
  <si>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</si>
  <si>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</si>
  <si>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</si>
  <si>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</si>
  <si>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</si>
  <si>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</si>
  <si>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</si>
  <si>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</si>
  <si>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</si>
  <si>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</si>
  <si>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</si>
  <si>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</si>
  <si>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</si>
  <si>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</si>
  <si>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</si>
  <si>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</si>
  <si>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</si>
  <si>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</si>
  <si>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</si>
  <si>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</si>
  <si>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</si>
  <si>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</si>
  <si>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</si>
  <si>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</si>
  <si>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</si>
  <si>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</si>
  <si>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</si>
  <si>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</si>
  <si>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</si>
  <si>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</si>
  <si>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</si>
  <si>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</si>
  <si>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</si>
  <si>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</si>
  <si>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</si>
  <si>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</si>
  <si>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</si>
  <si>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</si>
  <si>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</si>
  <si>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</si>
  <si>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</si>
  <si>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</si>
  <si>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</si>
  <si>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</si>
  <si>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</si>
  <si>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</si>
  <si>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</si>
  <si>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</si>
  <si>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</si>
  <si>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</si>
  <si>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</si>
  <si>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</si>
  <si>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</si>
  <si>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</si>
  <si>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</si>
  <si>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</si>
  <si>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</si>
  <si>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</si>
  <si>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</si>
  <si>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</si>
  <si>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</si>
  <si>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</si>
  <si>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</si>
  <si>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</si>
  <si>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</si>
  <si>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</si>
  <si>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</si>
  <si>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</si>
  <si>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</si>
  <si>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</si>
  <si>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</si>
  <si>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</si>
  <si>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</si>
  <si>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</si>
  <si>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</si>
  <si>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</si>
  <si>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</si>
  <si>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</si>
  <si>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</si>
  <si>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</si>
  <si>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</si>
  <si>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</si>
  <si>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</si>
  <si>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</si>
  <si>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</si>
  <si>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</si>
  <si>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</si>
  <si>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</si>
  <si>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</si>
  <si>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</si>
  <si>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</si>
  <si>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</si>
  <si>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</si>
  <si>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</si>
  <si>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</si>
  <si>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</si>
  <si>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</si>
  <si>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</si>
  <si>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</si>
  <si>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</si>
  <si>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</si>
  <si>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</si>
  <si>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</si>
  <si>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</si>
  <si>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</si>
  <si>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</si>
  <si>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</si>
  <si>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</si>
  <si>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</si>
  <si>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</si>
  <si>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</si>
  <si>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</si>
  <si>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</si>
  <si>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</si>
  <si>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</si>
  <si>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</si>
  <si>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</si>
  <si>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</si>
  <si>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</si>
  <si>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</si>
  <si>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</si>
  <si>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</si>
  <si>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</si>
  <si>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</si>
  <si>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</si>
  <si>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</si>
  <si>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</si>
  <si>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</si>
  <si>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</si>
  <si>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</si>
  <si>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</si>
  <si>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</si>
  <si>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</si>
  <si>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</si>
  <si>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</si>
  <si>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</si>
  <si>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</si>
  <si>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</si>
  <si>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</si>
  <si>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</si>
  <si>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</si>
  <si>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</si>
  <si>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</si>
  <si>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</si>
  <si>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</si>
  <si>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</si>
  <si>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</si>
  <si>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</si>
  <si>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</si>
  <si>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</si>
  <si>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</si>
  <si>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</si>
  <si>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</si>
  <si>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</si>
  <si>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</si>
  <si>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</si>
  <si>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</si>
  <si>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</si>
  <si>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</si>
  <si>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</si>
  <si>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</si>
  <si>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</si>
  <si>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</si>
  <si>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</si>
  <si>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</si>
  <si>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</si>
  <si>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</si>
  <si>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</si>
  <si>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</si>
  <si>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</si>
  <si>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</si>
  <si>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</si>
  <si>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</si>
  <si>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</si>
  <si>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</si>
  <si>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</si>
  <si>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</si>
  <si>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</si>
  <si>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</si>
  <si>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</si>
  <si>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</si>
  <si>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</si>
  <si>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</si>
  <si>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</si>
  <si>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</si>
  <si>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</si>
  <si>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</si>
  <si>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</si>
  <si>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</si>
  <si>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</si>
  <si>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</si>
  <si>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</si>
  <si>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</si>
  <si>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</si>
  <si>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</si>
  <si>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</si>
  <si>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</si>
  <si>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</si>
  <si>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</si>
  <si>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</si>
  <si>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</si>
  <si>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</si>
  <si>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</si>
  <si>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</si>
  <si>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</si>
  <si>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</si>
  <si>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</si>
  <si>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</si>
  <si>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</si>
  <si>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</si>
  <si>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</si>
  <si>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</si>
  <si>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</si>
  <si>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</si>
  <si>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</si>
  <si>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</si>
  <si>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</si>
  <si>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</si>
  <si>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</si>
  <si>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</si>
  <si>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</si>
  <si>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</si>
  <si>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</si>
  <si>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</si>
  <si>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</si>
  <si>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</si>
  <si>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</si>
  <si>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</si>
  <si>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</si>
  <si>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</si>
  <si>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</si>
  <si>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</si>
  <si>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</si>
  <si>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</si>
  <si>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</si>
  <si>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</si>
  <si>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</si>
  <si>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</si>
  <si>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</si>
  <si>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</si>
  <si>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</si>
  <si>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</si>
  <si>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</si>
  <si>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</si>
  <si>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</si>
  <si>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</si>
  <si>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</si>
  <si>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</si>
  <si>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</si>
  <si>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</si>
  <si>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</si>
  <si>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</si>
  <si>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</si>
  <si>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</si>
  <si>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</si>
  <si>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</si>
  <si>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</si>
  <si>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</si>
  <si>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</si>
  <si>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</si>
  <si>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</si>
  <si>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</si>
  <si>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</si>
  <si>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</si>
  <si>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</si>
  <si>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</si>
  <si>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</si>
  <si>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</si>
  <si>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</si>
  <si>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</si>
  <si>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</si>
  <si>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</si>
  <si>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</si>
  <si>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</si>
  <si>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</si>
  <si>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</si>
  <si>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</si>
  <si>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</si>
  <si>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</si>
  <si>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</si>
  <si>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</si>
  <si>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</si>
  <si>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</si>
  <si>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</si>
  <si>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</si>
  <si>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</si>
  <si>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</si>
  <si>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</si>
  <si>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</si>
  <si>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</si>
  <si>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</si>
  <si>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</si>
  <si>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</si>
  <si>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</si>
  <si>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</si>
  <si>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</si>
  <si>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</si>
  <si>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</si>
  <si>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</si>
  <si>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</si>
  <si>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</si>
  <si>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</si>
  <si>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</si>
  <si>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</si>
  <si>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</si>
  <si>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</si>
  <si>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</si>
  <si>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</si>
  <si>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</si>
  <si>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</si>
  <si>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</si>
  <si>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</si>
  <si>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</si>
  <si>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</si>
  <si>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</si>
  <si>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</si>
  <si>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</si>
  <si>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</si>
  <si>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</si>
  <si>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</si>
  <si>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</si>
  <si>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</si>
  <si>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</si>
  <si>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</si>
  <si>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</si>
  <si>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</si>
  <si>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</si>
  <si>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</si>
  <si>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</si>
  <si>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</si>
  <si>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</si>
  <si>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</si>
  <si>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</si>
  <si>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</si>
  <si>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</si>
  <si>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</si>
  <si>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</si>
  <si>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</si>
  <si>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</si>
  <si>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</si>
  <si>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</si>
  <si>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</si>
  <si>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</si>
  <si>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</si>
  <si>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</si>
  <si>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</si>
  <si>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</si>
  <si>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</si>
  <si>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</si>
  <si>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</si>
  <si>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</si>
  <si>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</si>
  <si>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</si>
  <si>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</si>
  <si>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</si>
  <si>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</si>
  <si>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</si>
  <si>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</si>
  <si>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</si>
  <si>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</si>
  <si>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</si>
  <si>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</si>
  <si>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</si>
  <si>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</si>
  <si>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</si>
  <si>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</si>
  <si>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</si>
  <si>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</si>
  <si>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</si>
  <si>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</si>
  <si>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</si>
  <si>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</si>
  <si>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</si>
  <si>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</si>
  <si>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</si>
  <si>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</si>
  <si>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</si>
  <si>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</si>
  <si>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</si>
  <si>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</si>
  <si>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</si>
  <si>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</si>
  <si>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</si>
  <si>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</si>
  <si>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</si>
  <si>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</si>
  <si>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</si>
  <si>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</si>
  <si>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</si>
  <si>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</si>
  <si>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</si>
  <si>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</si>
  <si>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</si>
  <si>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</si>
  <si>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</si>
  <si>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</si>
  <si>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</si>
  <si>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</si>
  <si>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</si>
  <si>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</si>
  <si>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</si>
  <si>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</si>
  <si>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</si>
  <si>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</si>
  <si>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</si>
  <si>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</si>
  <si>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</si>
  <si>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</si>
  <si>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</si>
  <si>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</si>
  <si>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</si>
  <si>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</si>
  <si>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</si>
  <si>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</si>
  <si>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</si>
  <si>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</si>
  <si>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</si>
  <si>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</si>
  <si>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</si>
  <si>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</si>
  <si>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</si>
  <si>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</si>
  <si>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</si>
  <si>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</si>
  <si>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</si>
  <si>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</si>
  <si>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</si>
  <si>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</si>
  <si>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</si>
  <si>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</si>
  <si>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</si>
  <si>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</si>
  <si>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</si>
  <si>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</si>
  <si>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</si>
  <si>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</si>
  <si>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</si>
  <si>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</si>
  <si>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</si>
  <si>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</si>
  <si>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</si>
  <si>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</si>
  <si>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</si>
  <si>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</si>
  <si>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</si>
  <si>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</si>
  <si>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</si>
  <si>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</si>
  <si>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</si>
  <si>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</si>
  <si>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</si>
  <si>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</si>
  <si>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</si>
  <si>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</si>
  <si>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</si>
  <si>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</si>
  <si>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</si>
  <si>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</si>
  <si>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</si>
  <si>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</si>
  <si>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</si>
  <si>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</si>
  <si>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</si>
  <si>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</si>
  <si>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</si>
  <si>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</si>
  <si>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</si>
  <si>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</si>
  <si>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</si>
  <si>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</si>
  <si>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</si>
  <si>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</si>
  <si>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</si>
  <si>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</si>
  <si>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</si>
  <si>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</si>
  <si>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</si>
  <si>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</si>
  <si>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</si>
  <si>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</si>
  <si>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</si>
  <si>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</si>
  <si>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</si>
  <si>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</si>
  <si>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</si>
  <si>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</si>
  <si>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</si>
  <si>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</si>
  <si>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</si>
  <si>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</si>
  <si>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</si>
  <si>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</si>
  <si>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</si>
  <si>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</si>
  <si>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</si>
  <si>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</si>
  <si>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</si>
  <si>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</si>
  <si>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</si>
  <si>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</si>
  <si>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</si>
  <si>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</si>
  <si>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</si>
  <si>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</si>
  <si>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</si>
  <si>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</si>
  <si>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</si>
  <si>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</si>
  <si>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</si>
  <si>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</si>
  <si>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</si>
  <si>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</si>
  <si>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</si>
  <si>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</si>
  <si>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</si>
  <si>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</si>
  <si>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</si>
  <si>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</si>
  <si>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</si>
  <si>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</si>
  <si>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</si>
  <si>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</si>
  <si>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</si>
  <si>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</si>
  <si>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</si>
  <si>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</si>
  <si>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</si>
  <si>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</si>
  <si>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</si>
  <si>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</si>
  <si>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</si>
  <si>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</si>
  <si>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</si>
  <si>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</si>
  <si>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</si>
  <si>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</si>
  <si>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</si>
  <si>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</si>
  <si>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</si>
  <si>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</si>
  <si>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</si>
  <si>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</si>
  <si>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</si>
  <si>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</si>
  <si>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</si>
  <si>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</si>
  <si>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</si>
  <si>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</si>
  <si>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</si>
  <si>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</si>
  <si>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</si>
  <si>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</si>
  <si>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</si>
  <si>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</si>
  <si>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</si>
  <si>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</si>
  <si>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</si>
  <si>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</si>
  <si>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</si>
  <si>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</si>
  <si>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</si>
  <si>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</si>
  <si>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</si>
  <si>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</si>
  <si>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</si>
  <si>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</si>
  <si>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</si>
  <si>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</si>
  <si>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</si>
  <si>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</si>
  <si>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</si>
  <si>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</si>
  <si>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</si>
  <si>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</si>
  <si>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</si>
  <si>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</si>
  <si>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</si>
  <si>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</si>
  <si>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</si>
  <si>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</si>
  <si>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</si>
  <si>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</si>
  <si>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</si>
  <si>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</si>
  <si>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</si>
  <si>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</si>
  <si>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</si>
  <si>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</si>
  <si>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</si>
  <si>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</si>
  <si>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</si>
  <si>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</si>
  <si>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</si>
  <si>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</si>
  <si>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</si>
  <si>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</si>
  <si>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</si>
  <si>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</si>
  <si>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</si>
  <si>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</si>
  <si>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</si>
  <si>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</si>
  <si>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</si>
  <si>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</si>
  <si>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</si>
  <si>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</si>
  <si>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</si>
  <si>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</si>
  <si>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</si>
  <si>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</si>
  <si>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</si>
  <si>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</si>
  <si>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</si>
  <si>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</si>
  <si>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</si>
  <si>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</si>
  <si>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</si>
  <si>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</si>
  <si>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</si>
  <si>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</si>
  <si>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</si>
  <si>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</si>
  <si>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</si>
  <si>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</si>
  <si>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</si>
  <si>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</si>
  <si>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</si>
  <si>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</si>
  <si>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</si>
  <si>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</si>
  <si>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</si>
  <si>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</si>
  <si>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</si>
  <si>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</si>
  <si>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</si>
  <si>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</si>
  <si>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</si>
  <si>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</si>
  <si>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</si>
  <si>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</si>
  <si>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</si>
  <si>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</si>
  <si>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</si>
  <si>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</si>
  <si>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</si>
  <si>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</si>
  <si>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</si>
  <si>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</si>
  <si>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</si>
  <si>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</si>
  <si>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</si>
  <si>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</si>
  <si>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</si>
  <si>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</si>
  <si>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</si>
  <si>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</si>
  <si>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</si>
  <si>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</si>
  <si>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</si>
  <si>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</si>
  <si>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</si>
  <si>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</si>
  <si>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</si>
  <si>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</si>
  <si>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</si>
  <si>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</si>
  <si>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</si>
  <si>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</si>
  <si>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</si>
  <si>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</si>
  <si>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</si>
  <si>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</si>
  <si>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</si>
  <si>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</si>
  <si>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</si>
  <si>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</si>
  <si>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</si>
  <si>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</si>
  <si>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</si>
  <si>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</si>
  <si>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</si>
  <si>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</si>
  <si>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</si>
  <si>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</si>
  <si>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</si>
  <si>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</si>
  <si>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Cofee Type Name</t>
  </si>
  <si>
    <t>Roast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</si>
</sst>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abSelected="1" topLeftCell="E1" zoomScale="115" zoomScaleNormal="115" workbookViewId="0">
      <selection activeCell="O2" sqref="O2:O1001"/>
    </sheetView>
  </sheetViews>
  <sheetFormatPr defaultRowHeight="14.4" x14ac:dyDescent="0.3"/>
  <cols>
    <col min="1" max="1" width="16.5546875" bestFit="1" customWidth="1"/>
    <col min="2" max="2" width="11.88671875" bestFit="1" customWidth="1"/>
    <col min="3" max="3" width="17.44140625" bestFit="1" customWidth="1"/>
    <col min="4" max="4" width="10.109375" bestFit="1" customWidth="1"/>
    <col min="5" max="5" width="8.6640625" bestFit="1" customWidth="1"/>
    <col min="6" max="6" width="21.88671875" bestFit="1" customWidth="1"/>
    <col min="7" max="7" width="36" bestFit="1" customWidth="1"/>
    <col min="8" max="8" width="11.88671875" bestFit="1" customWidth="1"/>
    <col min="9" max="9" width="11.6640625" bestFit="1" customWidth="1"/>
    <col min="10" max="10" width="10.5546875" bestFit="1" customWidth="1"/>
    <col min="11" max="11" width="4.5546875" bestFit="1" customWidth="1"/>
    <col min="12" max="12" width="8.88671875" bestFit="1" customWidth="1"/>
    <col min="13" max="13" width="5.5546875" bestFit="1" customWidth="1"/>
    <col min="14" max="14" width="15.6640625" bestFit="1" customWidth="1"/>
    <col min="15" max="15" width="15.44140625" bestFit="1" customWidth="1"/>
  </cols>
  <sheetData>
    <row r="1" spans="1:15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</row>
    <row r="2" spans="1:15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VLOOKUP(C2,customers!A1:$I$1001,2,0)</f>
        <v>Aloisia Allner</v>
      </c>
      <c r="G2" s="2" t="str">
        <f>IF(VLOOKUP(C2,customers!$A$1:$I$1001,3,0)=0," ",VLOOKUP(C2,customers!$A$1:$I$1001,3,0))</f>
        <v>aallner0@lulu.com</v>
      </c>
      <c r="H2" s="2" t="str">
        <f>VLOOKUP(C2,customers!$A$1:$I$1001,7,0)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>
        <f>INDEX(products!$A$1:$G$49,MATCH(orders!$D2,products!$A$1:$A$49,0),MATCH(orders!K$1,products!$A$1:$G$1,0))</f>
        <v>1</v>
      </c>
      <c r="L2">
        <f>INDEX(products!$A$1:$G$49,MATCH(orders!$D2,products!$A$1:$A$49,0),MATCH(orders!L$1,products!$A$1:$G$1,0))</f>
        <v>9.9499999999999993</v>
      </c>
      <c r="M2">
        <f>L2*E2</f>
        <v>19.899999999999999</v>
      </c>
      <c r="N2" t="str">
        <f>IF(I2="Rob","Robusta",IF(I2="Exc","Excelsa",IF(I2="Ara","Arabica",IF(I2="Lib","Liberica"," "))))</f>
        <v>Robusta</v>
      </c>
      <c r="O2" t="str">
        <f>IF(J2="M","Medium",IF(J2="L","Light",IF(J2="D","Dark")))</f>
        <v>Medium</v>
      </c>
    </row>
    <row r="3" spans="1:15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VLOOKUP(C3,customers!A2:$I$1001,2,0)</f>
        <v>Aloisia Allner</v>
      </c>
      <c r="G3" s="2" t="str">
        <f>IF(VLOOKUP(C3,customers!$A$1:$I$1001,3,0)=0," ",VLOOKUP(C3,customers!$A$1:$I$1001,3,0))</f>
        <v>aallner0@lulu.com</v>
      </c>
      <c r="H3" s="2" t="str">
        <f>VLOOKUP(C3,customers!$A$1:$I$1001,7,0)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>
        <f>INDEX(products!$A$1:$G$49,MATCH(orders!$D3,products!$A$1:$A$49,0),MATCH(orders!K$1,products!$A$1:$G$1,0))</f>
        <v>0.5</v>
      </c>
      <c r="L3">
        <f>INDEX(products!$A$1:$G$49,MATCH(orders!$D3,products!$A$1:$A$49,0),MATCH(orders!L$1,products!$A$1:$G$1,0))</f>
        <v>8.25</v>
      </c>
      <c r="M3">
        <f t="shared" ref="M3:M66" si="0">L3*E3</f>
        <v>41.25</v>
      </c>
      <c r="N3" t="str">
        <f t="shared" ref="N3:N66" si="1">IF(I3="Rob","Robusta",IF(I3="Exc","Excelsa",IF(I3="Ara","Arabica",IF(I3="Lib","Liberica"," "))))</f>
        <v>Excelsa</v>
      </c>
      <c r="O3" t="str">
        <f t="shared" ref="O3:O66" si="2">IF(J3="M","Medium",IF(J3="L","Light",IF(J3="D","Dark")))</f>
        <v>Medium</v>
      </c>
    </row>
    <row r="4" spans="1:15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VLOOKUP(C4,customers!A3:$I$1001,2,0)</f>
        <v>Jami Redholes</v>
      </c>
      <c r="G4" s="2" t="str">
        <f>IF(VLOOKUP(C4,customers!$A$1:$I$1001,3,0)=0," ",VLOOKUP(C4,customers!$A$1:$I$1001,3,0))</f>
        <v>jredholes2@tmall.com</v>
      </c>
      <c r="H4" s="2" t="str">
        <f>VLOOKUP(C4,customers!$A$1:$I$1001,7,0)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>
        <f>INDEX(products!$A$1:$G$49,MATCH(orders!$D4,products!$A$1:$A$49,0),MATCH(orders!K$1,products!$A$1:$G$1,0))</f>
        <v>1</v>
      </c>
      <c r="L4">
        <f>INDEX(products!$A$1:$G$49,MATCH(orders!$D4,products!$A$1:$A$49,0),MATCH(orders!L$1,products!$A$1:$G$1,0))</f>
        <v>12.95</v>
      </c>
      <c r="M4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VLOOKUP(C5,customers!A4:$I$1001,2,0)</f>
        <v>Christoffer O' Shea</v>
      </c>
      <c r="G5" s="2" t="str">
        <f>IF(VLOOKUP(C5,customers!$A$1:$I$1001,3,0)=0," ",VLOOKUP(C5,customers!$A$1:$I$1001,3,0))</f>
        <v xml:space="preserve"> </v>
      </c>
      <c r="H5" s="2" t="str">
        <f>VLOOKUP(C5,customers!$A$1:$I$1001,7,0)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>
        <f>INDEX(products!$A$1:$G$49,MATCH(orders!$D5,products!$A$1:$A$49,0),MATCH(orders!K$1,products!$A$1:$G$1,0))</f>
        <v>1</v>
      </c>
      <c r="L5">
        <f>INDEX(products!$A$1:$G$49,MATCH(orders!$D5,products!$A$1:$A$49,0),MATCH(orders!L$1,products!$A$1:$G$1,0))</f>
        <v>13.75</v>
      </c>
      <c r="M5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VLOOKUP(C6,customers!A5:$I$1001,2,0)</f>
        <v>Christoffer O' Shea</v>
      </c>
      <c r="G6" s="2" t="str">
        <f>IF(VLOOKUP(C6,customers!$A$1:$I$1001,3,0)=0," ",VLOOKUP(C6,customers!$A$1:$I$1001,3,0))</f>
        <v xml:space="preserve"> </v>
      </c>
      <c r="H6" s="2" t="str">
        <f>VLOOKUP(C6,customers!$A$1:$I$1001,7,0)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>
        <f>INDEX(products!$A$1:$G$49,MATCH(orders!$D6,products!$A$1:$A$49,0),MATCH(orders!K$1,products!$A$1:$G$1,0))</f>
        <v>2.5</v>
      </c>
      <c r="L6">
        <f>INDEX(products!$A$1:$G$49,MATCH(orders!$D6,products!$A$1:$A$49,0),MATCH(orders!L$1,products!$A$1:$G$1,0))</f>
        <v>27.484999999999996</v>
      </c>
      <c r="M6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VLOOKUP(C7,customers!A6:$I$1001,2,0)</f>
        <v>Beryle Cottier</v>
      </c>
      <c r="G7" s="2" t="str">
        <f>IF(VLOOKUP(C7,customers!$A$1:$I$1001,3,0)=0," ",VLOOKUP(C7,customers!$A$1:$I$1001,3,0))</f>
        <v xml:space="preserve"> </v>
      </c>
      <c r="H7" s="2" t="str">
        <f>VLOOKUP(C7,customers!$A$1:$I$1001,7,0)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>
        <f>INDEX(products!$A$1:$G$49,MATCH(orders!$D7,products!$A$1:$A$49,0),MATCH(orders!K$1,products!$A$1:$G$1,0))</f>
        <v>1</v>
      </c>
      <c r="L7">
        <f>INDEX(products!$A$1:$G$49,MATCH(orders!$D7,products!$A$1:$A$49,0),MATCH(orders!L$1,products!$A$1:$G$1,0))</f>
        <v>12.95</v>
      </c>
      <c r="M7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VLOOKUP(C8,customers!A7:$I$1001,2,0)</f>
        <v>Shaylynn Lobe</v>
      </c>
      <c r="G8" s="2" t="str">
        <f>IF(VLOOKUP(C8,customers!$A$1:$I$1001,3,0)=0," ",VLOOKUP(C8,customers!$A$1:$I$1001,3,0))</f>
        <v>slobe6@nifty.com</v>
      </c>
      <c r="H8" s="2" t="str">
        <f>VLOOKUP(C8,customers!$A$1:$I$1001,7,0)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>
        <f>INDEX(products!$A$1:$G$49,MATCH(orders!$D8,products!$A$1:$A$49,0),MATCH(orders!K$1,products!$A$1:$G$1,0))</f>
        <v>0.5</v>
      </c>
      <c r="L8">
        <f>INDEX(products!$A$1:$G$49,MATCH(orders!$D8,products!$A$1:$A$49,0),MATCH(orders!L$1,products!$A$1:$G$1,0))</f>
        <v>7.29</v>
      </c>
      <c r="M8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VLOOKUP(C9,customers!A8:$I$1001,2,0)</f>
        <v>Melvin Wharfe</v>
      </c>
      <c r="G9" s="2" t="str">
        <f>IF(VLOOKUP(C9,customers!$A$1:$I$1001,3,0)=0," ",VLOOKUP(C9,customers!$A$1:$I$1001,3,0))</f>
        <v xml:space="preserve"> </v>
      </c>
      <c r="H9" s="2" t="str">
        <f>VLOOKUP(C9,customers!$A$1:$I$1001,7,0)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>
        <f>INDEX(products!$A$1:$G$49,MATCH(orders!$D9,products!$A$1:$A$49,0),MATCH(orders!K$1,products!$A$1:$G$1,0))</f>
        <v>0.2</v>
      </c>
      <c r="L9">
        <f>INDEX(products!$A$1:$G$49,MATCH(orders!$D9,products!$A$1:$A$49,0),MATCH(orders!L$1,products!$A$1:$G$1,0))</f>
        <v>4.7549999999999999</v>
      </c>
      <c r="M9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VLOOKUP(C10,customers!A9:$I$1001,2,0)</f>
        <v>Guthrey Petracci</v>
      </c>
      <c r="G10" s="2" t="str">
        <f>IF(VLOOKUP(C10,customers!$A$1:$I$1001,3,0)=0," ",VLOOKUP(C10,customers!$A$1:$I$1001,3,0))</f>
        <v>gpetracci8@livejournal.com</v>
      </c>
      <c r="H10" s="2" t="str">
        <f>VLOOKUP(C10,customers!$A$1:$I$1001,7,0)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>
        <f>INDEX(products!$A$1:$G$49,MATCH(orders!$D10,products!$A$1:$A$49,0),MATCH(orders!K$1,products!$A$1:$G$1,0))</f>
        <v>0.5</v>
      </c>
      <c r="L10">
        <f>INDEX(products!$A$1:$G$49,MATCH(orders!$D10,products!$A$1:$A$49,0),MATCH(orders!L$1,products!$A$1:$G$1,0))</f>
        <v>5.97</v>
      </c>
      <c r="M10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VLOOKUP(C11,customers!A10:$I$1001,2,0)</f>
        <v>Rodger Raven</v>
      </c>
      <c r="G11" s="2" t="str">
        <f>IF(VLOOKUP(C11,customers!$A$1:$I$1001,3,0)=0," ",VLOOKUP(C11,customers!$A$1:$I$1001,3,0))</f>
        <v>rraven9@ed.gov</v>
      </c>
      <c r="H11" s="2" t="str">
        <f>VLOOKUP(C11,customers!$A$1:$I$1001,7,0)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>
        <f>INDEX(products!$A$1:$G$49,MATCH(orders!$D11,products!$A$1:$A$49,0),MATCH(orders!K$1,products!$A$1:$G$1,0))</f>
        <v>0.5</v>
      </c>
      <c r="L11">
        <f>INDEX(products!$A$1:$G$49,MATCH(orders!$D11,products!$A$1:$A$49,0),MATCH(orders!L$1,products!$A$1:$G$1,0))</f>
        <v>5.97</v>
      </c>
      <c r="M11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VLOOKUP(C12,customers!A11:$I$1001,2,0)</f>
        <v>Ferrell Ferber</v>
      </c>
      <c r="G12" s="2" t="str">
        <f>IF(VLOOKUP(C12,customers!$A$1:$I$1001,3,0)=0," ",VLOOKUP(C12,customers!$A$1:$I$1001,3,0))</f>
        <v>fferbera@businesswire.com</v>
      </c>
      <c r="H12" s="2" t="str">
        <f>VLOOKUP(C12,customers!$A$1:$I$1001,7,0)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>
        <f>INDEX(products!$A$1:$G$49,MATCH(orders!$D12,products!$A$1:$A$49,0),MATCH(orders!K$1,products!$A$1:$G$1,0))</f>
        <v>1</v>
      </c>
      <c r="L12">
        <f>INDEX(products!$A$1:$G$49,MATCH(orders!$D12,products!$A$1:$A$49,0),MATCH(orders!L$1,products!$A$1:$G$1,0))</f>
        <v>9.9499999999999993</v>
      </c>
      <c r="M12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VLOOKUP(C13,customers!A12:$I$1001,2,0)</f>
        <v>Duky Phizackerly</v>
      </c>
      <c r="G13" s="2" t="str">
        <f>IF(VLOOKUP(C13,customers!$A$1:$I$1001,3,0)=0," ",VLOOKUP(C13,customers!$A$1:$I$1001,3,0))</f>
        <v>dphizackerlyb@utexas.edu</v>
      </c>
      <c r="H13" s="2" t="str">
        <f>VLOOKUP(C13,customers!$A$1:$I$1001,7,0)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>
        <f>INDEX(products!$A$1:$G$49,MATCH(orders!$D13,products!$A$1:$A$49,0),MATCH(orders!K$1,products!$A$1:$G$1,0))</f>
        <v>2.5</v>
      </c>
      <c r="L13">
        <f>INDEX(products!$A$1:$G$49,MATCH(orders!$D13,products!$A$1:$A$49,0),MATCH(orders!L$1,products!$A$1:$G$1,0))</f>
        <v>34.154999999999994</v>
      </c>
      <c r="M13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VLOOKUP(C14,customers!A13:$I$1001,2,0)</f>
        <v>Rosaleen Scholar</v>
      </c>
      <c r="G14" s="2" t="str">
        <f>IF(VLOOKUP(C14,customers!$A$1:$I$1001,3,0)=0," ",VLOOKUP(C14,customers!$A$1:$I$1001,3,0))</f>
        <v>rscholarc@nyu.edu</v>
      </c>
      <c r="H14" s="2" t="str">
        <f>VLOOKUP(C14,customers!$A$1:$I$1001,7,0)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>
        <f>INDEX(products!$A$1:$G$49,MATCH(orders!$D14,products!$A$1:$A$49,0),MATCH(orders!K$1,products!$A$1:$G$1,0))</f>
        <v>1</v>
      </c>
      <c r="L14">
        <f>INDEX(products!$A$1:$G$49,MATCH(orders!$D14,products!$A$1:$A$49,0),MATCH(orders!L$1,products!$A$1:$G$1,0))</f>
        <v>9.9499999999999993</v>
      </c>
      <c r="M14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VLOOKUP(C15,customers!A14:$I$1001,2,0)</f>
        <v>Terence Vanyutin</v>
      </c>
      <c r="G15" s="2" t="str">
        <f>IF(VLOOKUP(C15,customers!$A$1:$I$1001,3,0)=0," ",VLOOKUP(C15,customers!$A$1:$I$1001,3,0))</f>
        <v>tvanyutind@wix.com</v>
      </c>
      <c r="H15" s="2" t="str">
        <f>VLOOKUP(C15,customers!$A$1:$I$1001,7,0)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>
        <f>INDEX(products!$A$1:$G$49,MATCH(orders!$D15,products!$A$1:$A$49,0),MATCH(orders!K$1,products!$A$1:$G$1,0))</f>
        <v>2.5</v>
      </c>
      <c r="L15">
        <f>INDEX(products!$A$1:$G$49,MATCH(orders!$D15,products!$A$1:$A$49,0),MATCH(orders!L$1,products!$A$1:$G$1,0))</f>
        <v>20.584999999999997</v>
      </c>
      <c r="M15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VLOOKUP(C16,customers!A15:$I$1001,2,0)</f>
        <v>Patrice Trobe</v>
      </c>
      <c r="G16" s="2" t="str">
        <f>IF(VLOOKUP(C16,customers!$A$1:$I$1001,3,0)=0," ",VLOOKUP(C16,customers!$A$1:$I$1001,3,0))</f>
        <v>ptrobee@wunderground.com</v>
      </c>
      <c r="H16" s="2" t="str">
        <f>VLOOKUP(C16,customers!$A$1:$I$1001,7,0)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>
        <f>INDEX(products!$A$1:$G$49,MATCH(orders!$D16,products!$A$1:$A$49,0),MATCH(orders!K$1,products!$A$1:$G$1,0))</f>
        <v>0.2</v>
      </c>
      <c r="L16">
        <f>INDEX(products!$A$1:$G$49,MATCH(orders!$D16,products!$A$1:$A$49,0),MATCH(orders!L$1,products!$A$1:$G$1,0))</f>
        <v>3.8849999999999998</v>
      </c>
      <c r="M16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VLOOKUP(C17,customers!A16:$I$1001,2,0)</f>
        <v>Llywellyn Oscroft</v>
      </c>
      <c r="G17" s="2" t="str">
        <f>IF(VLOOKUP(C17,customers!$A$1:$I$1001,3,0)=0," ",VLOOKUP(C17,customers!$A$1:$I$1001,3,0))</f>
        <v>loscroftf@ebay.co.uk</v>
      </c>
      <c r="H17" s="2" t="str">
        <f>VLOOKUP(C17,customers!$A$1:$I$1001,7,0)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>
        <f>INDEX(products!$A$1:$G$49,MATCH(orders!$D17,products!$A$1:$A$49,0),MATCH(orders!K$1,products!$A$1:$G$1,0))</f>
        <v>2.5</v>
      </c>
      <c r="L17">
        <f>INDEX(products!$A$1:$G$49,MATCH(orders!$D17,products!$A$1:$A$49,0),MATCH(orders!L$1,products!$A$1:$G$1,0))</f>
        <v>22.884999999999998</v>
      </c>
      <c r="M17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VLOOKUP(C18,customers!A17:$I$1001,2,0)</f>
        <v>Minni Alabaster</v>
      </c>
      <c r="G18" s="2" t="str">
        <f>IF(VLOOKUP(C18,customers!$A$1:$I$1001,3,0)=0," ",VLOOKUP(C18,customers!$A$1:$I$1001,3,0))</f>
        <v>malabasterg@hexun.com</v>
      </c>
      <c r="H18" s="2" t="str">
        <f>VLOOKUP(C18,customers!$A$1:$I$1001,7,0)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>
        <f>INDEX(products!$A$1:$G$49,MATCH(orders!$D18,products!$A$1:$A$49,0),MATCH(orders!K$1,products!$A$1:$G$1,0))</f>
        <v>0.2</v>
      </c>
      <c r="L18">
        <f>INDEX(products!$A$1:$G$49,MATCH(orders!$D18,products!$A$1:$A$49,0),MATCH(orders!L$1,products!$A$1:$G$1,0))</f>
        <v>3.375</v>
      </c>
      <c r="M18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VLOOKUP(C19,customers!A18:$I$1001,2,0)</f>
        <v>Rhianon Broxup</v>
      </c>
      <c r="G19" s="2" t="str">
        <f>IF(VLOOKUP(C19,customers!$A$1:$I$1001,3,0)=0," ",VLOOKUP(C19,customers!$A$1:$I$1001,3,0))</f>
        <v>rbroxuph@jimdo.com</v>
      </c>
      <c r="H19" s="2" t="str">
        <f>VLOOKUP(C19,customers!$A$1:$I$1001,7,0)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>
        <f>INDEX(products!$A$1:$G$49,MATCH(orders!$D19,products!$A$1:$A$49,0),MATCH(orders!K$1,products!$A$1:$G$1,0))</f>
        <v>1</v>
      </c>
      <c r="L19">
        <f>INDEX(products!$A$1:$G$49,MATCH(orders!$D19,products!$A$1:$A$49,0),MATCH(orders!L$1,products!$A$1:$G$1,0))</f>
        <v>12.95</v>
      </c>
      <c r="M19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VLOOKUP(C20,customers!A19:$I$1001,2,0)</f>
        <v>Pall Redford</v>
      </c>
      <c r="G20" s="2" t="str">
        <f>IF(VLOOKUP(C20,customers!$A$1:$I$1001,3,0)=0," ",VLOOKUP(C20,customers!$A$1:$I$1001,3,0))</f>
        <v>predfordi@ow.ly</v>
      </c>
      <c r="H20" s="2" t="str">
        <f>VLOOKUP(C20,customers!$A$1:$I$1001,7,0)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>
        <f>INDEX(products!$A$1:$G$49,MATCH(orders!$D20,products!$A$1:$A$49,0),MATCH(orders!K$1,products!$A$1:$G$1,0))</f>
        <v>2.5</v>
      </c>
      <c r="L20">
        <f>INDEX(products!$A$1:$G$49,MATCH(orders!$D20,products!$A$1:$A$49,0),MATCH(orders!L$1,products!$A$1:$G$1,0))</f>
        <v>20.584999999999997</v>
      </c>
      <c r="M20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VLOOKUP(C21,customers!A20:$I$1001,2,0)</f>
        <v>Aurea Corradino</v>
      </c>
      <c r="G21" s="2" t="str">
        <f>IF(VLOOKUP(C21,customers!$A$1:$I$1001,3,0)=0," ",VLOOKUP(C21,customers!$A$1:$I$1001,3,0))</f>
        <v>acorradinoj@harvard.edu</v>
      </c>
      <c r="H21" s="2" t="str">
        <f>VLOOKUP(C21,customers!$A$1:$I$1001,7,0)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>
        <f>INDEX(products!$A$1:$G$49,MATCH(orders!$D21,products!$A$1:$A$49,0),MATCH(orders!K$1,products!$A$1:$G$1,0))</f>
        <v>0.2</v>
      </c>
      <c r="L21">
        <f>INDEX(products!$A$1:$G$49,MATCH(orders!$D21,products!$A$1:$A$49,0),MATCH(orders!L$1,products!$A$1:$G$1,0))</f>
        <v>3.375</v>
      </c>
      <c r="M21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VLOOKUP(C22,customers!A21:$I$1001,2,0)</f>
        <v>Aurea Corradino</v>
      </c>
      <c r="G22" s="2" t="str">
        <f>IF(VLOOKUP(C22,customers!$A$1:$I$1001,3,0)=0," ",VLOOKUP(C22,customers!$A$1:$I$1001,3,0))</f>
        <v>acorradinoj@harvard.edu</v>
      </c>
      <c r="H22" s="2" t="str">
        <f>VLOOKUP(C22,customers!$A$1:$I$1001,7,0)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>
        <f>INDEX(products!$A$1:$G$49,MATCH(orders!$D22,products!$A$1:$A$49,0),MATCH(orders!K$1,products!$A$1:$G$1,0))</f>
        <v>0.2</v>
      </c>
      <c r="L22">
        <f>INDEX(products!$A$1:$G$49,MATCH(orders!$D22,products!$A$1:$A$49,0),MATCH(orders!L$1,products!$A$1:$G$1,0))</f>
        <v>3.645</v>
      </c>
      <c r="M22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VLOOKUP(C23,customers!A22:$I$1001,2,0)</f>
        <v>Avrit Davidowsky</v>
      </c>
      <c r="G23" s="2" t="str">
        <f>IF(VLOOKUP(C23,customers!$A$1:$I$1001,3,0)=0," ",VLOOKUP(C23,customers!$A$1:$I$1001,3,0))</f>
        <v>adavidowskyl@netvibes.com</v>
      </c>
      <c r="H23" s="2" t="str">
        <f>VLOOKUP(C23,customers!$A$1:$I$1001,7,0)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>
        <f>INDEX(products!$A$1:$G$49,MATCH(orders!$D23,products!$A$1:$A$49,0),MATCH(orders!K$1,products!$A$1:$G$1,0))</f>
        <v>0.2</v>
      </c>
      <c r="L23">
        <f>INDEX(products!$A$1:$G$49,MATCH(orders!$D23,products!$A$1:$A$49,0),MATCH(orders!L$1,products!$A$1:$G$1,0))</f>
        <v>2.9849999999999999</v>
      </c>
      <c r="M23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VLOOKUP(C24,customers!A23:$I$1001,2,0)</f>
        <v>Annabel Antuk</v>
      </c>
      <c r="G24" s="2" t="str">
        <f>IF(VLOOKUP(C24,customers!$A$1:$I$1001,3,0)=0," ",VLOOKUP(C24,customers!$A$1:$I$1001,3,0))</f>
        <v>aantukm@kickstarter.com</v>
      </c>
      <c r="H24" s="2" t="str">
        <f>VLOOKUP(C24,customers!$A$1:$I$1001,7,0)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>
        <f>INDEX(products!$A$1:$G$49,MATCH(orders!$D24,products!$A$1:$A$49,0),MATCH(orders!K$1,products!$A$1:$G$1,0))</f>
        <v>2.5</v>
      </c>
      <c r="L24">
        <f>INDEX(products!$A$1:$G$49,MATCH(orders!$D24,products!$A$1:$A$49,0),MATCH(orders!L$1,products!$A$1:$G$1,0))</f>
        <v>22.884999999999998</v>
      </c>
      <c r="M24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VLOOKUP(C25,customers!A24:$I$1001,2,0)</f>
        <v>Iorgo Kleinert</v>
      </c>
      <c r="G25" s="2" t="str">
        <f>IF(VLOOKUP(C25,customers!$A$1:$I$1001,3,0)=0," ",VLOOKUP(C25,customers!$A$1:$I$1001,3,0))</f>
        <v>ikleinertn@timesonline.co.uk</v>
      </c>
      <c r="H25" s="2" t="str">
        <f>VLOOKUP(C25,customers!$A$1:$I$1001,7,0)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>
        <f>INDEX(products!$A$1:$G$49,MATCH(orders!$D25,products!$A$1:$A$49,0),MATCH(orders!K$1,products!$A$1:$G$1,0))</f>
        <v>0.2</v>
      </c>
      <c r="L25">
        <f>INDEX(products!$A$1:$G$49,MATCH(orders!$D25,products!$A$1:$A$49,0),MATCH(orders!L$1,products!$A$1:$G$1,0))</f>
        <v>2.9849999999999999</v>
      </c>
      <c r="M25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VLOOKUP(C26,customers!A25:$I$1001,2,0)</f>
        <v>Chrisy Blofeld</v>
      </c>
      <c r="G26" s="2" t="str">
        <f>IF(VLOOKUP(C26,customers!$A$1:$I$1001,3,0)=0," ",VLOOKUP(C26,customers!$A$1:$I$1001,3,0))</f>
        <v>cblofeldo@amazon.co.uk</v>
      </c>
      <c r="H26" s="2" t="str">
        <f>VLOOKUP(C26,customers!$A$1:$I$1001,7,0)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>
        <f>INDEX(products!$A$1:$G$49,MATCH(orders!$D26,products!$A$1:$A$49,0),MATCH(orders!K$1,products!$A$1:$G$1,0))</f>
        <v>1</v>
      </c>
      <c r="L26">
        <f>INDEX(products!$A$1:$G$49,MATCH(orders!$D26,products!$A$1:$A$49,0),MATCH(orders!L$1,products!$A$1:$G$1,0))</f>
        <v>11.25</v>
      </c>
      <c r="M26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VLOOKUP(C27,customers!A26:$I$1001,2,0)</f>
        <v>Culley Farris</v>
      </c>
      <c r="G27" s="2" t="str">
        <f>IF(VLOOKUP(C27,customers!$A$1:$I$1001,3,0)=0," ",VLOOKUP(C27,customers!$A$1:$I$1001,3,0))</f>
        <v xml:space="preserve"> </v>
      </c>
      <c r="H27" s="2" t="str">
        <f>VLOOKUP(C27,customers!$A$1:$I$1001,7,0)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>
        <f>INDEX(products!$A$1:$G$49,MATCH(orders!$D27,products!$A$1:$A$49,0),MATCH(orders!K$1,products!$A$1:$G$1,0))</f>
        <v>0.2</v>
      </c>
      <c r="L27">
        <f>INDEX(products!$A$1:$G$49,MATCH(orders!$D27,products!$A$1:$A$49,0),MATCH(orders!L$1,products!$A$1:$G$1,0))</f>
        <v>4.125</v>
      </c>
      <c r="M27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VLOOKUP(C28,customers!A27:$I$1001,2,0)</f>
        <v>Selene Shales</v>
      </c>
      <c r="G28" s="2" t="str">
        <f>IF(VLOOKUP(C28,customers!$A$1:$I$1001,3,0)=0," ",VLOOKUP(C28,customers!$A$1:$I$1001,3,0))</f>
        <v>sshalesq@umich.edu</v>
      </c>
      <c r="H28" s="2" t="str">
        <f>VLOOKUP(C28,customers!$A$1:$I$1001,7,0)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>
        <f>INDEX(products!$A$1:$G$49,MATCH(orders!$D28,products!$A$1:$A$49,0),MATCH(orders!K$1,products!$A$1:$G$1,0))</f>
        <v>0.5</v>
      </c>
      <c r="L28">
        <f>INDEX(products!$A$1:$G$49,MATCH(orders!$D28,products!$A$1:$A$49,0),MATCH(orders!L$1,products!$A$1:$G$1,0))</f>
        <v>6.75</v>
      </c>
      <c r="M28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VLOOKUP(C29,customers!A28:$I$1001,2,0)</f>
        <v>Vivie Danneil</v>
      </c>
      <c r="G29" s="2" t="str">
        <f>IF(VLOOKUP(C29,customers!$A$1:$I$1001,3,0)=0," ",VLOOKUP(C29,customers!$A$1:$I$1001,3,0))</f>
        <v>vdanneilr@mtv.com</v>
      </c>
      <c r="H29" s="2" t="str">
        <f>VLOOKUP(C29,customers!$A$1:$I$1001,7,0)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>
        <f>INDEX(products!$A$1:$G$49,MATCH(orders!$D29,products!$A$1:$A$49,0),MATCH(orders!K$1,products!$A$1:$G$1,0))</f>
        <v>0.2</v>
      </c>
      <c r="L29">
        <f>INDEX(products!$A$1:$G$49,MATCH(orders!$D29,products!$A$1:$A$49,0),MATCH(orders!L$1,products!$A$1:$G$1,0))</f>
        <v>3.375</v>
      </c>
      <c r="M29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VLOOKUP(C30,customers!A29:$I$1001,2,0)</f>
        <v>Theresita Newbury</v>
      </c>
      <c r="G30" s="2" t="str">
        <f>IF(VLOOKUP(C30,customers!$A$1:$I$1001,3,0)=0," ",VLOOKUP(C30,customers!$A$1:$I$1001,3,0))</f>
        <v>tnewburys@usda.gov</v>
      </c>
      <c r="H30" s="2" t="str">
        <f>VLOOKUP(C30,customers!$A$1:$I$1001,7,0)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>
        <f>INDEX(products!$A$1:$G$49,MATCH(orders!$D30,products!$A$1:$A$49,0),MATCH(orders!K$1,products!$A$1:$G$1,0))</f>
        <v>0.5</v>
      </c>
      <c r="L30">
        <f>INDEX(products!$A$1:$G$49,MATCH(orders!$D30,products!$A$1:$A$49,0),MATCH(orders!L$1,products!$A$1:$G$1,0))</f>
        <v>5.97</v>
      </c>
      <c r="M30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VLOOKUP(C31,customers!A30:$I$1001,2,0)</f>
        <v>Mozelle Calcutt</v>
      </c>
      <c r="G31" s="2" t="str">
        <f>IF(VLOOKUP(C31,customers!$A$1:$I$1001,3,0)=0," ",VLOOKUP(C31,customers!$A$1:$I$1001,3,0))</f>
        <v>mcalcuttt@baidu.com</v>
      </c>
      <c r="H31" s="2" t="str">
        <f>VLOOKUP(C31,customers!$A$1:$I$1001,7,0)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>
        <f>INDEX(products!$A$1:$G$49,MATCH(orders!$D31,products!$A$1:$A$49,0),MATCH(orders!K$1,products!$A$1:$G$1,0))</f>
        <v>1</v>
      </c>
      <c r="L31">
        <f>INDEX(products!$A$1:$G$49,MATCH(orders!$D31,products!$A$1:$A$49,0),MATCH(orders!L$1,products!$A$1:$G$1,0))</f>
        <v>9.9499999999999993</v>
      </c>
      <c r="M31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VLOOKUP(C32,customers!A31:$I$1001,2,0)</f>
        <v>Adrian Swaine</v>
      </c>
      <c r="G32" s="2" t="str">
        <f>IF(VLOOKUP(C32,customers!$A$1:$I$1001,3,0)=0," ",VLOOKUP(C32,customers!$A$1:$I$1001,3,0))</f>
        <v xml:space="preserve"> </v>
      </c>
      <c r="H32" s="2" t="str">
        <f>VLOOKUP(C32,customers!$A$1:$I$1001,7,0)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>
        <f>INDEX(products!$A$1:$G$49,MATCH(orders!$D32,products!$A$1:$A$49,0),MATCH(orders!K$1,products!$A$1:$G$1,0))</f>
        <v>0.2</v>
      </c>
      <c r="L32">
        <f>INDEX(products!$A$1:$G$49,MATCH(orders!$D32,products!$A$1:$A$49,0),MATCH(orders!L$1,products!$A$1:$G$1,0))</f>
        <v>4.3650000000000002</v>
      </c>
      <c r="M32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VLOOKUP(C33,customers!A32:$I$1001,2,0)</f>
        <v>Adrian Swaine</v>
      </c>
      <c r="G33" s="2" t="str">
        <f>IF(VLOOKUP(C33,customers!$A$1:$I$1001,3,0)=0," ",VLOOKUP(C33,customers!$A$1:$I$1001,3,0))</f>
        <v xml:space="preserve"> </v>
      </c>
      <c r="H33" s="2" t="str">
        <f>VLOOKUP(C33,customers!$A$1:$I$1001,7,0)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>
        <f>INDEX(products!$A$1:$G$49,MATCH(orders!$D33,products!$A$1:$A$49,0),MATCH(orders!K$1,products!$A$1:$G$1,0))</f>
        <v>0.5</v>
      </c>
      <c r="L33">
        <f>INDEX(products!$A$1:$G$49,MATCH(orders!$D33,products!$A$1:$A$49,0),MATCH(orders!L$1,products!$A$1:$G$1,0))</f>
        <v>5.97</v>
      </c>
      <c r="M33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e">
        <f>VLOOKUP(C34,customers!A33:$I$1001,2,0)</f>
        <v>#N/A</v>
      </c>
      <c r="G34" s="2" t="str">
        <f>IF(VLOOKUP(C34,customers!$A$1:$I$1001,3,0)=0," ",VLOOKUP(C34,customers!$A$1:$I$1001,3,0))</f>
        <v xml:space="preserve"> </v>
      </c>
      <c r="H34" s="2" t="str">
        <f>VLOOKUP(C34,customers!$A$1:$I$1001,7,0)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>
        <f>INDEX(products!$A$1:$G$49,MATCH(orders!$D34,products!$A$1:$A$49,0),MATCH(orders!K$1,products!$A$1:$G$1,0))</f>
        <v>0.5</v>
      </c>
      <c r="L34">
        <f>INDEX(products!$A$1:$G$49,MATCH(orders!$D34,products!$A$1:$A$49,0),MATCH(orders!L$1,products!$A$1:$G$1,0))</f>
        <v>8.73</v>
      </c>
      <c r="M34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VLOOKUP(C35,customers!A34:$I$1001,2,0)</f>
        <v>Gallard Gatheral</v>
      </c>
      <c r="G35" s="2" t="str">
        <f>IF(VLOOKUP(C35,customers!$A$1:$I$1001,3,0)=0," ",VLOOKUP(C35,customers!$A$1:$I$1001,3,0))</f>
        <v>ggatheralx@123-reg.co.uk</v>
      </c>
      <c r="H35" s="2" t="str">
        <f>VLOOKUP(C35,customers!$A$1:$I$1001,7,0)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>
        <f>INDEX(products!$A$1:$G$49,MATCH(orders!$D35,products!$A$1:$A$49,0),MATCH(orders!K$1,products!$A$1:$G$1,0))</f>
        <v>0.2</v>
      </c>
      <c r="L35">
        <f>INDEX(products!$A$1:$G$49,MATCH(orders!$D35,products!$A$1:$A$49,0),MATCH(orders!L$1,products!$A$1:$G$1,0))</f>
        <v>4.7549999999999999</v>
      </c>
      <c r="M35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VLOOKUP(C36,customers!A35:$I$1001,2,0)</f>
        <v>Una Welberry</v>
      </c>
      <c r="G36" s="2" t="str">
        <f>IF(VLOOKUP(C36,customers!$A$1:$I$1001,3,0)=0," ",VLOOKUP(C36,customers!$A$1:$I$1001,3,0))</f>
        <v>uwelberryy@ebay.co.uk</v>
      </c>
      <c r="H36" s="2" t="str">
        <f>VLOOKUP(C36,customers!$A$1:$I$1001,7,0)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>
        <f>INDEX(products!$A$1:$G$49,MATCH(orders!$D36,products!$A$1:$A$49,0),MATCH(orders!K$1,products!$A$1:$G$1,0))</f>
        <v>0.5</v>
      </c>
      <c r="L36">
        <f>INDEX(products!$A$1:$G$49,MATCH(orders!$D36,products!$A$1:$A$49,0),MATCH(orders!L$1,products!$A$1:$G$1,0))</f>
        <v>9.51</v>
      </c>
      <c r="M36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VLOOKUP(C37,customers!A36:$I$1001,2,0)</f>
        <v>Faber Eilhart</v>
      </c>
      <c r="G37" s="2" t="str">
        <f>IF(VLOOKUP(C37,customers!$A$1:$I$1001,3,0)=0," ",VLOOKUP(C37,customers!$A$1:$I$1001,3,0))</f>
        <v>feilhartz@who.int</v>
      </c>
      <c r="H37" s="2" t="str">
        <f>VLOOKUP(C37,customers!$A$1:$I$1001,7,0)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>
        <f>INDEX(products!$A$1:$G$49,MATCH(orders!$D37,products!$A$1:$A$49,0),MATCH(orders!K$1,products!$A$1:$G$1,0))</f>
        <v>0.5</v>
      </c>
      <c r="L37">
        <f>INDEX(products!$A$1:$G$49,MATCH(orders!$D37,products!$A$1:$A$49,0),MATCH(orders!L$1,products!$A$1:$G$1,0))</f>
        <v>5.97</v>
      </c>
      <c r="M37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VLOOKUP(C38,customers!A37:$I$1001,2,0)</f>
        <v>Zorina Ponting</v>
      </c>
      <c r="G38" s="2" t="str">
        <f>IF(VLOOKUP(C38,customers!$A$1:$I$1001,3,0)=0," ",VLOOKUP(C38,customers!$A$1:$I$1001,3,0))</f>
        <v>zponting10@altervista.org</v>
      </c>
      <c r="H38" s="2" t="str">
        <f>VLOOKUP(C38,customers!$A$1:$I$1001,7,0)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>
        <f>INDEX(products!$A$1:$G$49,MATCH(orders!$D38,products!$A$1:$A$49,0),MATCH(orders!K$1,products!$A$1:$G$1,0))</f>
        <v>0.2</v>
      </c>
      <c r="L38">
        <f>INDEX(products!$A$1:$G$49,MATCH(orders!$D38,products!$A$1:$A$49,0),MATCH(orders!L$1,products!$A$1:$G$1,0))</f>
        <v>4.3650000000000002</v>
      </c>
      <c r="M38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VLOOKUP(C39,customers!A38:$I$1001,2,0)</f>
        <v>Silvio Strase</v>
      </c>
      <c r="G39" s="2" t="str">
        <f>IF(VLOOKUP(C39,customers!$A$1:$I$1001,3,0)=0," ",VLOOKUP(C39,customers!$A$1:$I$1001,3,0))</f>
        <v>sstrase11@booking.com</v>
      </c>
      <c r="H39" s="2" t="str">
        <f>VLOOKUP(C39,customers!$A$1:$I$1001,7,0)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>
        <f>INDEX(products!$A$1:$G$49,MATCH(orders!$D39,products!$A$1:$A$49,0),MATCH(orders!K$1,products!$A$1:$G$1,0))</f>
        <v>0.5</v>
      </c>
      <c r="L39">
        <f>INDEX(products!$A$1:$G$49,MATCH(orders!$D39,products!$A$1:$A$49,0),MATCH(orders!L$1,products!$A$1:$G$1,0))</f>
        <v>9.51</v>
      </c>
      <c r="M39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VLOOKUP(C40,customers!A39:$I$1001,2,0)</f>
        <v>Dorie de la Tremoille</v>
      </c>
      <c r="G40" s="2" t="str">
        <f>IF(VLOOKUP(C40,customers!$A$1:$I$1001,3,0)=0," ",VLOOKUP(C40,customers!$A$1:$I$1001,3,0))</f>
        <v>dde12@unesco.org</v>
      </c>
      <c r="H40" s="2" t="str">
        <f>VLOOKUP(C40,customers!$A$1:$I$1001,7,0)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>
        <f>INDEX(products!$A$1:$G$49,MATCH(orders!$D40,products!$A$1:$A$49,0),MATCH(orders!K$1,products!$A$1:$G$1,0))</f>
        <v>2.5</v>
      </c>
      <c r="L40">
        <f>INDEX(products!$A$1:$G$49,MATCH(orders!$D40,products!$A$1:$A$49,0),MATCH(orders!L$1,products!$A$1:$G$1,0))</f>
        <v>22.884999999999998</v>
      </c>
      <c r="M40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VLOOKUP(C41,customers!A40:$I$1001,2,0)</f>
        <v>Hy Zanetto</v>
      </c>
      <c r="G41" s="2" t="str">
        <f>IF(VLOOKUP(C41,customers!$A$1:$I$1001,3,0)=0," ",VLOOKUP(C41,customers!$A$1:$I$1001,3,0))</f>
        <v xml:space="preserve"> </v>
      </c>
      <c r="H41" s="2" t="str">
        <f>VLOOKUP(C41,customers!$A$1:$I$1001,7,0)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>
        <f>INDEX(products!$A$1:$G$49,MATCH(orders!$D41,products!$A$1:$A$49,0),MATCH(orders!K$1,products!$A$1:$G$1,0))</f>
        <v>1</v>
      </c>
      <c r="L41">
        <f>INDEX(products!$A$1:$G$49,MATCH(orders!$D41,products!$A$1:$A$49,0),MATCH(orders!L$1,products!$A$1:$G$1,0))</f>
        <v>9.9499999999999993</v>
      </c>
      <c r="M41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VLOOKUP(C42,customers!A41:$I$1001,2,0)</f>
        <v>Jessica McNess</v>
      </c>
      <c r="G42" s="2" t="str">
        <f>IF(VLOOKUP(C42,customers!$A$1:$I$1001,3,0)=0," ",VLOOKUP(C42,customers!$A$1:$I$1001,3,0))</f>
        <v xml:space="preserve"> </v>
      </c>
      <c r="H42" s="2" t="str">
        <f>VLOOKUP(C42,customers!$A$1:$I$1001,7,0)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>
        <f>INDEX(products!$A$1:$G$49,MATCH(orders!$D42,products!$A$1:$A$49,0),MATCH(orders!K$1,products!$A$1:$G$1,0))</f>
        <v>1</v>
      </c>
      <c r="L42">
        <f>INDEX(products!$A$1:$G$49,MATCH(orders!$D42,products!$A$1:$A$49,0),MATCH(orders!L$1,products!$A$1:$G$1,0))</f>
        <v>14.55</v>
      </c>
      <c r="M42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VLOOKUP(C43,customers!A42:$I$1001,2,0)</f>
        <v>Lorenzo Yeoland</v>
      </c>
      <c r="G43" s="2" t="str">
        <f>IF(VLOOKUP(C43,customers!$A$1:$I$1001,3,0)=0," ",VLOOKUP(C43,customers!$A$1:$I$1001,3,0))</f>
        <v>lyeoland15@pbs.org</v>
      </c>
      <c r="H43" s="2" t="str">
        <f>VLOOKUP(C43,customers!$A$1:$I$1001,7,0)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>
        <f>INDEX(products!$A$1:$G$49,MATCH(orders!$D43,products!$A$1:$A$49,0),MATCH(orders!K$1,products!$A$1:$G$1,0))</f>
        <v>0.2</v>
      </c>
      <c r="L43">
        <f>INDEX(products!$A$1:$G$49,MATCH(orders!$D43,products!$A$1:$A$49,0),MATCH(orders!L$1,products!$A$1:$G$1,0))</f>
        <v>3.645</v>
      </c>
      <c r="M43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VLOOKUP(C44,customers!A43:$I$1001,2,0)</f>
        <v>Abigail Tolworthy</v>
      </c>
      <c r="G44" s="2" t="str">
        <f>IF(VLOOKUP(C44,customers!$A$1:$I$1001,3,0)=0," ",VLOOKUP(C44,customers!$A$1:$I$1001,3,0))</f>
        <v>atolworthy16@toplist.cz</v>
      </c>
      <c r="H44" s="2" t="str">
        <f>VLOOKUP(C44,customers!$A$1:$I$1001,7,0)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>
        <f>INDEX(products!$A$1:$G$49,MATCH(orders!$D44,products!$A$1:$A$49,0),MATCH(orders!K$1,products!$A$1:$G$1,0))</f>
        <v>0.2</v>
      </c>
      <c r="L44">
        <f>INDEX(products!$A$1:$G$49,MATCH(orders!$D44,products!$A$1:$A$49,0),MATCH(orders!L$1,products!$A$1:$G$1,0))</f>
        <v>2.6849999999999996</v>
      </c>
      <c r="M44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VLOOKUP(C45,customers!A44:$I$1001,2,0)</f>
        <v>Maurie Bartol</v>
      </c>
      <c r="G45" s="2" t="str">
        <f>IF(VLOOKUP(C45,customers!$A$1:$I$1001,3,0)=0," ",VLOOKUP(C45,customers!$A$1:$I$1001,3,0))</f>
        <v xml:space="preserve"> </v>
      </c>
      <c r="H45" s="2" t="str">
        <f>VLOOKUP(C45,customers!$A$1:$I$1001,7,0)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>
        <f>INDEX(products!$A$1:$G$49,MATCH(orders!$D45,products!$A$1:$A$49,0),MATCH(orders!K$1,products!$A$1:$G$1,0))</f>
        <v>2.5</v>
      </c>
      <c r="L45">
        <f>INDEX(products!$A$1:$G$49,MATCH(orders!$D45,products!$A$1:$A$49,0),MATCH(orders!L$1,products!$A$1:$G$1,0))</f>
        <v>36.454999999999998</v>
      </c>
      <c r="M45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VLOOKUP(C46,customers!A45:$I$1001,2,0)</f>
        <v>Olag Baudassi</v>
      </c>
      <c r="G46" s="2" t="str">
        <f>IF(VLOOKUP(C46,customers!$A$1:$I$1001,3,0)=0," ",VLOOKUP(C46,customers!$A$1:$I$1001,3,0))</f>
        <v>obaudassi18@seesaa.net</v>
      </c>
      <c r="H46" s="2" t="str">
        <f>VLOOKUP(C46,customers!$A$1:$I$1001,7,0)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>
        <f>INDEX(products!$A$1:$G$49,MATCH(orders!$D46,products!$A$1:$A$49,0),MATCH(orders!K$1,products!$A$1:$G$1,0))</f>
        <v>0.5</v>
      </c>
      <c r="L46">
        <f>INDEX(products!$A$1:$G$49,MATCH(orders!$D46,products!$A$1:$A$49,0),MATCH(orders!L$1,products!$A$1:$G$1,0))</f>
        <v>8.25</v>
      </c>
      <c r="M46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VLOOKUP(C47,customers!A46:$I$1001,2,0)</f>
        <v>Petey Kingsbury</v>
      </c>
      <c r="G47" s="2" t="str">
        <f>IF(VLOOKUP(C47,customers!$A$1:$I$1001,3,0)=0," ",VLOOKUP(C47,customers!$A$1:$I$1001,3,0))</f>
        <v>pkingsbury19@comcast.net</v>
      </c>
      <c r="H47" s="2" t="str">
        <f>VLOOKUP(C47,customers!$A$1:$I$1001,7,0)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>
        <f>INDEX(products!$A$1:$G$49,MATCH(orders!$D47,products!$A$1:$A$49,0),MATCH(orders!K$1,products!$A$1:$G$1,0))</f>
        <v>2.5</v>
      </c>
      <c r="L47">
        <f>INDEX(products!$A$1:$G$49,MATCH(orders!$D47,products!$A$1:$A$49,0),MATCH(orders!L$1,products!$A$1:$G$1,0))</f>
        <v>29.784999999999997</v>
      </c>
      <c r="M47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VLOOKUP(C48,customers!A47:$I$1001,2,0)</f>
        <v>Donna Baskeyfied</v>
      </c>
      <c r="G48" s="2" t="str">
        <f>IF(VLOOKUP(C48,customers!$A$1:$I$1001,3,0)=0," ",VLOOKUP(C48,customers!$A$1:$I$1001,3,0))</f>
        <v xml:space="preserve"> </v>
      </c>
      <c r="H48" s="2" t="str">
        <f>VLOOKUP(C48,customers!$A$1:$I$1001,7,0)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>
        <f>INDEX(products!$A$1:$G$49,MATCH(orders!$D48,products!$A$1:$A$49,0),MATCH(orders!K$1,products!$A$1:$G$1,0))</f>
        <v>2.5</v>
      </c>
      <c r="L48">
        <f>INDEX(products!$A$1:$G$49,MATCH(orders!$D48,products!$A$1:$A$49,0),MATCH(orders!L$1,products!$A$1:$G$1,0))</f>
        <v>31.624999999999996</v>
      </c>
      <c r="M48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VLOOKUP(C49,customers!A48:$I$1001,2,0)</f>
        <v>Arda Curley</v>
      </c>
      <c r="G49" s="2" t="str">
        <f>IF(VLOOKUP(C49,customers!$A$1:$I$1001,3,0)=0," ",VLOOKUP(C49,customers!$A$1:$I$1001,3,0))</f>
        <v>acurley1b@hao123.com</v>
      </c>
      <c r="H49" s="2" t="str">
        <f>VLOOKUP(C49,customers!$A$1:$I$1001,7,0)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>
        <f>INDEX(products!$A$1:$G$49,MATCH(orders!$D49,products!$A$1:$A$49,0),MATCH(orders!K$1,products!$A$1:$G$1,0))</f>
        <v>0.2</v>
      </c>
      <c r="L49">
        <f>INDEX(products!$A$1:$G$49,MATCH(orders!$D49,products!$A$1:$A$49,0),MATCH(orders!L$1,products!$A$1:$G$1,0))</f>
        <v>3.8849999999999998</v>
      </c>
      <c r="M49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VLOOKUP(C50,customers!A49:$I$1001,2,0)</f>
        <v>Raynor McGilvary</v>
      </c>
      <c r="G50" s="2" t="str">
        <f>IF(VLOOKUP(C50,customers!$A$1:$I$1001,3,0)=0," ",VLOOKUP(C50,customers!$A$1:$I$1001,3,0))</f>
        <v>rmcgilvary1c@tamu.edu</v>
      </c>
      <c r="H50" s="2" t="str">
        <f>VLOOKUP(C50,customers!$A$1:$I$1001,7,0)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>
        <f>INDEX(products!$A$1:$G$49,MATCH(orders!$D50,products!$A$1:$A$49,0),MATCH(orders!K$1,products!$A$1:$G$1,0))</f>
        <v>2.5</v>
      </c>
      <c r="L50">
        <f>INDEX(products!$A$1:$G$49,MATCH(orders!$D50,products!$A$1:$A$49,0),MATCH(orders!L$1,products!$A$1:$G$1,0))</f>
        <v>22.884999999999998</v>
      </c>
      <c r="M50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VLOOKUP(C51,customers!A50:$I$1001,2,0)</f>
        <v>Isis Pikett</v>
      </c>
      <c r="G51" s="2" t="str">
        <f>IF(VLOOKUP(C51,customers!$A$1:$I$1001,3,0)=0," ",VLOOKUP(C51,customers!$A$1:$I$1001,3,0))</f>
        <v>ipikett1d@xinhuanet.com</v>
      </c>
      <c r="H51" s="2" t="str">
        <f>VLOOKUP(C51,customers!$A$1:$I$1001,7,0)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>
        <f>INDEX(products!$A$1:$G$49,MATCH(orders!$D51,products!$A$1:$A$49,0),MATCH(orders!K$1,products!$A$1:$G$1,0))</f>
        <v>1</v>
      </c>
      <c r="L51">
        <f>INDEX(products!$A$1:$G$49,MATCH(orders!$D51,products!$A$1:$A$49,0),MATCH(orders!L$1,products!$A$1:$G$1,0))</f>
        <v>12.95</v>
      </c>
      <c r="M51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VLOOKUP(C52,customers!A51:$I$1001,2,0)</f>
        <v>Inger Bouldon</v>
      </c>
      <c r="G52" s="2" t="str">
        <f>IF(VLOOKUP(C52,customers!$A$1:$I$1001,3,0)=0," ",VLOOKUP(C52,customers!$A$1:$I$1001,3,0))</f>
        <v>ibouldon1e@gizmodo.com</v>
      </c>
      <c r="H52" s="2" t="str">
        <f>VLOOKUP(C52,customers!$A$1:$I$1001,7,0)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>
        <f>INDEX(products!$A$1:$G$49,MATCH(orders!$D52,products!$A$1:$A$49,0),MATCH(orders!K$1,products!$A$1:$G$1,0))</f>
        <v>0.5</v>
      </c>
      <c r="L52">
        <f>INDEX(products!$A$1:$G$49,MATCH(orders!$D52,products!$A$1:$A$49,0),MATCH(orders!L$1,products!$A$1:$G$1,0))</f>
        <v>7.77</v>
      </c>
      <c r="M52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VLOOKUP(C53,customers!A52:$I$1001,2,0)</f>
        <v>Karry Flanders</v>
      </c>
      <c r="G53" s="2" t="str">
        <f>IF(VLOOKUP(C53,customers!$A$1:$I$1001,3,0)=0," ",VLOOKUP(C53,customers!$A$1:$I$1001,3,0))</f>
        <v>kflanders1f@over-blog.com</v>
      </c>
      <c r="H53" s="2" t="str">
        <f>VLOOKUP(C53,customers!$A$1:$I$1001,7,0)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>
        <f>INDEX(products!$A$1:$G$49,MATCH(orders!$D53,products!$A$1:$A$49,0),MATCH(orders!K$1,products!$A$1:$G$1,0))</f>
        <v>2.5</v>
      </c>
      <c r="L53">
        <f>INDEX(products!$A$1:$G$49,MATCH(orders!$D53,products!$A$1:$A$49,0),MATCH(orders!L$1,products!$A$1:$G$1,0))</f>
        <v>36.454999999999998</v>
      </c>
      <c r="M53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VLOOKUP(C54,customers!A53:$I$1001,2,0)</f>
        <v>Hartley Mattioli</v>
      </c>
      <c r="G54" s="2" t="str">
        <f>IF(VLOOKUP(C54,customers!$A$1:$I$1001,3,0)=0," ",VLOOKUP(C54,customers!$A$1:$I$1001,3,0))</f>
        <v>hmattioli1g@webmd.com</v>
      </c>
      <c r="H54" s="2" t="str">
        <f>VLOOKUP(C54,customers!$A$1:$I$1001,7,0)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>
        <f>INDEX(products!$A$1:$G$49,MATCH(orders!$D54,products!$A$1:$A$49,0),MATCH(orders!K$1,products!$A$1:$G$1,0))</f>
        <v>0.5</v>
      </c>
      <c r="L54">
        <f>INDEX(products!$A$1:$G$49,MATCH(orders!$D54,products!$A$1:$A$49,0),MATCH(orders!L$1,products!$A$1:$G$1,0))</f>
        <v>5.97</v>
      </c>
      <c r="M54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VLOOKUP(C55,customers!A54:$I$1001,2,0)</f>
        <v>Hartley Mattioli</v>
      </c>
      <c r="G55" s="2" t="str">
        <f>IF(VLOOKUP(C55,customers!$A$1:$I$1001,3,0)=0," ",VLOOKUP(C55,customers!$A$1:$I$1001,3,0))</f>
        <v>hmattioli1g@webmd.com</v>
      </c>
      <c r="H55" s="2" t="str">
        <f>VLOOKUP(C55,customers!$A$1:$I$1001,7,0)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>
        <f>INDEX(products!$A$1:$G$49,MATCH(orders!$D55,products!$A$1:$A$49,0),MATCH(orders!K$1,products!$A$1:$G$1,0))</f>
        <v>2.5</v>
      </c>
      <c r="L55">
        <f>INDEX(products!$A$1:$G$49,MATCH(orders!$D55,products!$A$1:$A$49,0),MATCH(orders!L$1,products!$A$1:$G$1,0))</f>
        <v>36.454999999999998</v>
      </c>
      <c r="M55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VLOOKUP(C56,customers!A55:$I$1001,2,0)</f>
        <v>Archambault Gillard</v>
      </c>
      <c r="G56" s="2" t="str">
        <f>IF(VLOOKUP(C56,customers!$A$1:$I$1001,3,0)=0," ",VLOOKUP(C56,customers!$A$1:$I$1001,3,0))</f>
        <v>agillard1i@issuu.com</v>
      </c>
      <c r="H56" s="2" t="str">
        <f>VLOOKUP(C56,customers!$A$1:$I$1001,7,0)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>
        <f>INDEX(products!$A$1:$G$49,MATCH(orders!$D56,products!$A$1:$A$49,0),MATCH(orders!K$1,products!$A$1:$G$1,0))</f>
        <v>1</v>
      </c>
      <c r="L56">
        <f>INDEX(products!$A$1:$G$49,MATCH(orders!$D56,products!$A$1:$A$49,0),MATCH(orders!L$1,products!$A$1:$G$1,0))</f>
        <v>14.55</v>
      </c>
      <c r="M56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VLOOKUP(C57,customers!A56:$I$1001,2,0)</f>
        <v>Salomo Cushworth</v>
      </c>
      <c r="G57" s="2" t="str">
        <f>IF(VLOOKUP(C57,customers!$A$1:$I$1001,3,0)=0," ",VLOOKUP(C57,customers!$A$1:$I$1001,3,0))</f>
        <v xml:space="preserve"> </v>
      </c>
      <c r="H57" s="2" t="str">
        <f>VLOOKUP(C57,customers!$A$1:$I$1001,7,0)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>
        <f>INDEX(products!$A$1:$G$49,MATCH(orders!$D57,products!$A$1:$A$49,0),MATCH(orders!K$1,products!$A$1:$G$1,0))</f>
        <v>1</v>
      </c>
      <c r="L57">
        <f>INDEX(products!$A$1:$G$49,MATCH(orders!$D57,products!$A$1:$A$49,0),MATCH(orders!L$1,products!$A$1:$G$1,0))</f>
        <v>15.85</v>
      </c>
      <c r="M57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VLOOKUP(C58,customers!A57:$I$1001,2,0)</f>
        <v>Theda Grizard</v>
      </c>
      <c r="G58" s="2" t="str">
        <f>IF(VLOOKUP(C58,customers!$A$1:$I$1001,3,0)=0," ",VLOOKUP(C58,customers!$A$1:$I$1001,3,0))</f>
        <v>tgrizard1k@odnoklassniki.ru</v>
      </c>
      <c r="H58" s="2" t="str">
        <f>VLOOKUP(C58,customers!$A$1:$I$1001,7,0)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>
        <f>INDEX(products!$A$1:$G$49,MATCH(orders!$D58,products!$A$1:$A$49,0),MATCH(orders!K$1,products!$A$1:$G$1,0))</f>
        <v>0.2</v>
      </c>
      <c r="L58">
        <f>INDEX(products!$A$1:$G$49,MATCH(orders!$D58,products!$A$1:$A$49,0),MATCH(orders!L$1,products!$A$1:$G$1,0))</f>
        <v>3.645</v>
      </c>
      <c r="M58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VLOOKUP(C59,customers!A58:$I$1001,2,0)</f>
        <v>Rozele Relton</v>
      </c>
      <c r="G59" s="2" t="str">
        <f>IF(VLOOKUP(C59,customers!$A$1:$I$1001,3,0)=0," ",VLOOKUP(C59,customers!$A$1:$I$1001,3,0))</f>
        <v>rrelton1l@stanford.edu</v>
      </c>
      <c r="H59" s="2" t="str">
        <f>VLOOKUP(C59,customers!$A$1:$I$1001,7,0)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>
        <f>INDEX(products!$A$1:$G$49,MATCH(orders!$D59,products!$A$1:$A$49,0),MATCH(orders!K$1,products!$A$1:$G$1,0))</f>
        <v>1</v>
      </c>
      <c r="L59">
        <f>INDEX(products!$A$1:$G$49,MATCH(orders!$D59,products!$A$1:$A$49,0),MATCH(orders!L$1,products!$A$1:$G$1,0))</f>
        <v>14.85</v>
      </c>
      <c r="M59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VLOOKUP(C60,customers!A59:$I$1001,2,0)</f>
        <v>Willa Rolling</v>
      </c>
      <c r="G60" s="2" t="str">
        <f>IF(VLOOKUP(C60,customers!$A$1:$I$1001,3,0)=0," ",VLOOKUP(C60,customers!$A$1:$I$1001,3,0))</f>
        <v xml:space="preserve"> </v>
      </c>
      <c r="H60" s="2" t="str">
        <f>VLOOKUP(C60,customers!$A$1:$I$1001,7,0)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>
        <f>INDEX(products!$A$1:$G$49,MATCH(orders!$D60,products!$A$1:$A$49,0),MATCH(orders!K$1,products!$A$1:$G$1,0))</f>
        <v>2.5</v>
      </c>
      <c r="L60">
        <f>INDEX(products!$A$1:$G$49,MATCH(orders!$D60,products!$A$1:$A$49,0),MATCH(orders!L$1,products!$A$1:$G$1,0))</f>
        <v>29.784999999999997</v>
      </c>
      <c r="M60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VLOOKUP(C61,customers!A60:$I$1001,2,0)</f>
        <v>Stanislaus Gilroy</v>
      </c>
      <c r="G61" s="2" t="str">
        <f>IF(VLOOKUP(C61,customers!$A$1:$I$1001,3,0)=0," ",VLOOKUP(C61,customers!$A$1:$I$1001,3,0))</f>
        <v>sgilroy1n@eepurl.com</v>
      </c>
      <c r="H61" s="2" t="str">
        <f>VLOOKUP(C61,customers!$A$1:$I$1001,7,0)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>
        <f>INDEX(products!$A$1:$G$49,MATCH(orders!$D61,products!$A$1:$A$49,0),MATCH(orders!K$1,products!$A$1:$G$1,0))</f>
        <v>0.5</v>
      </c>
      <c r="L61">
        <f>INDEX(products!$A$1:$G$49,MATCH(orders!$D61,products!$A$1:$A$49,0),MATCH(orders!L$1,products!$A$1:$G$1,0))</f>
        <v>8.73</v>
      </c>
      <c r="M61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VLOOKUP(C62,customers!A61:$I$1001,2,0)</f>
        <v>Correy Cottingham</v>
      </c>
      <c r="G62" s="2" t="str">
        <f>IF(VLOOKUP(C62,customers!$A$1:$I$1001,3,0)=0," ",VLOOKUP(C62,customers!$A$1:$I$1001,3,0))</f>
        <v>ccottingham1o@wikipedia.org</v>
      </c>
      <c r="H62" s="2" t="str">
        <f>VLOOKUP(C62,customers!$A$1:$I$1001,7,0)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>
        <f>INDEX(products!$A$1:$G$49,MATCH(orders!$D62,products!$A$1:$A$49,0),MATCH(orders!K$1,products!$A$1:$G$1,0))</f>
        <v>2.5</v>
      </c>
      <c r="L62">
        <f>INDEX(products!$A$1:$G$49,MATCH(orders!$D62,products!$A$1:$A$49,0),MATCH(orders!L$1,products!$A$1:$G$1,0))</f>
        <v>22.884999999999998</v>
      </c>
      <c r="M62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VLOOKUP(C63,customers!A62:$I$1001,2,0)</f>
        <v>Pammi Endacott</v>
      </c>
      <c r="G63" s="2" t="str">
        <f>IF(VLOOKUP(C63,customers!$A$1:$I$1001,3,0)=0," ",VLOOKUP(C63,customers!$A$1:$I$1001,3,0))</f>
        <v xml:space="preserve"> </v>
      </c>
      <c r="H63" s="2" t="str">
        <f>VLOOKUP(C63,customers!$A$1:$I$1001,7,0)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>
        <f>INDEX(products!$A$1:$G$49,MATCH(orders!$D63,products!$A$1:$A$49,0),MATCH(orders!K$1,products!$A$1:$G$1,0))</f>
        <v>0.5</v>
      </c>
      <c r="L63">
        <f>INDEX(products!$A$1:$G$49,MATCH(orders!$D63,products!$A$1:$A$49,0),MATCH(orders!L$1,products!$A$1:$G$1,0))</f>
        <v>5.3699999999999992</v>
      </c>
      <c r="M63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VLOOKUP(C64,customers!A63:$I$1001,2,0)</f>
        <v>Nona Linklater</v>
      </c>
      <c r="G64" s="2" t="str">
        <f>IF(VLOOKUP(C64,customers!$A$1:$I$1001,3,0)=0," ",VLOOKUP(C64,customers!$A$1:$I$1001,3,0))</f>
        <v xml:space="preserve"> </v>
      </c>
      <c r="H64" s="2" t="str">
        <f>VLOOKUP(C64,customers!$A$1:$I$1001,7,0)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>
        <f>INDEX(products!$A$1:$G$49,MATCH(orders!$D64,products!$A$1:$A$49,0),MATCH(orders!K$1,products!$A$1:$G$1,0))</f>
        <v>0.2</v>
      </c>
      <c r="L64">
        <f>INDEX(products!$A$1:$G$49,MATCH(orders!$D64,products!$A$1:$A$49,0),MATCH(orders!L$1,products!$A$1:$G$1,0))</f>
        <v>4.7549999999999999</v>
      </c>
      <c r="M64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VLOOKUP(C65,customers!A64:$I$1001,2,0)</f>
        <v>Annadiane Dykes</v>
      </c>
      <c r="G65" s="2" t="str">
        <f>IF(VLOOKUP(C65,customers!$A$1:$I$1001,3,0)=0," ",VLOOKUP(C65,customers!$A$1:$I$1001,3,0))</f>
        <v>adykes1r@eventbrite.com</v>
      </c>
      <c r="H65" s="2" t="str">
        <f>VLOOKUP(C65,customers!$A$1:$I$1001,7,0)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>
        <f>INDEX(products!$A$1:$G$49,MATCH(orders!$D65,products!$A$1:$A$49,0),MATCH(orders!K$1,products!$A$1:$G$1,0))</f>
        <v>0.5</v>
      </c>
      <c r="L65">
        <f>INDEX(products!$A$1:$G$49,MATCH(orders!$D65,products!$A$1:$A$49,0),MATCH(orders!L$1,products!$A$1:$G$1,0))</f>
        <v>6.75</v>
      </c>
      <c r="M65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VLOOKUP(C66,customers!A65:$I$1001,2,0)</f>
        <v>Felecia Dodgson</v>
      </c>
      <c r="G66" s="2" t="str">
        <f>IF(VLOOKUP(C66,customers!$A$1:$I$1001,3,0)=0," ",VLOOKUP(C66,customers!$A$1:$I$1001,3,0))</f>
        <v xml:space="preserve"> </v>
      </c>
      <c r="H66" s="2" t="str">
        <f>VLOOKUP(C66,customers!$A$1:$I$1001,7,0)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>
        <f>INDEX(products!$A$1:$G$49,MATCH(orders!$D66,products!$A$1:$A$49,0),MATCH(orders!K$1,products!$A$1:$G$1,0))</f>
        <v>0.5</v>
      </c>
      <c r="L66">
        <f>INDEX(products!$A$1:$G$49,MATCH(orders!$D66,products!$A$1:$A$49,0),MATCH(orders!L$1,products!$A$1:$G$1,0))</f>
        <v>5.97</v>
      </c>
      <c r="M66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VLOOKUP(C67,customers!A66:$I$1001,2,0)</f>
        <v>Angelia Cockrem</v>
      </c>
      <c r="G67" s="2" t="str">
        <f>IF(VLOOKUP(C67,customers!$A$1:$I$1001,3,0)=0," ",VLOOKUP(C67,customers!$A$1:$I$1001,3,0))</f>
        <v>acockrem1t@engadget.com</v>
      </c>
      <c r="H67" s="2" t="str">
        <f>VLOOKUP(C67,customers!$A$1:$I$1001,7,0)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>
        <f>INDEX(products!$A$1:$G$49,MATCH(orders!$D67,products!$A$1:$A$49,0),MATCH(orders!K$1,products!$A$1:$G$1,0))</f>
        <v>2.5</v>
      </c>
      <c r="L67">
        <f>INDEX(products!$A$1:$G$49,MATCH(orders!$D67,products!$A$1:$A$49,0),MATCH(orders!L$1,products!$A$1:$G$1,0))</f>
        <v>20.584999999999997</v>
      </c>
      <c r="M67">
        <f t="shared" ref="M67:M130" si="3">L67*E67</f>
        <v>82.339999999999989</v>
      </c>
      <c r="N67" t="str">
        <f t="shared" ref="N67:N130" si="4">IF(I67="Rob","Robusta",IF(I67="Exc","Excelsa",IF(I67="Ara","Arabica",IF(I67="Lib","Liberica"," "))))</f>
        <v>Robusta</v>
      </c>
      <c r="O67" t="str">
        <f t="shared" ref="O67:O130" si="5">IF(J67="M","Medium",IF(J67="L","Light",IF(J67="D","Dark")))</f>
        <v>Dark</v>
      </c>
    </row>
    <row r="68" spans="1:15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VLOOKUP(C68,customers!A67:$I$1001,2,0)</f>
        <v>Belvia Umpleby</v>
      </c>
      <c r="G68" s="2" t="str">
        <f>IF(VLOOKUP(C68,customers!$A$1:$I$1001,3,0)=0," ",VLOOKUP(C68,customers!$A$1:$I$1001,3,0))</f>
        <v>bumpleby1u@soundcloud.com</v>
      </c>
      <c r="H68" s="2" t="str">
        <f>VLOOKUP(C68,customers!$A$1:$I$1001,7,0)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>
        <f>INDEX(products!$A$1:$G$49,MATCH(orders!$D68,products!$A$1:$A$49,0),MATCH(orders!K$1,products!$A$1:$G$1,0))</f>
        <v>0.5</v>
      </c>
      <c r="L68">
        <f>INDEX(products!$A$1:$G$49,MATCH(orders!$D68,products!$A$1:$A$49,0),MATCH(orders!L$1,products!$A$1:$G$1,0))</f>
        <v>7.169999999999999</v>
      </c>
      <c r="M68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VLOOKUP(C69,customers!A68:$I$1001,2,0)</f>
        <v>Nat Saleway</v>
      </c>
      <c r="G69" s="2" t="str">
        <f>IF(VLOOKUP(C69,customers!$A$1:$I$1001,3,0)=0," ",VLOOKUP(C69,customers!$A$1:$I$1001,3,0))</f>
        <v>nsaleway1v@dedecms.com</v>
      </c>
      <c r="H69" s="2" t="str">
        <f>VLOOKUP(C69,customers!$A$1:$I$1001,7,0)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>
        <f>INDEX(products!$A$1:$G$49,MATCH(orders!$D69,products!$A$1:$A$49,0),MATCH(orders!K$1,products!$A$1:$G$1,0))</f>
        <v>0.2</v>
      </c>
      <c r="L69">
        <f>INDEX(products!$A$1:$G$49,MATCH(orders!$D69,products!$A$1:$A$49,0),MATCH(orders!L$1,products!$A$1:$G$1,0))</f>
        <v>4.7549999999999999</v>
      </c>
      <c r="M69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VLOOKUP(C70,customers!A69:$I$1001,2,0)</f>
        <v>Hayward Goulter</v>
      </c>
      <c r="G70" s="2" t="str">
        <f>IF(VLOOKUP(C70,customers!$A$1:$I$1001,3,0)=0," ",VLOOKUP(C70,customers!$A$1:$I$1001,3,0))</f>
        <v>hgoulter1w@abc.net.au</v>
      </c>
      <c r="H70" s="2" t="str">
        <f>VLOOKUP(C70,customers!$A$1:$I$1001,7,0)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>
        <f>INDEX(products!$A$1:$G$49,MATCH(orders!$D70,products!$A$1:$A$49,0),MATCH(orders!K$1,products!$A$1:$G$1,0))</f>
        <v>0.2</v>
      </c>
      <c r="L70">
        <f>INDEX(products!$A$1:$G$49,MATCH(orders!$D70,products!$A$1:$A$49,0),MATCH(orders!L$1,products!$A$1:$G$1,0))</f>
        <v>2.9849999999999999</v>
      </c>
      <c r="M70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VLOOKUP(C71,customers!A70:$I$1001,2,0)</f>
        <v>Gay Rizzello</v>
      </c>
      <c r="G71" s="2" t="str">
        <f>IF(VLOOKUP(C71,customers!$A$1:$I$1001,3,0)=0," ",VLOOKUP(C71,customers!$A$1:$I$1001,3,0))</f>
        <v>grizzello1x@symantec.com</v>
      </c>
      <c r="H71" s="2" t="str">
        <f>VLOOKUP(C71,customers!$A$1:$I$1001,7,0)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>
        <f>INDEX(products!$A$1:$G$49,MATCH(orders!$D71,products!$A$1:$A$49,0),MATCH(orders!K$1,products!$A$1:$G$1,0))</f>
        <v>1</v>
      </c>
      <c r="L71">
        <f>INDEX(products!$A$1:$G$49,MATCH(orders!$D71,products!$A$1:$A$49,0),MATCH(orders!L$1,products!$A$1:$G$1,0))</f>
        <v>9.9499999999999993</v>
      </c>
      <c r="M71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VLOOKUP(C72,customers!A71:$I$1001,2,0)</f>
        <v>Shannon List</v>
      </c>
      <c r="G72" s="2" t="str">
        <f>IF(VLOOKUP(C72,customers!$A$1:$I$1001,3,0)=0," ",VLOOKUP(C72,customers!$A$1:$I$1001,3,0))</f>
        <v>slist1y@mapquest.com</v>
      </c>
      <c r="H72" s="2" t="str">
        <f>VLOOKUP(C72,customers!$A$1:$I$1001,7,0)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>
        <f>INDEX(products!$A$1:$G$49,MATCH(orders!$D72,products!$A$1:$A$49,0),MATCH(orders!K$1,products!$A$1:$G$1,0))</f>
        <v>2.5</v>
      </c>
      <c r="L72">
        <f>INDEX(products!$A$1:$G$49,MATCH(orders!$D72,products!$A$1:$A$49,0),MATCH(orders!L$1,products!$A$1:$G$1,0))</f>
        <v>34.154999999999994</v>
      </c>
      <c r="M72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VLOOKUP(C73,customers!A72:$I$1001,2,0)</f>
        <v>Shirlene Edmondson</v>
      </c>
      <c r="G73" s="2" t="str">
        <f>IF(VLOOKUP(C73,customers!$A$1:$I$1001,3,0)=0," ",VLOOKUP(C73,customers!$A$1:$I$1001,3,0))</f>
        <v>sedmondson1z@theguardian.com</v>
      </c>
      <c r="H73" s="2" t="str">
        <f>VLOOKUP(C73,customers!$A$1:$I$1001,7,0)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>
        <f>INDEX(products!$A$1:$G$49,MATCH(orders!$D73,products!$A$1:$A$49,0),MATCH(orders!K$1,products!$A$1:$G$1,0))</f>
        <v>0.2</v>
      </c>
      <c r="L73">
        <f>INDEX(products!$A$1:$G$49,MATCH(orders!$D73,products!$A$1:$A$49,0),MATCH(orders!L$1,products!$A$1:$G$1,0))</f>
        <v>4.7549999999999999</v>
      </c>
      <c r="M73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VLOOKUP(C74,customers!A73:$I$1001,2,0)</f>
        <v>Aurlie McCarl</v>
      </c>
      <c r="G74" s="2" t="str">
        <f>IF(VLOOKUP(C74,customers!$A$1:$I$1001,3,0)=0," ",VLOOKUP(C74,customers!$A$1:$I$1001,3,0))</f>
        <v xml:space="preserve"> </v>
      </c>
      <c r="H74" s="2" t="str">
        <f>VLOOKUP(C74,customers!$A$1:$I$1001,7,0)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>
        <f>INDEX(products!$A$1:$G$49,MATCH(orders!$D74,products!$A$1:$A$49,0),MATCH(orders!K$1,products!$A$1:$G$1,0))</f>
        <v>2.5</v>
      </c>
      <c r="L74">
        <f>INDEX(products!$A$1:$G$49,MATCH(orders!$D74,products!$A$1:$A$49,0),MATCH(orders!L$1,products!$A$1:$G$1,0))</f>
        <v>25.874999999999996</v>
      </c>
      <c r="M74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VLOOKUP(C75,customers!A74:$I$1001,2,0)</f>
        <v>Alikee Carryer</v>
      </c>
      <c r="G75" s="2" t="str">
        <f>IF(VLOOKUP(C75,customers!$A$1:$I$1001,3,0)=0," ",VLOOKUP(C75,customers!$A$1:$I$1001,3,0))</f>
        <v xml:space="preserve"> </v>
      </c>
      <c r="H75" s="2" t="str">
        <f>VLOOKUP(C75,customers!$A$1:$I$1001,7,0)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>
        <f>INDEX(products!$A$1:$G$49,MATCH(orders!$D75,products!$A$1:$A$49,0),MATCH(orders!K$1,products!$A$1:$G$1,0))</f>
        <v>0.2</v>
      </c>
      <c r="L75">
        <f>INDEX(products!$A$1:$G$49,MATCH(orders!$D75,products!$A$1:$A$49,0),MATCH(orders!L$1,products!$A$1:$G$1,0))</f>
        <v>4.3650000000000002</v>
      </c>
      <c r="M75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VLOOKUP(C76,customers!A75:$I$1001,2,0)</f>
        <v>Jennifer Rangall</v>
      </c>
      <c r="G76" s="2" t="str">
        <f>IF(VLOOKUP(C76,customers!$A$1:$I$1001,3,0)=0," ",VLOOKUP(C76,customers!$A$1:$I$1001,3,0))</f>
        <v>jrangall22@newsvine.com</v>
      </c>
      <c r="H76" s="2" t="str">
        <f>VLOOKUP(C76,customers!$A$1:$I$1001,7,0)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>
        <f>INDEX(products!$A$1:$G$49,MATCH(orders!$D76,products!$A$1:$A$49,0),MATCH(orders!K$1,products!$A$1:$G$1,0))</f>
        <v>0.5</v>
      </c>
      <c r="L76">
        <f>INDEX(products!$A$1:$G$49,MATCH(orders!$D76,products!$A$1:$A$49,0),MATCH(orders!L$1,products!$A$1:$G$1,0))</f>
        <v>8.91</v>
      </c>
      <c r="M76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VLOOKUP(C77,customers!A76:$I$1001,2,0)</f>
        <v>Kipper Boorn</v>
      </c>
      <c r="G77" s="2" t="str">
        <f>IF(VLOOKUP(C77,customers!$A$1:$I$1001,3,0)=0," ",VLOOKUP(C77,customers!$A$1:$I$1001,3,0))</f>
        <v>kboorn23@ezinearticles.com</v>
      </c>
      <c r="H77" s="2" t="str">
        <f>VLOOKUP(C77,customers!$A$1:$I$1001,7,0)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>
        <f>INDEX(products!$A$1:$G$49,MATCH(orders!$D77,products!$A$1:$A$49,0),MATCH(orders!K$1,products!$A$1:$G$1,0))</f>
        <v>1</v>
      </c>
      <c r="L77">
        <f>INDEX(products!$A$1:$G$49,MATCH(orders!$D77,products!$A$1:$A$49,0),MATCH(orders!L$1,products!$A$1:$G$1,0))</f>
        <v>8.9499999999999993</v>
      </c>
      <c r="M77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VLOOKUP(C78,customers!A77:$I$1001,2,0)</f>
        <v>Melania Beadle</v>
      </c>
      <c r="G78" s="2" t="str">
        <f>IF(VLOOKUP(C78,customers!$A$1:$I$1001,3,0)=0," ",VLOOKUP(C78,customers!$A$1:$I$1001,3,0))</f>
        <v xml:space="preserve"> </v>
      </c>
      <c r="H78" s="2" t="str">
        <f>VLOOKUP(C78,customers!$A$1:$I$1001,7,0)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>
        <f>INDEX(products!$A$1:$G$49,MATCH(orders!$D78,products!$A$1:$A$49,0),MATCH(orders!K$1,products!$A$1:$G$1,0))</f>
        <v>0.2</v>
      </c>
      <c r="L78">
        <f>INDEX(products!$A$1:$G$49,MATCH(orders!$D78,products!$A$1:$A$49,0),MATCH(orders!L$1,products!$A$1:$G$1,0))</f>
        <v>3.5849999999999995</v>
      </c>
      <c r="M78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VLOOKUP(C79,customers!A78:$I$1001,2,0)</f>
        <v>Colene Elgey</v>
      </c>
      <c r="G79" s="2" t="str">
        <f>IF(VLOOKUP(C79,customers!$A$1:$I$1001,3,0)=0," ",VLOOKUP(C79,customers!$A$1:$I$1001,3,0))</f>
        <v>celgey25@webs.com</v>
      </c>
      <c r="H79" s="2" t="str">
        <f>VLOOKUP(C79,customers!$A$1:$I$1001,7,0)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>
        <f>INDEX(products!$A$1:$G$49,MATCH(orders!$D79,products!$A$1:$A$49,0),MATCH(orders!K$1,products!$A$1:$G$1,0))</f>
        <v>0.2</v>
      </c>
      <c r="L79">
        <f>INDEX(products!$A$1:$G$49,MATCH(orders!$D79,products!$A$1:$A$49,0),MATCH(orders!L$1,products!$A$1:$G$1,0))</f>
        <v>3.645</v>
      </c>
      <c r="M79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VLOOKUP(C80,customers!A79:$I$1001,2,0)</f>
        <v>Lothaire Mizzi</v>
      </c>
      <c r="G80" s="2" t="str">
        <f>IF(VLOOKUP(C80,customers!$A$1:$I$1001,3,0)=0," ",VLOOKUP(C80,customers!$A$1:$I$1001,3,0))</f>
        <v>lmizzi26@rakuten.co.jp</v>
      </c>
      <c r="H80" s="2" t="str">
        <f>VLOOKUP(C80,customers!$A$1:$I$1001,7,0)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>
        <f>INDEX(products!$A$1:$G$49,MATCH(orders!$D80,products!$A$1:$A$49,0),MATCH(orders!K$1,products!$A$1:$G$1,0))</f>
        <v>0.5</v>
      </c>
      <c r="L80">
        <f>INDEX(products!$A$1:$G$49,MATCH(orders!$D80,products!$A$1:$A$49,0),MATCH(orders!L$1,products!$A$1:$G$1,0))</f>
        <v>6.75</v>
      </c>
      <c r="M80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VLOOKUP(C81,customers!A80:$I$1001,2,0)</f>
        <v>Cletis Giacomazzo</v>
      </c>
      <c r="G81" s="2" t="str">
        <f>IF(VLOOKUP(C81,customers!$A$1:$I$1001,3,0)=0," ",VLOOKUP(C81,customers!$A$1:$I$1001,3,0))</f>
        <v>cgiacomazzo27@jigsy.com</v>
      </c>
      <c r="H81" s="2" t="str">
        <f>VLOOKUP(C81,customers!$A$1:$I$1001,7,0)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>
        <f>INDEX(products!$A$1:$G$49,MATCH(orders!$D81,products!$A$1:$A$49,0),MATCH(orders!K$1,products!$A$1:$G$1,0))</f>
        <v>1</v>
      </c>
      <c r="L81">
        <f>INDEX(products!$A$1:$G$49,MATCH(orders!$D81,products!$A$1:$A$49,0),MATCH(orders!L$1,products!$A$1:$G$1,0))</f>
        <v>11.95</v>
      </c>
      <c r="M81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VLOOKUP(C82,customers!A81:$I$1001,2,0)</f>
        <v>Ami Arnow</v>
      </c>
      <c r="G82" s="2" t="str">
        <f>IF(VLOOKUP(C82,customers!$A$1:$I$1001,3,0)=0," ",VLOOKUP(C82,customers!$A$1:$I$1001,3,0))</f>
        <v>aarnow28@arizona.edu</v>
      </c>
      <c r="H82" s="2" t="str">
        <f>VLOOKUP(C82,customers!$A$1:$I$1001,7,0)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>
        <f>INDEX(products!$A$1:$G$49,MATCH(orders!$D82,products!$A$1:$A$49,0),MATCH(orders!K$1,products!$A$1:$G$1,0))</f>
        <v>0.5</v>
      </c>
      <c r="L82">
        <f>INDEX(products!$A$1:$G$49,MATCH(orders!$D82,products!$A$1:$A$49,0),MATCH(orders!L$1,products!$A$1:$G$1,0))</f>
        <v>7.77</v>
      </c>
      <c r="M82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VLOOKUP(C83,customers!A82:$I$1001,2,0)</f>
        <v>Sheppard Yann</v>
      </c>
      <c r="G83" s="2" t="str">
        <f>IF(VLOOKUP(C83,customers!$A$1:$I$1001,3,0)=0," ",VLOOKUP(C83,customers!$A$1:$I$1001,3,0))</f>
        <v>syann29@senate.gov</v>
      </c>
      <c r="H83" s="2" t="str">
        <f>VLOOKUP(C83,customers!$A$1:$I$1001,7,0)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>
        <f>INDEX(products!$A$1:$G$49,MATCH(orders!$D83,products!$A$1:$A$49,0),MATCH(orders!K$1,products!$A$1:$G$1,0))</f>
        <v>2.5</v>
      </c>
      <c r="L83">
        <f>INDEX(products!$A$1:$G$49,MATCH(orders!$D83,products!$A$1:$A$49,0),MATCH(orders!L$1,products!$A$1:$G$1,0))</f>
        <v>36.454999999999998</v>
      </c>
      <c r="M83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VLOOKUP(C84,customers!A83:$I$1001,2,0)</f>
        <v>Bunny Naulls</v>
      </c>
      <c r="G84" s="2" t="str">
        <f>IF(VLOOKUP(C84,customers!$A$1:$I$1001,3,0)=0," ",VLOOKUP(C84,customers!$A$1:$I$1001,3,0))</f>
        <v>bnaulls2a@tiny.cc</v>
      </c>
      <c r="H84" s="2" t="str">
        <f>VLOOKUP(C84,customers!$A$1:$I$1001,7,0)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>
        <f>INDEX(products!$A$1:$G$49,MATCH(orders!$D84,products!$A$1:$A$49,0),MATCH(orders!K$1,products!$A$1:$G$1,0))</f>
        <v>2.5</v>
      </c>
      <c r="L84">
        <f>INDEX(products!$A$1:$G$49,MATCH(orders!$D84,products!$A$1:$A$49,0),MATCH(orders!L$1,products!$A$1:$G$1,0))</f>
        <v>33.464999999999996</v>
      </c>
      <c r="M84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VLOOKUP(C85,customers!A84:$I$1001,2,0)</f>
        <v>Hally Lorait</v>
      </c>
      <c r="G85" s="2" t="str">
        <f>IF(VLOOKUP(C85,customers!$A$1:$I$1001,3,0)=0," ",VLOOKUP(C85,customers!$A$1:$I$1001,3,0))</f>
        <v xml:space="preserve"> </v>
      </c>
      <c r="H85" s="2" t="str">
        <f>VLOOKUP(C85,customers!$A$1:$I$1001,7,0)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>
        <f>INDEX(products!$A$1:$G$49,MATCH(orders!$D85,products!$A$1:$A$49,0),MATCH(orders!K$1,products!$A$1:$G$1,0))</f>
        <v>2.5</v>
      </c>
      <c r="L85">
        <f>INDEX(products!$A$1:$G$49,MATCH(orders!$D85,products!$A$1:$A$49,0),MATCH(orders!L$1,products!$A$1:$G$1,0))</f>
        <v>20.584999999999997</v>
      </c>
      <c r="M85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VLOOKUP(C86,customers!A85:$I$1001,2,0)</f>
        <v>Zaccaria Sherewood</v>
      </c>
      <c r="G86" s="2" t="str">
        <f>IF(VLOOKUP(C86,customers!$A$1:$I$1001,3,0)=0," ",VLOOKUP(C86,customers!$A$1:$I$1001,3,0))</f>
        <v>zsherewood2c@apache.org</v>
      </c>
      <c r="H86" s="2" t="str">
        <f>VLOOKUP(C86,customers!$A$1:$I$1001,7,0)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>
        <f>INDEX(products!$A$1:$G$49,MATCH(orders!$D86,products!$A$1:$A$49,0),MATCH(orders!K$1,products!$A$1:$G$1,0))</f>
        <v>0.5</v>
      </c>
      <c r="L86">
        <f>INDEX(products!$A$1:$G$49,MATCH(orders!$D86,products!$A$1:$A$49,0),MATCH(orders!L$1,products!$A$1:$G$1,0))</f>
        <v>9.51</v>
      </c>
      <c r="M86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VLOOKUP(C87,customers!A86:$I$1001,2,0)</f>
        <v>Jeffrey Dufaire</v>
      </c>
      <c r="G87" s="2" t="str">
        <f>IF(VLOOKUP(C87,customers!$A$1:$I$1001,3,0)=0," ",VLOOKUP(C87,customers!$A$1:$I$1001,3,0))</f>
        <v>jdufaire2d@fc2.com</v>
      </c>
      <c r="H87" s="2" t="str">
        <f>VLOOKUP(C87,customers!$A$1:$I$1001,7,0)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>
        <f>INDEX(products!$A$1:$G$49,MATCH(orders!$D87,products!$A$1:$A$49,0),MATCH(orders!K$1,products!$A$1:$G$1,0))</f>
        <v>2.5</v>
      </c>
      <c r="L87">
        <f>INDEX(products!$A$1:$G$49,MATCH(orders!$D87,products!$A$1:$A$49,0),MATCH(orders!L$1,products!$A$1:$G$1,0))</f>
        <v>29.784999999999997</v>
      </c>
      <c r="M87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VLOOKUP(C88,customers!A87:$I$1001,2,0)</f>
        <v>Jeffrey Dufaire</v>
      </c>
      <c r="G88" s="2" t="str">
        <f>IF(VLOOKUP(C88,customers!$A$1:$I$1001,3,0)=0," ",VLOOKUP(C88,customers!$A$1:$I$1001,3,0))</f>
        <v>jdufaire2d@fc2.com</v>
      </c>
      <c r="H88" s="2" t="str">
        <f>VLOOKUP(C88,customers!$A$1:$I$1001,7,0)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>
        <f>INDEX(products!$A$1:$G$49,MATCH(orders!$D88,products!$A$1:$A$49,0),MATCH(orders!K$1,products!$A$1:$G$1,0))</f>
        <v>0.2</v>
      </c>
      <c r="L88">
        <f>INDEX(products!$A$1:$G$49,MATCH(orders!$D88,products!$A$1:$A$49,0),MATCH(orders!L$1,products!$A$1:$G$1,0))</f>
        <v>2.9849999999999999</v>
      </c>
      <c r="M88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VLOOKUP(C89,customers!A88:$I$1001,2,0)</f>
        <v>Beitris Keaveney</v>
      </c>
      <c r="G89" s="2" t="str">
        <f>IF(VLOOKUP(C89,customers!$A$1:$I$1001,3,0)=0," ",VLOOKUP(C89,customers!$A$1:$I$1001,3,0))</f>
        <v>bkeaveney2f@netlog.com</v>
      </c>
      <c r="H89" s="2" t="str">
        <f>VLOOKUP(C89,customers!$A$1:$I$1001,7,0)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>
        <f>INDEX(products!$A$1:$G$49,MATCH(orders!$D89,products!$A$1:$A$49,0),MATCH(orders!K$1,products!$A$1:$G$1,0))</f>
        <v>1</v>
      </c>
      <c r="L89">
        <f>INDEX(products!$A$1:$G$49,MATCH(orders!$D89,products!$A$1:$A$49,0),MATCH(orders!L$1,products!$A$1:$G$1,0))</f>
        <v>11.25</v>
      </c>
      <c r="M89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VLOOKUP(C90,customers!A89:$I$1001,2,0)</f>
        <v>Elna Grise</v>
      </c>
      <c r="G90" s="2" t="str">
        <f>IF(VLOOKUP(C90,customers!$A$1:$I$1001,3,0)=0," ",VLOOKUP(C90,customers!$A$1:$I$1001,3,0))</f>
        <v>egrise2g@cargocollective.com</v>
      </c>
      <c r="H90" s="2" t="str">
        <f>VLOOKUP(C90,customers!$A$1:$I$1001,7,0)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>
        <f>INDEX(products!$A$1:$G$49,MATCH(orders!$D90,products!$A$1:$A$49,0),MATCH(orders!K$1,products!$A$1:$G$1,0))</f>
        <v>1</v>
      </c>
      <c r="L90">
        <f>INDEX(products!$A$1:$G$49,MATCH(orders!$D90,products!$A$1:$A$49,0),MATCH(orders!L$1,products!$A$1:$G$1,0))</f>
        <v>11.95</v>
      </c>
      <c r="M90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VLOOKUP(C91,customers!A90:$I$1001,2,0)</f>
        <v>Torie Gottelier</v>
      </c>
      <c r="G91" s="2" t="str">
        <f>IF(VLOOKUP(C91,customers!$A$1:$I$1001,3,0)=0," ",VLOOKUP(C91,customers!$A$1:$I$1001,3,0))</f>
        <v>tgottelier2h@vistaprint.com</v>
      </c>
      <c r="H91" s="2" t="str">
        <f>VLOOKUP(C91,customers!$A$1:$I$1001,7,0)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>
        <f>INDEX(products!$A$1:$G$49,MATCH(orders!$D91,products!$A$1:$A$49,0),MATCH(orders!K$1,products!$A$1:$G$1,0))</f>
        <v>1</v>
      </c>
      <c r="L91">
        <f>INDEX(products!$A$1:$G$49,MATCH(orders!$D91,products!$A$1:$A$49,0),MATCH(orders!L$1,products!$A$1:$G$1,0))</f>
        <v>12.95</v>
      </c>
      <c r="M91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VLOOKUP(C92,customers!A91:$I$1001,2,0)</f>
        <v>Loydie Langlais</v>
      </c>
      <c r="G92" s="2" t="str">
        <f>IF(VLOOKUP(C92,customers!$A$1:$I$1001,3,0)=0," ",VLOOKUP(C92,customers!$A$1:$I$1001,3,0))</f>
        <v xml:space="preserve"> </v>
      </c>
      <c r="H92" s="2" t="str">
        <f>VLOOKUP(C92,customers!$A$1:$I$1001,7,0)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>
        <f>INDEX(products!$A$1:$G$49,MATCH(orders!$D92,products!$A$1:$A$49,0),MATCH(orders!K$1,products!$A$1:$G$1,0))</f>
        <v>1</v>
      </c>
      <c r="L92">
        <f>INDEX(products!$A$1:$G$49,MATCH(orders!$D92,products!$A$1:$A$49,0),MATCH(orders!L$1,products!$A$1:$G$1,0))</f>
        <v>12.95</v>
      </c>
      <c r="M92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VLOOKUP(C93,customers!A92:$I$1001,2,0)</f>
        <v>Adham Greenhead</v>
      </c>
      <c r="G93" s="2" t="str">
        <f>IF(VLOOKUP(C93,customers!$A$1:$I$1001,3,0)=0," ",VLOOKUP(C93,customers!$A$1:$I$1001,3,0))</f>
        <v>agreenhead2j@dailymail.co.uk</v>
      </c>
      <c r="H93" s="2" t="str">
        <f>VLOOKUP(C93,customers!$A$1:$I$1001,7,0)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>
        <f>INDEX(products!$A$1:$G$49,MATCH(orders!$D93,products!$A$1:$A$49,0),MATCH(orders!K$1,products!$A$1:$G$1,0))</f>
        <v>2.5</v>
      </c>
      <c r="L93">
        <f>INDEX(products!$A$1:$G$49,MATCH(orders!$D93,products!$A$1:$A$49,0),MATCH(orders!L$1,products!$A$1:$G$1,0))</f>
        <v>25.874999999999996</v>
      </c>
      <c r="M93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VLOOKUP(C94,customers!A93:$I$1001,2,0)</f>
        <v>Hamish MacSherry</v>
      </c>
      <c r="G94" s="2" t="str">
        <f>IF(VLOOKUP(C94,customers!$A$1:$I$1001,3,0)=0," ",VLOOKUP(C94,customers!$A$1:$I$1001,3,0))</f>
        <v xml:space="preserve"> </v>
      </c>
      <c r="H94" s="2" t="str">
        <f>VLOOKUP(C94,customers!$A$1:$I$1001,7,0)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>
        <f>INDEX(products!$A$1:$G$49,MATCH(orders!$D94,products!$A$1:$A$49,0),MATCH(orders!K$1,products!$A$1:$G$1,0))</f>
        <v>1</v>
      </c>
      <c r="L94">
        <f>INDEX(products!$A$1:$G$49,MATCH(orders!$D94,products!$A$1:$A$49,0),MATCH(orders!L$1,products!$A$1:$G$1,0))</f>
        <v>14.85</v>
      </c>
      <c r="M94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VLOOKUP(C95,customers!A94:$I$1001,2,0)</f>
        <v>Else Langcaster</v>
      </c>
      <c r="G95" s="2" t="str">
        <f>IF(VLOOKUP(C95,customers!$A$1:$I$1001,3,0)=0," ",VLOOKUP(C95,customers!$A$1:$I$1001,3,0))</f>
        <v>elangcaster2l@spotify.com</v>
      </c>
      <c r="H95" s="2" t="str">
        <f>VLOOKUP(C95,customers!$A$1:$I$1001,7,0)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>
        <f>INDEX(products!$A$1:$G$49,MATCH(orders!$D95,products!$A$1:$A$49,0),MATCH(orders!K$1,products!$A$1:$G$1,0))</f>
        <v>0.5</v>
      </c>
      <c r="L95">
        <f>INDEX(products!$A$1:$G$49,MATCH(orders!$D95,products!$A$1:$A$49,0),MATCH(orders!L$1,products!$A$1:$G$1,0))</f>
        <v>8.91</v>
      </c>
      <c r="M95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VLOOKUP(C96,customers!A95:$I$1001,2,0)</f>
        <v>Rudy Farquharson</v>
      </c>
      <c r="G96" s="2" t="str">
        <f>IF(VLOOKUP(C96,customers!$A$1:$I$1001,3,0)=0," ",VLOOKUP(C96,customers!$A$1:$I$1001,3,0))</f>
        <v xml:space="preserve"> </v>
      </c>
      <c r="H96" s="2" t="str">
        <f>VLOOKUP(C96,customers!$A$1:$I$1001,7,0)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>
        <f>INDEX(products!$A$1:$G$49,MATCH(orders!$D96,products!$A$1:$A$49,0),MATCH(orders!K$1,products!$A$1:$G$1,0))</f>
        <v>0.2</v>
      </c>
      <c r="L96">
        <f>INDEX(products!$A$1:$G$49,MATCH(orders!$D96,products!$A$1:$A$49,0),MATCH(orders!L$1,products!$A$1:$G$1,0))</f>
        <v>2.9849999999999999</v>
      </c>
      <c r="M96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VLOOKUP(C97,customers!A96:$I$1001,2,0)</f>
        <v>Norene Magauran</v>
      </c>
      <c r="G97" s="2" t="str">
        <f>IF(VLOOKUP(C97,customers!$A$1:$I$1001,3,0)=0," ",VLOOKUP(C97,customers!$A$1:$I$1001,3,0))</f>
        <v>nmagauran2n@51.la</v>
      </c>
      <c r="H97" s="2" t="str">
        <f>VLOOKUP(C97,customers!$A$1:$I$1001,7,0)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>
        <f>INDEX(products!$A$1:$G$49,MATCH(orders!$D97,products!$A$1:$A$49,0),MATCH(orders!K$1,products!$A$1:$G$1,0))</f>
        <v>2.5</v>
      </c>
      <c r="L97">
        <f>INDEX(products!$A$1:$G$49,MATCH(orders!$D97,products!$A$1:$A$49,0),MATCH(orders!L$1,products!$A$1:$G$1,0))</f>
        <v>25.874999999999996</v>
      </c>
      <c r="M97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VLOOKUP(C98,customers!A97:$I$1001,2,0)</f>
        <v>Vicki Kirdsch</v>
      </c>
      <c r="G98" s="2" t="str">
        <f>IF(VLOOKUP(C98,customers!$A$1:$I$1001,3,0)=0," ",VLOOKUP(C98,customers!$A$1:$I$1001,3,0))</f>
        <v>vkirdsch2o@google.fr</v>
      </c>
      <c r="H98" s="2" t="str">
        <f>VLOOKUP(C98,customers!$A$1:$I$1001,7,0)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>
        <f>INDEX(products!$A$1:$G$49,MATCH(orders!$D98,products!$A$1:$A$49,0),MATCH(orders!K$1,products!$A$1:$G$1,0))</f>
        <v>0.2</v>
      </c>
      <c r="L98">
        <f>INDEX(products!$A$1:$G$49,MATCH(orders!$D98,products!$A$1:$A$49,0),MATCH(orders!L$1,products!$A$1:$G$1,0))</f>
        <v>2.9849999999999999</v>
      </c>
      <c r="M98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VLOOKUP(C99,customers!A98:$I$1001,2,0)</f>
        <v>Ilysa Whapple</v>
      </c>
      <c r="G99" s="2" t="str">
        <f>IF(VLOOKUP(C99,customers!$A$1:$I$1001,3,0)=0," ",VLOOKUP(C99,customers!$A$1:$I$1001,3,0))</f>
        <v>iwhapple2p@com.com</v>
      </c>
      <c r="H99" s="2" t="str">
        <f>VLOOKUP(C99,customers!$A$1:$I$1001,7,0)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>
        <f>INDEX(products!$A$1:$G$49,MATCH(orders!$D99,products!$A$1:$A$49,0),MATCH(orders!K$1,products!$A$1:$G$1,0))</f>
        <v>0.5</v>
      </c>
      <c r="L99">
        <f>INDEX(products!$A$1:$G$49,MATCH(orders!$D99,products!$A$1:$A$49,0),MATCH(orders!L$1,products!$A$1:$G$1,0))</f>
        <v>6.75</v>
      </c>
      <c r="M99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VLOOKUP(C100,customers!A99:$I$1001,2,0)</f>
        <v>Ruy Cancellieri</v>
      </c>
      <c r="G100" s="2" t="str">
        <f>IF(VLOOKUP(C100,customers!$A$1:$I$1001,3,0)=0," ",VLOOKUP(C100,customers!$A$1:$I$1001,3,0))</f>
        <v xml:space="preserve"> </v>
      </c>
      <c r="H100" s="2" t="str">
        <f>VLOOKUP(C100,customers!$A$1:$I$1001,7,0)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>
        <f>INDEX(products!$A$1:$G$49,MATCH(orders!$D100,products!$A$1:$A$49,0),MATCH(orders!K$1,products!$A$1:$G$1,0))</f>
        <v>0.2</v>
      </c>
      <c r="L100">
        <f>INDEX(products!$A$1:$G$49,MATCH(orders!$D100,products!$A$1:$A$49,0),MATCH(orders!L$1,products!$A$1:$G$1,0))</f>
        <v>2.9849999999999999</v>
      </c>
      <c r="M100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VLOOKUP(C101,customers!A100:$I$1001,2,0)</f>
        <v>Aube Follett</v>
      </c>
      <c r="G101" s="2" t="str">
        <f>IF(VLOOKUP(C101,customers!$A$1:$I$1001,3,0)=0," ",VLOOKUP(C101,customers!$A$1:$I$1001,3,0))</f>
        <v xml:space="preserve"> </v>
      </c>
      <c r="H101" s="2" t="str">
        <f>VLOOKUP(C101,customers!$A$1:$I$1001,7,0)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>
        <f>INDEX(products!$A$1:$G$49,MATCH(orders!$D101,products!$A$1:$A$49,0),MATCH(orders!K$1,products!$A$1:$G$1,0))</f>
        <v>0.2</v>
      </c>
      <c r="L101">
        <f>INDEX(products!$A$1:$G$49,MATCH(orders!$D101,products!$A$1:$A$49,0),MATCH(orders!L$1,products!$A$1:$G$1,0))</f>
        <v>4.3650000000000002</v>
      </c>
      <c r="M101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VLOOKUP(C102,customers!A101:$I$1001,2,0)</f>
        <v>Rudiger Di Bartolomeo</v>
      </c>
      <c r="G102" s="2" t="str">
        <f>IF(VLOOKUP(C102,customers!$A$1:$I$1001,3,0)=0," ",VLOOKUP(C102,customers!$A$1:$I$1001,3,0))</f>
        <v xml:space="preserve"> </v>
      </c>
      <c r="H102" s="2" t="str">
        <f>VLOOKUP(C102,customers!$A$1:$I$1001,7,0)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>
        <f>INDEX(products!$A$1:$G$49,MATCH(orders!$D102,products!$A$1:$A$49,0),MATCH(orders!K$1,products!$A$1:$G$1,0))</f>
        <v>0.2</v>
      </c>
      <c r="L102">
        <f>INDEX(products!$A$1:$G$49,MATCH(orders!$D102,products!$A$1:$A$49,0),MATCH(orders!L$1,products!$A$1:$G$1,0))</f>
        <v>3.8849999999999998</v>
      </c>
      <c r="M102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VLOOKUP(C103,customers!A102:$I$1001,2,0)</f>
        <v>Nickey Youles</v>
      </c>
      <c r="G103" s="2" t="str">
        <f>IF(VLOOKUP(C103,customers!$A$1:$I$1001,3,0)=0," ",VLOOKUP(C103,customers!$A$1:$I$1001,3,0))</f>
        <v>nyoules2t@reference.com</v>
      </c>
      <c r="H103" s="2" t="str">
        <f>VLOOKUP(C103,customers!$A$1:$I$1001,7,0)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>
        <f>INDEX(products!$A$1:$G$49,MATCH(orders!$D103,products!$A$1:$A$49,0),MATCH(orders!K$1,products!$A$1:$G$1,0))</f>
        <v>2.5</v>
      </c>
      <c r="L103">
        <f>INDEX(products!$A$1:$G$49,MATCH(orders!$D103,products!$A$1:$A$49,0),MATCH(orders!L$1,products!$A$1:$G$1,0))</f>
        <v>29.784999999999997</v>
      </c>
      <c r="M103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VLOOKUP(C104,customers!A103:$I$1001,2,0)</f>
        <v>Dyanna Aizikovitz</v>
      </c>
      <c r="G104" s="2" t="str">
        <f>IF(VLOOKUP(C104,customers!$A$1:$I$1001,3,0)=0," ",VLOOKUP(C104,customers!$A$1:$I$1001,3,0))</f>
        <v>daizikovitz2u@answers.com</v>
      </c>
      <c r="H104" s="2" t="str">
        <f>VLOOKUP(C104,customers!$A$1:$I$1001,7,0)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>
        <f>INDEX(products!$A$1:$G$49,MATCH(orders!$D104,products!$A$1:$A$49,0),MATCH(orders!K$1,products!$A$1:$G$1,0))</f>
        <v>1</v>
      </c>
      <c r="L104">
        <f>INDEX(products!$A$1:$G$49,MATCH(orders!$D104,products!$A$1:$A$49,0),MATCH(orders!L$1,products!$A$1:$G$1,0))</f>
        <v>12.95</v>
      </c>
      <c r="M104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VLOOKUP(C105,customers!A104:$I$1001,2,0)</f>
        <v>Bram Revel</v>
      </c>
      <c r="G105" s="2" t="str">
        <f>IF(VLOOKUP(C105,customers!$A$1:$I$1001,3,0)=0," ",VLOOKUP(C105,customers!$A$1:$I$1001,3,0))</f>
        <v>brevel2v@fastcompany.com</v>
      </c>
      <c r="H105" s="2" t="str">
        <f>VLOOKUP(C105,customers!$A$1:$I$1001,7,0)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>
        <f>INDEX(products!$A$1:$G$49,MATCH(orders!$D105,products!$A$1:$A$49,0),MATCH(orders!K$1,products!$A$1:$G$1,0))</f>
        <v>0.2</v>
      </c>
      <c r="L105">
        <f>INDEX(products!$A$1:$G$49,MATCH(orders!$D105,products!$A$1:$A$49,0),MATCH(orders!L$1,products!$A$1:$G$1,0))</f>
        <v>2.9849999999999999</v>
      </c>
      <c r="M105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VLOOKUP(C106,customers!A105:$I$1001,2,0)</f>
        <v>Emiline Priddis</v>
      </c>
      <c r="G106" s="2" t="str">
        <f>IF(VLOOKUP(C106,customers!$A$1:$I$1001,3,0)=0," ",VLOOKUP(C106,customers!$A$1:$I$1001,3,0))</f>
        <v>epriddis2w@nationalgeographic.com</v>
      </c>
      <c r="H106" s="2" t="str">
        <f>VLOOKUP(C106,customers!$A$1:$I$1001,7,0)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>
        <f>INDEX(products!$A$1:$G$49,MATCH(orders!$D106,products!$A$1:$A$49,0),MATCH(orders!K$1,products!$A$1:$G$1,0))</f>
        <v>1</v>
      </c>
      <c r="L106">
        <f>INDEX(products!$A$1:$G$49,MATCH(orders!$D106,products!$A$1:$A$49,0),MATCH(orders!L$1,products!$A$1:$G$1,0))</f>
        <v>14.55</v>
      </c>
      <c r="M106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VLOOKUP(C107,customers!A106:$I$1001,2,0)</f>
        <v>Queenie Veel</v>
      </c>
      <c r="G107" s="2" t="str">
        <f>IF(VLOOKUP(C107,customers!$A$1:$I$1001,3,0)=0," ",VLOOKUP(C107,customers!$A$1:$I$1001,3,0))</f>
        <v>qveel2x@jugem.jp</v>
      </c>
      <c r="H107" s="2" t="str">
        <f>VLOOKUP(C107,customers!$A$1:$I$1001,7,0)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>
        <f>INDEX(products!$A$1:$G$49,MATCH(orders!$D107,products!$A$1:$A$49,0),MATCH(orders!K$1,products!$A$1:$G$1,0))</f>
        <v>0.5</v>
      </c>
      <c r="L107">
        <f>INDEX(products!$A$1:$G$49,MATCH(orders!$D107,products!$A$1:$A$49,0),MATCH(orders!L$1,products!$A$1:$G$1,0))</f>
        <v>6.75</v>
      </c>
      <c r="M107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VLOOKUP(C108,customers!A107:$I$1001,2,0)</f>
        <v>Lind Conyers</v>
      </c>
      <c r="G108" s="2" t="str">
        <f>IF(VLOOKUP(C108,customers!$A$1:$I$1001,3,0)=0," ",VLOOKUP(C108,customers!$A$1:$I$1001,3,0))</f>
        <v>lconyers2y@twitter.com</v>
      </c>
      <c r="H108" s="2" t="str">
        <f>VLOOKUP(C108,customers!$A$1:$I$1001,7,0)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>
        <f>INDEX(products!$A$1:$G$49,MATCH(orders!$D108,products!$A$1:$A$49,0),MATCH(orders!K$1,products!$A$1:$G$1,0))</f>
        <v>1</v>
      </c>
      <c r="L108">
        <f>INDEX(products!$A$1:$G$49,MATCH(orders!$D108,products!$A$1:$A$49,0),MATCH(orders!L$1,products!$A$1:$G$1,0))</f>
        <v>12.15</v>
      </c>
      <c r="M108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VLOOKUP(C109,customers!A108:$I$1001,2,0)</f>
        <v>Pen Wye</v>
      </c>
      <c r="G109" s="2" t="str">
        <f>IF(VLOOKUP(C109,customers!$A$1:$I$1001,3,0)=0," ",VLOOKUP(C109,customers!$A$1:$I$1001,3,0))</f>
        <v>pwye2z@dagondesign.com</v>
      </c>
      <c r="H109" s="2" t="str">
        <f>VLOOKUP(C109,customers!$A$1:$I$1001,7,0)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>
        <f>INDEX(products!$A$1:$G$49,MATCH(orders!$D109,products!$A$1:$A$49,0),MATCH(orders!K$1,products!$A$1:$G$1,0))</f>
        <v>0.5</v>
      </c>
      <c r="L109">
        <f>INDEX(products!$A$1:$G$49,MATCH(orders!$D109,products!$A$1:$A$49,0),MATCH(orders!L$1,products!$A$1:$G$1,0))</f>
        <v>5.97</v>
      </c>
      <c r="M109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VLOOKUP(C110,customers!A109:$I$1001,2,0)</f>
        <v>Isahella Hagland</v>
      </c>
      <c r="G110" s="2" t="str">
        <f>IF(VLOOKUP(C110,customers!$A$1:$I$1001,3,0)=0," ",VLOOKUP(C110,customers!$A$1:$I$1001,3,0))</f>
        <v xml:space="preserve"> </v>
      </c>
      <c r="H110" s="2" t="str">
        <f>VLOOKUP(C110,customers!$A$1:$I$1001,7,0)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>
        <f>INDEX(products!$A$1:$G$49,MATCH(orders!$D110,products!$A$1:$A$49,0),MATCH(orders!K$1,products!$A$1:$G$1,0))</f>
        <v>0.5</v>
      </c>
      <c r="L110">
        <f>INDEX(products!$A$1:$G$49,MATCH(orders!$D110,products!$A$1:$A$49,0),MATCH(orders!L$1,products!$A$1:$G$1,0))</f>
        <v>6.75</v>
      </c>
      <c r="M110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VLOOKUP(C111,customers!A110:$I$1001,2,0)</f>
        <v>Terry Sheryn</v>
      </c>
      <c r="G111" s="2" t="str">
        <f>IF(VLOOKUP(C111,customers!$A$1:$I$1001,3,0)=0," ",VLOOKUP(C111,customers!$A$1:$I$1001,3,0))</f>
        <v>tsheryn31@mtv.com</v>
      </c>
      <c r="H111" s="2" t="str">
        <f>VLOOKUP(C111,customers!$A$1:$I$1001,7,0)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>
        <f>INDEX(products!$A$1:$G$49,MATCH(orders!$D111,products!$A$1:$A$49,0),MATCH(orders!K$1,products!$A$1:$G$1,0))</f>
        <v>0.5</v>
      </c>
      <c r="L111">
        <f>INDEX(products!$A$1:$G$49,MATCH(orders!$D111,products!$A$1:$A$49,0),MATCH(orders!L$1,products!$A$1:$G$1,0))</f>
        <v>7.77</v>
      </c>
      <c r="M111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VLOOKUP(C112,customers!A111:$I$1001,2,0)</f>
        <v>Marie-jeanne Redgrave</v>
      </c>
      <c r="G112" s="2" t="str">
        <f>IF(VLOOKUP(C112,customers!$A$1:$I$1001,3,0)=0," ",VLOOKUP(C112,customers!$A$1:$I$1001,3,0))</f>
        <v>mredgrave32@cargocollective.com</v>
      </c>
      <c r="H112" s="2" t="str">
        <f>VLOOKUP(C112,customers!$A$1:$I$1001,7,0)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>
        <f>INDEX(products!$A$1:$G$49,MATCH(orders!$D112,products!$A$1:$A$49,0),MATCH(orders!K$1,products!$A$1:$G$1,0))</f>
        <v>0.2</v>
      </c>
      <c r="L112">
        <f>INDEX(products!$A$1:$G$49,MATCH(orders!$D112,products!$A$1:$A$49,0),MATCH(orders!L$1,products!$A$1:$G$1,0))</f>
        <v>4.4550000000000001</v>
      </c>
      <c r="M112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VLOOKUP(C113,customers!A112:$I$1001,2,0)</f>
        <v>Betty Fominov</v>
      </c>
      <c r="G113" s="2" t="str">
        <f>IF(VLOOKUP(C113,customers!$A$1:$I$1001,3,0)=0," ",VLOOKUP(C113,customers!$A$1:$I$1001,3,0))</f>
        <v>bfominov33@yale.edu</v>
      </c>
      <c r="H113" s="2" t="str">
        <f>VLOOKUP(C113,customers!$A$1:$I$1001,7,0)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>
        <f>INDEX(products!$A$1:$G$49,MATCH(orders!$D113,products!$A$1:$A$49,0),MATCH(orders!K$1,products!$A$1:$G$1,0))</f>
        <v>0.5</v>
      </c>
      <c r="L113">
        <f>INDEX(products!$A$1:$G$49,MATCH(orders!$D113,products!$A$1:$A$49,0),MATCH(orders!L$1,products!$A$1:$G$1,0))</f>
        <v>5.3699999999999992</v>
      </c>
      <c r="M113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VLOOKUP(C114,customers!A113:$I$1001,2,0)</f>
        <v>Shawnee Critchlow</v>
      </c>
      <c r="G114" s="2" t="str">
        <f>IF(VLOOKUP(C114,customers!$A$1:$I$1001,3,0)=0," ",VLOOKUP(C114,customers!$A$1:$I$1001,3,0))</f>
        <v>scritchlow34@un.org</v>
      </c>
      <c r="H114" s="2" t="str">
        <f>VLOOKUP(C114,customers!$A$1:$I$1001,7,0)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>
        <f>INDEX(products!$A$1:$G$49,MATCH(orders!$D114,products!$A$1:$A$49,0),MATCH(orders!K$1,products!$A$1:$G$1,0))</f>
        <v>1</v>
      </c>
      <c r="L114">
        <f>INDEX(products!$A$1:$G$49,MATCH(orders!$D114,products!$A$1:$A$49,0),MATCH(orders!L$1,products!$A$1:$G$1,0))</f>
        <v>11.25</v>
      </c>
      <c r="M114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VLOOKUP(C115,customers!A114:$I$1001,2,0)</f>
        <v>Merrel Steptow</v>
      </c>
      <c r="G115" s="2" t="str">
        <f>IF(VLOOKUP(C115,customers!$A$1:$I$1001,3,0)=0," ",VLOOKUP(C115,customers!$A$1:$I$1001,3,0))</f>
        <v>msteptow35@earthlink.net</v>
      </c>
      <c r="H115" s="2" t="str">
        <f>VLOOKUP(C115,customers!$A$1:$I$1001,7,0)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>
        <f>INDEX(products!$A$1:$G$49,MATCH(orders!$D115,products!$A$1:$A$49,0),MATCH(orders!K$1,products!$A$1:$G$1,0))</f>
        <v>1</v>
      </c>
      <c r="L115">
        <f>INDEX(products!$A$1:$G$49,MATCH(orders!$D115,products!$A$1:$A$49,0),MATCH(orders!L$1,products!$A$1:$G$1,0))</f>
        <v>14.55</v>
      </c>
      <c r="M115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VLOOKUP(C116,customers!A115:$I$1001,2,0)</f>
        <v>Carmina Hubbuck</v>
      </c>
      <c r="G116" s="2" t="str">
        <f>IF(VLOOKUP(C116,customers!$A$1:$I$1001,3,0)=0," ",VLOOKUP(C116,customers!$A$1:$I$1001,3,0))</f>
        <v xml:space="preserve"> </v>
      </c>
      <c r="H116" s="2" t="str">
        <f>VLOOKUP(C116,customers!$A$1:$I$1001,7,0)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>
        <f>INDEX(products!$A$1:$G$49,MATCH(orders!$D116,products!$A$1:$A$49,0),MATCH(orders!K$1,products!$A$1:$G$1,0))</f>
        <v>0.2</v>
      </c>
      <c r="L116">
        <f>INDEX(products!$A$1:$G$49,MATCH(orders!$D116,products!$A$1:$A$49,0),MATCH(orders!L$1,products!$A$1:$G$1,0))</f>
        <v>3.5849999999999995</v>
      </c>
      <c r="M116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VLOOKUP(C117,customers!A116:$I$1001,2,0)</f>
        <v>Ingeberg Mulliner</v>
      </c>
      <c r="G117" s="2" t="str">
        <f>IF(VLOOKUP(C117,customers!$A$1:$I$1001,3,0)=0," ",VLOOKUP(C117,customers!$A$1:$I$1001,3,0))</f>
        <v>imulliner37@pinterest.com</v>
      </c>
      <c r="H117" s="2" t="str">
        <f>VLOOKUP(C117,customers!$A$1:$I$1001,7,0)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>
        <f>INDEX(products!$A$1:$G$49,MATCH(orders!$D117,products!$A$1:$A$49,0),MATCH(orders!K$1,products!$A$1:$G$1,0))</f>
        <v>1</v>
      </c>
      <c r="L117">
        <f>INDEX(products!$A$1:$G$49,MATCH(orders!$D117,products!$A$1:$A$49,0),MATCH(orders!L$1,products!$A$1:$G$1,0))</f>
        <v>15.85</v>
      </c>
      <c r="M117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VLOOKUP(C118,customers!A117:$I$1001,2,0)</f>
        <v>Geneva Standley</v>
      </c>
      <c r="G118" s="2" t="str">
        <f>IF(VLOOKUP(C118,customers!$A$1:$I$1001,3,0)=0," ",VLOOKUP(C118,customers!$A$1:$I$1001,3,0))</f>
        <v>gstandley38@dion.ne.jp</v>
      </c>
      <c r="H118" s="2" t="str">
        <f>VLOOKUP(C118,customers!$A$1:$I$1001,7,0)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>
        <f>INDEX(products!$A$1:$G$49,MATCH(orders!$D118,products!$A$1:$A$49,0),MATCH(orders!K$1,products!$A$1:$G$1,0))</f>
        <v>0.2</v>
      </c>
      <c r="L118">
        <f>INDEX(products!$A$1:$G$49,MATCH(orders!$D118,products!$A$1:$A$49,0),MATCH(orders!L$1,products!$A$1:$G$1,0))</f>
        <v>4.7549999999999999</v>
      </c>
      <c r="M118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VLOOKUP(C119,customers!A118:$I$1001,2,0)</f>
        <v>Brook Drage</v>
      </c>
      <c r="G119" s="2" t="str">
        <f>IF(VLOOKUP(C119,customers!$A$1:$I$1001,3,0)=0," ",VLOOKUP(C119,customers!$A$1:$I$1001,3,0))</f>
        <v>bdrage39@youku.com</v>
      </c>
      <c r="H119" s="2" t="str">
        <f>VLOOKUP(C119,customers!$A$1:$I$1001,7,0)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>
        <f>INDEX(products!$A$1:$G$49,MATCH(orders!$D119,products!$A$1:$A$49,0),MATCH(orders!K$1,products!$A$1:$G$1,0))</f>
        <v>0.5</v>
      </c>
      <c r="L119">
        <f>INDEX(products!$A$1:$G$49,MATCH(orders!$D119,products!$A$1:$A$49,0),MATCH(orders!L$1,products!$A$1:$G$1,0))</f>
        <v>9.51</v>
      </c>
      <c r="M119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VLOOKUP(C120,customers!A119:$I$1001,2,0)</f>
        <v>Muffin Yallop</v>
      </c>
      <c r="G120" s="2" t="str">
        <f>IF(VLOOKUP(C120,customers!$A$1:$I$1001,3,0)=0," ",VLOOKUP(C120,customers!$A$1:$I$1001,3,0))</f>
        <v>myallop3a@fema.gov</v>
      </c>
      <c r="H120" s="2" t="str">
        <f>VLOOKUP(C120,customers!$A$1:$I$1001,7,0)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>
        <f>INDEX(products!$A$1:$G$49,MATCH(orders!$D120,products!$A$1:$A$49,0),MATCH(orders!K$1,products!$A$1:$G$1,0))</f>
        <v>0.5</v>
      </c>
      <c r="L120">
        <f>INDEX(products!$A$1:$G$49,MATCH(orders!$D120,products!$A$1:$A$49,0),MATCH(orders!L$1,products!$A$1:$G$1,0))</f>
        <v>7.29</v>
      </c>
      <c r="M120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VLOOKUP(C121,customers!A120:$I$1001,2,0)</f>
        <v>Cordi Switsur</v>
      </c>
      <c r="G121" s="2" t="str">
        <f>IF(VLOOKUP(C121,customers!$A$1:$I$1001,3,0)=0," ",VLOOKUP(C121,customers!$A$1:$I$1001,3,0))</f>
        <v>cswitsur3b@chronoengine.com</v>
      </c>
      <c r="H121" s="2" t="str">
        <f>VLOOKUP(C121,customers!$A$1:$I$1001,7,0)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>
        <f>INDEX(products!$A$1:$G$49,MATCH(orders!$D121,products!$A$1:$A$49,0),MATCH(orders!K$1,products!$A$1:$G$1,0))</f>
        <v>0.2</v>
      </c>
      <c r="L121">
        <f>INDEX(products!$A$1:$G$49,MATCH(orders!$D121,products!$A$1:$A$49,0),MATCH(orders!L$1,products!$A$1:$G$1,0))</f>
        <v>4.125</v>
      </c>
      <c r="M121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VLOOKUP(C122,customers!A121:$I$1001,2,0)</f>
        <v>Cordi Switsur</v>
      </c>
      <c r="G122" s="2" t="str">
        <f>IF(VLOOKUP(C122,customers!$A$1:$I$1001,3,0)=0," ",VLOOKUP(C122,customers!$A$1:$I$1001,3,0))</f>
        <v>cswitsur3b@chronoengine.com</v>
      </c>
      <c r="H122" s="2" t="str">
        <f>VLOOKUP(C122,customers!$A$1:$I$1001,7,0)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>
        <f>INDEX(products!$A$1:$G$49,MATCH(orders!$D122,products!$A$1:$A$49,0),MATCH(orders!K$1,products!$A$1:$G$1,0))</f>
        <v>0.2</v>
      </c>
      <c r="L122">
        <f>INDEX(products!$A$1:$G$49,MATCH(orders!$D122,products!$A$1:$A$49,0),MATCH(orders!L$1,products!$A$1:$G$1,0))</f>
        <v>3.8849999999999998</v>
      </c>
      <c r="M122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e">
        <f>VLOOKUP(C123,customers!A122:$I$1001,2,0)</f>
        <v>#N/A</v>
      </c>
      <c r="G123" s="2" t="str">
        <f>IF(VLOOKUP(C123,customers!$A$1:$I$1001,3,0)=0," ",VLOOKUP(C123,customers!$A$1:$I$1001,3,0))</f>
        <v>cswitsur3b@chronoengine.com</v>
      </c>
      <c r="H123" s="2" t="str">
        <f>VLOOKUP(C123,customers!$A$1:$I$1001,7,0)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>
        <f>INDEX(products!$A$1:$G$49,MATCH(orders!$D123,products!$A$1:$A$49,0),MATCH(orders!K$1,products!$A$1:$G$1,0))</f>
        <v>1</v>
      </c>
      <c r="L123">
        <f>INDEX(products!$A$1:$G$49,MATCH(orders!$D123,products!$A$1:$A$49,0),MATCH(orders!L$1,products!$A$1:$G$1,0))</f>
        <v>13.75</v>
      </c>
      <c r="M123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VLOOKUP(C124,customers!A123:$I$1001,2,0)</f>
        <v>Mahala Ludwell</v>
      </c>
      <c r="G124" s="2" t="str">
        <f>IF(VLOOKUP(C124,customers!$A$1:$I$1001,3,0)=0," ",VLOOKUP(C124,customers!$A$1:$I$1001,3,0))</f>
        <v>mludwell3e@blogger.com</v>
      </c>
      <c r="H124" s="2" t="str">
        <f>VLOOKUP(C124,customers!$A$1:$I$1001,7,0)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>
        <f>INDEX(products!$A$1:$G$49,MATCH(orders!$D124,products!$A$1:$A$49,0),MATCH(orders!K$1,products!$A$1:$G$1,0))</f>
        <v>0.5</v>
      </c>
      <c r="L124">
        <f>INDEX(products!$A$1:$G$49,MATCH(orders!$D124,products!$A$1:$A$49,0),MATCH(orders!L$1,products!$A$1:$G$1,0))</f>
        <v>5.97</v>
      </c>
      <c r="M124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VLOOKUP(C125,customers!A124:$I$1001,2,0)</f>
        <v>Doll Beauchamp</v>
      </c>
      <c r="G125" s="2" t="str">
        <f>IF(VLOOKUP(C125,customers!$A$1:$I$1001,3,0)=0," ",VLOOKUP(C125,customers!$A$1:$I$1001,3,0))</f>
        <v>dbeauchamp3f@usda.gov</v>
      </c>
      <c r="H125" s="2" t="str">
        <f>VLOOKUP(C125,customers!$A$1:$I$1001,7,0)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>
        <f>INDEX(products!$A$1:$G$49,MATCH(orders!$D125,products!$A$1:$A$49,0),MATCH(orders!K$1,products!$A$1:$G$1,0))</f>
        <v>2.5</v>
      </c>
      <c r="L125">
        <f>INDEX(products!$A$1:$G$49,MATCH(orders!$D125,products!$A$1:$A$49,0),MATCH(orders!L$1,products!$A$1:$G$1,0))</f>
        <v>36.454999999999998</v>
      </c>
      <c r="M125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VLOOKUP(C126,customers!A125:$I$1001,2,0)</f>
        <v>Stanford Rodliff</v>
      </c>
      <c r="G126" s="2" t="str">
        <f>IF(VLOOKUP(C126,customers!$A$1:$I$1001,3,0)=0," ",VLOOKUP(C126,customers!$A$1:$I$1001,3,0))</f>
        <v>srodliff3g@ted.com</v>
      </c>
      <c r="H126" s="2" t="str">
        <f>VLOOKUP(C126,customers!$A$1:$I$1001,7,0)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>
        <f>INDEX(products!$A$1:$G$49,MATCH(orders!$D126,products!$A$1:$A$49,0),MATCH(orders!K$1,products!$A$1:$G$1,0))</f>
        <v>0.2</v>
      </c>
      <c r="L126">
        <f>INDEX(products!$A$1:$G$49,MATCH(orders!$D126,products!$A$1:$A$49,0),MATCH(orders!L$1,products!$A$1:$G$1,0))</f>
        <v>4.3650000000000002</v>
      </c>
      <c r="M126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VLOOKUP(C127,customers!A126:$I$1001,2,0)</f>
        <v>Stevana Woodham</v>
      </c>
      <c r="G127" s="2" t="str">
        <f>IF(VLOOKUP(C127,customers!$A$1:$I$1001,3,0)=0," ",VLOOKUP(C127,customers!$A$1:$I$1001,3,0))</f>
        <v>swoodham3h@businesswire.com</v>
      </c>
      <c r="H127" s="2" t="str">
        <f>VLOOKUP(C127,customers!$A$1:$I$1001,7,0)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>
        <f>INDEX(products!$A$1:$G$49,MATCH(orders!$D127,products!$A$1:$A$49,0),MATCH(orders!K$1,products!$A$1:$G$1,0))</f>
        <v>0.5</v>
      </c>
      <c r="L127">
        <f>INDEX(products!$A$1:$G$49,MATCH(orders!$D127,products!$A$1:$A$49,0),MATCH(orders!L$1,products!$A$1:$G$1,0))</f>
        <v>8.73</v>
      </c>
      <c r="M127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VLOOKUP(C128,customers!A127:$I$1001,2,0)</f>
        <v>Hewet Synnot</v>
      </c>
      <c r="G128" s="2" t="str">
        <f>IF(VLOOKUP(C128,customers!$A$1:$I$1001,3,0)=0," ",VLOOKUP(C128,customers!$A$1:$I$1001,3,0))</f>
        <v>hsynnot3i@about.com</v>
      </c>
      <c r="H128" s="2" t="str">
        <f>VLOOKUP(C128,customers!$A$1:$I$1001,7,0)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>
        <f>INDEX(products!$A$1:$G$49,MATCH(orders!$D128,products!$A$1:$A$49,0),MATCH(orders!K$1,products!$A$1:$G$1,0))</f>
        <v>1</v>
      </c>
      <c r="L128">
        <f>INDEX(products!$A$1:$G$49,MATCH(orders!$D128,products!$A$1:$A$49,0),MATCH(orders!L$1,products!$A$1:$G$1,0))</f>
        <v>11.25</v>
      </c>
      <c r="M128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VLOOKUP(C129,customers!A128:$I$1001,2,0)</f>
        <v>Raleigh Lepere</v>
      </c>
      <c r="G129" s="2" t="str">
        <f>IF(VLOOKUP(C129,customers!$A$1:$I$1001,3,0)=0," ",VLOOKUP(C129,customers!$A$1:$I$1001,3,0))</f>
        <v>rlepere3j@shop-pro.jp</v>
      </c>
      <c r="H129" s="2" t="str">
        <f>VLOOKUP(C129,customers!$A$1:$I$1001,7,0)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>
        <f>INDEX(products!$A$1:$G$49,MATCH(orders!$D129,products!$A$1:$A$49,0),MATCH(orders!K$1,products!$A$1:$G$1,0))</f>
        <v>1</v>
      </c>
      <c r="L129">
        <f>INDEX(products!$A$1:$G$49,MATCH(orders!$D129,products!$A$1:$A$49,0),MATCH(orders!L$1,products!$A$1:$G$1,0))</f>
        <v>12.95</v>
      </c>
      <c r="M129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VLOOKUP(C130,customers!A129:$I$1001,2,0)</f>
        <v>Timofei Woofinden</v>
      </c>
      <c r="G130" s="2" t="str">
        <f>IF(VLOOKUP(C130,customers!$A$1:$I$1001,3,0)=0," ",VLOOKUP(C130,customers!$A$1:$I$1001,3,0))</f>
        <v>twoofinden3k@businesswire.com</v>
      </c>
      <c r="H130" s="2" t="str">
        <f>VLOOKUP(C130,customers!$A$1:$I$1001,7,0)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>
        <f>INDEX(products!$A$1:$G$49,MATCH(orders!$D130,products!$A$1:$A$49,0),MATCH(orders!K$1,products!$A$1:$G$1,0))</f>
        <v>0.5</v>
      </c>
      <c r="L130">
        <f>INDEX(products!$A$1:$G$49,MATCH(orders!$D130,products!$A$1:$A$49,0),MATCH(orders!L$1,products!$A$1:$G$1,0))</f>
        <v>6.75</v>
      </c>
      <c r="M130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VLOOKUP(C131,customers!A130:$I$1001,2,0)</f>
        <v>Evelina Dacca</v>
      </c>
      <c r="G131" s="2" t="str">
        <f>IF(VLOOKUP(C131,customers!$A$1:$I$1001,3,0)=0," ",VLOOKUP(C131,customers!$A$1:$I$1001,3,0))</f>
        <v>edacca3l@google.pl</v>
      </c>
      <c r="H131" s="2" t="str">
        <f>VLOOKUP(C131,customers!$A$1:$I$1001,7,0)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>
        <f>INDEX(products!$A$1:$G$49,MATCH(orders!$D131,products!$A$1:$A$49,0),MATCH(orders!K$1,products!$A$1:$G$1,0))</f>
        <v>1</v>
      </c>
      <c r="L131">
        <f>INDEX(products!$A$1:$G$49,MATCH(orders!$D131,products!$A$1:$A$49,0),MATCH(orders!L$1,products!$A$1:$G$1,0))</f>
        <v>12.15</v>
      </c>
      <c r="M131">
        <f t="shared" ref="M131:M194" si="6">L131*E131</f>
        <v>12.15</v>
      </c>
      <c r="N131" t="str">
        <f t="shared" ref="N131:N194" si="7">IF(I131="Rob","Robusta",IF(I131="Exc","Excelsa",IF(I131="Ara","Arabica",IF(I131="Lib","Liberica"," "))))</f>
        <v>Excelsa</v>
      </c>
      <c r="O131" t="str">
        <f t="shared" ref="O131:O194" si="8">IF(J131="M","Medium",IF(J131="L","Light",IF(J131="D","Dark")))</f>
        <v>Dark</v>
      </c>
    </row>
    <row r="132" spans="1:15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VLOOKUP(C132,customers!A131:$I$1001,2,0)</f>
        <v>Bidget Tremellier</v>
      </c>
      <c r="G132" s="2" t="str">
        <f>IF(VLOOKUP(C132,customers!$A$1:$I$1001,3,0)=0," ",VLOOKUP(C132,customers!$A$1:$I$1001,3,0))</f>
        <v xml:space="preserve"> </v>
      </c>
      <c r="H132" s="2" t="str">
        <f>VLOOKUP(C132,customers!$A$1:$I$1001,7,0)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>
        <f>INDEX(products!$A$1:$G$49,MATCH(orders!$D132,products!$A$1:$A$49,0),MATCH(orders!K$1,products!$A$1:$G$1,0))</f>
        <v>2.5</v>
      </c>
      <c r="L132">
        <f>INDEX(products!$A$1:$G$49,MATCH(orders!$D132,products!$A$1:$A$49,0),MATCH(orders!L$1,products!$A$1:$G$1,0))</f>
        <v>29.784999999999997</v>
      </c>
      <c r="M132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VLOOKUP(C133,customers!A132:$I$1001,2,0)</f>
        <v>Bobinette Hindsberg</v>
      </c>
      <c r="G133" s="2" t="str">
        <f>IF(VLOOKUP(C133,customers!$A$1:$I$1001,3,0)=0," ",VLOOKUP(C133,customers!$A$1:$I$1001,3,0))</f>
        <v>bhindsberg3n@blogs.com</v>
      </c>
      <c r="H133" s="2" t="str">
        <f>VLOOKUP(C133,customers!$A$1:$I$1001,7,0)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>
        <f>INDEX(products!$A$1:$G$49,MATCH(orders!$D133,products!$A$1:$A$49,0),MATCH(orders!K$1,products!$A$1:$G$1,0))</f>
        <v>0.5</v>
      </c>
      <c r="L133">
        <f>INDEX(products!$A$1:$G$49,MATCH(orders!$D133,products!$A$1:$A$49,0),MATCH(orders!L$1,products!$A$1:$G$1,0))</f>
        <v>7.29</v>
      </c>
      <c r="M133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VLOOKUP(C134,customers!A133:$I$1001,2,0)</f>
        <v>Osbert Robins</v>
      </c>
      <c r="G134" s="2" t="str">
        <f>IF(VLOOKUP(C134,customers!$A$1:$I$1001,3,0)=0," ",VLOOKUP(C134,customers!$A$1:$I$1001,3,0))</f>
        <v>orobins3o@salon.com</v>
      </c>
      <c r="H134" s="2" t="str">
        <f>VLOOKUP(C134,customers!$A$1:$I$1001,7,0)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>
        <f>INDEX(products!$A$1:$G$49,MATCH(orders!$D134,products!$A$1:$A$49,0),MATCH(orders!K$1,products!$A$1:$G$1,0))</f>
        <v>2.5</v>
      </c>
      <c r="L134">
        <f>INDEX(products!$A$1:$G$49,MATCH(orders!$D134,products!$A$1:$A$49,0),MATCH(orders!L$1,products!$A$1:$G$1,0))</f>
        <v>29.784999999999997</v>
      </c>
      <c r="M134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VLOOKUP(C135,customers!A134:$I$1001,2,0)</f>
        <v>Othello Syseland</v>
      </c>
      <c r="G135" s="2" t="str">
        <f>IF(VLOOKUP(C135,customers!$A$1:$I$1001,3,0)=0," ",VLOOKUP(C135,customers!$A$1:$I$1001,3,0))</f>
        <v>osyseland3p@independent.co.uk</v>
      </c>
      <c r="H135" s="2" t="str">
        <f>VLOOKUP(C135,customers!$A$1:$I$1001,7,0)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>
        <f>INDEX(products!$A$1:$G$49,MATCH(orders!$D135,products!$A$1:$A$49,0),MATCH(orders!K$1,products!$A$1:$G$1,0))</f>
        <v>1</v>
      </c>
      <c r="L135">
        <f>INDEX(products!$A$1:$G$49,MATCH(orders!$D135,products!$A$1:$A$49,0),MATCH(orders!L$1,products!$A$1:$G$1,0))</f>
        <v>12.95</v>
      </c>
      <c r="M135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VLOOKUP(C136,customers!A135:$I$1001,2,0)</f>
        <v>Ewell Hanby</v>
      </c>
      <c r="G136" s="2" t="str">
        <f>IF(VLOOKUP(C136,customers!$A$1:$I$1001,3,0)=0," ",VLOOKUP(C136,customers!$A$1:$I$1001,3,0))</f>
        <v xml:space="preserve"> </v>
      </c>
      <c r="H136" s="2" t="str">
        <f>VLOOKUP(C136,customers!$A$1:$I$1001,7,0)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>
        <f>INDEX(products!$A$1:$G$49,MATCH(orders!$D136,products!$A$1:$A$49,0),MATCH(orders!K$1,products!$A$1:$G$1,0))</f>
        <v>2.5</v>
      </c>
      <c r="L136">
        <f>INDEX(products!$A$1:$G$49,MATCH(orders!$D136,products!$A$1:$A$49,0),MATCH(orders!L$1,products!$A$1:$G$1,0))</f>
        <v>31.624999999999996</v>
      </c>
      <c r="M136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e">
        <f>VLOOKUP(C137,customers!A136:$I$1001,2,0)</f>
        <v>#N/A</v>
      </c>
      <c r="G137" s="2" t="str">
        <f>IF(VLOOKUP(C137,customers!$A$1:$I$1001,3,0)=0," ",VLOOKUP(C137,customers!$A$1:$I$1001,3,0))</f>
        <v>bmcamish2e@tripadvisor.com</v>
      </c>
      <c r="H137" s="2" t="str">
        <f>VLOOKUP(C137,customers!$A$1:$I$1001,7,0)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>
        <f>INDEX(products!$A$1:$G$49,MATCH(orders!$D137,products!$A$1:$A$49,0),MATCH(orders!K$1,products!$A$1:$G$1,0))</f>
        <v>0.5</v>
      </c>
      <c r="L137">
        <f>INDEX(products!$A$1:$G$49,MATCH(orders!$D137,products!$A$1:$A$49,0),MATCH(orders!L$1,products!$A$1:$G$1,0))</f>
        <v>7.77</v>
      </c>
      <c r="M137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VLOOKUP(C138,customers!A137:$I$1001,2,0)</f>
        <v>Lowell Keenleyside</v>
      </c>
      <c r="G138" s="2" t="str">
        <f>IF(VLOOKUP(C138,customers!$A$1:$I$1001,3,0)=0," ",VLOOKUP(C138,customers!$A$1:$I$1001,3,0))</f>
        <v>lkeenleyside3s@topsy.com</v>
      </c>
      <c r="H138" s="2" t="str">
        <f>VLOOKUP(C138,customers!$A$1:$I$1001,7,0)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>
        <f>INDEX(products!$A$1:$G$49,MATCH(orders!$D138,products!$A$1:$A$49,0),MATCH(orders!K$1,products!$A$1:$G$1,0))</f>
        <v>0.2</v>
      </c>
      <c r="L138">
        <f>INDEX(products!$A$1:$G$49,MATCH(orders!$D138,products!$A$1:$A$49,0),MATCH(orders!L$1,products!$A$1:$G$1,0))</f>
        <v>2.9849999999999999</v>
      </c>
      <c r="M138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VLOOKUP(C139,customers!A138:$I$1001,2,0)</f>
        <v>Elonore Joliffe</v>
      </c>
      <c r="G139" s="2" t="str">
        <f>IF(VLOOKUP(C139,customers!$A$1:$I$1001,3,0)=0," ",VLOOKUP(C139,customers!$A$1:$I$1001,3,0))</f>
        <v xml:space="preserve"> </v>
      </c>
      <c r="H139" s="2" t="str">
        <f>VLOOKUP(C139,customers!$A$1:$I$1001,7,0)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>
        <f>INDEX(products!$A$1:$G$49,MATCH(orders!$D139,products!$A$1:$A$49,0),MATCH(orders!K$1,products!$A$1:$G$1,0))</f>
        <v>2.5</v>
      </c>
      <c r="L139">
        <f>INDEX(products!$A$1:$G$49,MATCH(orders!$D139,products!$A$1:$A$49,0),MATCH(orders!L$1,products!$A$1:$G$1,0))</f>
        <v>34.154999999999994</v>
      </c>
      <c r="M139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VLOOKUP(C140,customers!A139:$I$1001,2,0)</f>
        <v>Abraham Coleman</v>
      </c>
      <c r="G140" s="2" t="str">
        <f>IF(VLOOKUP(C140,customers!$A$1:$I$1001,3,0)=0," ",VLOOKUP(C140,customers!$A$1:$I$1001,3,0))</f>
        <v xml:space="preserve"> </v>
      </c>
      <c r="H140" s="2" t="str">
        <f>VLOOKUP(C140,customers!$A$1:$I$1001,7,0)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>
        <f>INDEX(products!$A$1:$G$49,MATCH(orders!$D140,products!$A$1:$A$49,0),MATCH(orders!K$1,products!$A$1:$G$1,0))</f>
        <v>1</v>
      </c>
      <c r="L140">
        <f>INDEX(products!$A$1:$G$49,MATCH(orders!$D140,products!$A$1:$A$49,0),MATCH(orders!L$1,products!$A$1:$G$1,0))</f>
        <v>12.15</v>
      </c>
      <c r="M140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VLOOKUP(C141,customers!A140:$I$1001,2,0)</f>
        <v>Rivy Farington</v>
      </c>
      <c r="G141" s="2" t="str">
        <f>IF(VLOOKUP(C141,customers!$A$1:$I$1001,3,0)=0," ",VLOOKUP(C141,customers!$A$1:$I$1001,3,0))</f>
        <v xml:space="preserve"> </v>
      </c>
      <c r="H141" s="2" t="str">
        <f>VLOOKUP(C141,customers!$A$1:$I$1001,7,0)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>
        <f>INDEX(products!$A$1:$G$49,MATCH(orders!$D141,products!$A$1:$A$49,0),MATCH(orders!K$1,products!$A$1:$G$1,0))</f>
        <v>1</v>
      </c>
      <c r="L141">
        <f>INDEX(products!$A$1:$G$49,MATCH(orders!$D141,products!$A$1:$A$49,0),MATCH(orders!L$1,products!$A$1:$G$1,0))</f>
        <v>12.95</v>
      </c>
      <c r="M141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VLOOKUP(C142,customers!A141:$I$1001,2,0)</f>
        <v>Vallie Kundt</v>
      </c>
      <c r="G142" s="2" t="str">
        <f>IF(VLOOKUP(C142,customers!$A$1:$I$1001,3,0)=0," ",VLOOKUP(C142,customers!$A$1:$I$1001,3,0))</f>
        <v>vkundt3w@bigcartel.com</v>
      </c>
      <c r="H142" s="2" t="str">
        <f>VLOOKUP(C142,customers!$A$1:$I$1001,7,0)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>
        <f>INDEX(products!$A$1:$G$49,MATCH(orders!$D142,products!$A$1:$A$49,0),MATCH(orders!K$1,products!$A$1:$G$1,0))</f>
        <v>2.5</v>
      </c>
      <c r="L142">
        <f>INDEX(products!$A$1:$G$49,MATCH(orders!$D142,products!$A$1:$A$49,0),MATCH(orders!L$1,products!$A$1:$G$1,0))</f>
        <v>29.784999999999997</v>
      </c>
      <c r="M142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VLOOKUP(C143,customers!A142:$I$1001,2,0)</f>
        <v>Boyd Bett</v>
      </c>
      <c r="G143" s="2" t="str">
        <f>IF(VLOOKUP(C143,customers!$A$1:$I$1001,3,0)=0," ",VLOOKUP(C143,customers!$A$1:$I$1001,3,0))</f>
        <v>bbett3x@google.de</v>
      </c>
      <c r="H143" s="2" t="str">
        <f>VLOOKUP(C143,customers!$A$1:$I$1001,7,0)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>
        <f>INDEX(products!$A$1:$G$49,MATCH(orders!$D143,products!$A$1:$A$49,0),MATCH(orders!K$1,products!$A$1:$G$1,0))</f>
        <v>0.2</v>
      </c>
      <c r="L143">
        <f>INDEX(products!$A$1:$G$49,MATCH(orders!$D143,products!$A$1:$A$49,0),MATCH(orders!L$1,products!$A$1:$G$1,0))</f>
        <v>3.8849999999999998</v>
      </c>
      <c r="M143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VLOOKUP(C144,customers!A143:$I$1001,2,0)</f>
        <v>Julio Armytage</v>
      </c>
      <c r="G144" s="2" t="str">
        <f>IF(VLOOKUP(C144,customers!$A$1:$I$1001,3,0)=0," ",VLOOKUP(C144,customers!$A$1:$I$1001,3,0))</f>
        <v xml:space="preserve"> </v>
      </c>
      <c r="H144" s="2" t="str">
        <f>VLOOKUP(C144,customers!$A$1:$I$1001,7,0)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>
        <f>INDEX(products!$A$1:$G$49,MATCH(orders!$D144,products!$A$1:$A$49,0),MATCH(orders!K$1,products!$A$1:$G$1,0))</f>
        <v>2.5</v>
      </c>
      <c r="L144">
        <f>INDEX(products!$A$1:$G$49,MATCH(orders!$D144,products!$A$1:$A$49,0),MATCH(orders!L$1,products!$A$1:$G$1,0))</f>
        <v>34.154999999999994</v>
      </c>
      <c r="M144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VLOOKUP(C145,customers!A144:$I$1001,2,0)</f>
        <v>Deana Staite</v>
      </c>
      <c r="G145" s="2" t="str">
        <f>IF(VLOOKUP(C145,customers!$A$1:$I$1001,3,0)=0," ",VLOOKUP(C145,customers!$A$1:$I$1001,3,0))</f>
        <v>dstaite3z@scientificamerican.com</v>
      </c>
      <c r="H145" s="2" t="str">
        <f>VLOOKUP(C145,customers!$A$1:$I$1001,7,0)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>
        <f>INDEX(products!$A$1:$G$49,MATCH(orders!$D145,products!$A$1:$A$49,0),MATCH(orders!K$1,products!$A$1:$G$1,0))</f>
        <v>0.5</v>
      </c>
      <c r="L145">
        <f>INDEX(products!$A$1:$G$49,MATCH(orders!$D145,products!$A$1:$A$49,0),MATCH(orders!L$1,products!$A$1:$G$1,0))</f>
        <v>8.73</v>
      </c>
      <c r="M145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VLOOKUP(C146,customers!A145:$I$1001,2,0)</f>
        <v>Winn Keyse</v>
      </c>
      <c r="G146" s="2" t="str">
        <f>IF(VLOOKUP(C146,customers!$A$1:$I$1001,3,0)=0," ",VLOOKUP(C146,customers!$A$1:$I$1001,3,0))</f>
        <v>wkeyse40@apple.com</v>
      </c>
      <c r="H146" s="2" t="str">
        <f>VLOOKUP(C146,customers!$A$1:$I$1001,7,0)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>
        <f>INDEX(products!$A$1:$G$49,MATCH(orders!$D146,products!$A$1:$A$49,0),MATCH(orders!K$1,products!$A$1:$G$1,0))</f>
        <v>2.5</v>
      </c>
      <c r="L146">
        <f>INDEX(products!$A$1:$G$49,MATCH(orders!$D146,products!$A$1:$A$49,0),MATCH(orders!L$1,products!$A$1:$G$1,0))</f>
        <v>34.154999999999994</v>
      </c>
      <c r="M146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VLOOKUP(C147,customers!A146:$I$1001,2,0)</f>
        <v>Osmund Clausen-Thue</v>
      </c>
      <c r="G147" s="2" t="str">
        <f>IF(VLOOKUP(C147,customers!$A$1:$I$1001,3,0)=0," ",VLOOKUP(C147,customers!$A$1:$I$1001,3,0))</f>
        <v>oclausenthue41@marriott.com</v>
      </c>
      <c r="H147" s="2" t="str">
        <f>VLOOKUP(C147,customers!$A$1:$I$1001,7,0)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>
        <f>INDEX(products!$A$1:$G$49,MATCH(orders!$D147,products!$A$1:$A$49,0),MATCH(orders!K$1,products!$A$1:$G$1,0))</f>
        <v>0.2</v>
      </c>
      <c r="L147">
        <f>INDEX(products!$A$1:$G$49,MATCH(orders!$D147,products!$A$1:$A$49,0),MATCH(orders!L$1,products!$A$1:$G$1,0))</f>
        <v>4.3650000000000002</v>
      </c>
      <c r="M147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VLOOKUP(C148,customers!A147:$I$1001,2,0)</f>
        <v>Leonore Francisco</v>
      </c>
      <c r="G148" s="2" t="str">
        <f>IF(VLOOKUP(C148,customers!$A$1:$I$1001,3,0)=0," ",VLOOKUP(C148,customers!$A$1:$I$1001,3,0))</f>
        <v>lfrancisco42@fema.gov</v>
      </c>
      <c r="H148" s="2" t="str">
        <f>VLOOKUP(C148,customers!$A$1:$I$1001,7,0)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>
        <f>INDEX(products!$A$1:$G$49,MATCH(orders!$D148,products!$A$1:$A$49,0),MATCH(orders!K$1,products!$A$1:$G$1,0))</f>
        <v>1</v>
      </c>
      <c r="L148">
        <f>INDEX(products!$A$1:$G$49,MATCH(orders!$D148,products!$A$1:$A$49,0),MATCH(orders!L$1,products!$A$1:$G$1,0))</f>
        <v>14.55</v>
      </c>
      <c r="M148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VLOOKUP(C149,customers!A148:$I$1001,2,0)</f>
        <v>Leonore Francisco</v>
      </c>
      <c r="G149" s="2" t="str">
        <f>IF(VLOOKUP(C149,customers!$A$1:$I$1001,3,0)=0," ",VLOOKUP(C149,customers!$A$1:$I$1001,3,0))</f>
        <v>lfrancisco42@fema.gov</v>
      </c>
      <c r="H149" s="2" t="str">
        <f>VLOOKUP(C149,customers!$A$1:$I$1001,7,0)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>
        <f>INDEX(products!$A$1:$G$49,MATCH(orders!$D149,products!$A$1:$A$49,0),MATCH(orders!K$1,products!$A$1:$G$1,0))</f>
        <v>1</v>
      </c>
      <c r="L149">
        <f>INDEX(products!$A$1:$G$49,MATCH(orders!$D149,products!$A$1:$A$49,0),MATCH(orders!L$1,products!$A$1:$G$1,0))</f>
        <v>13.75</v>
      </c>
      <c r="M149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VLOOKUP(C150,customers!A149:$I$1001,2,0)</f>
        <v>Giacobo Skingle</v>
      </c>
      <c r="G150" s="2" t="str">
        <f>IF(VLOOKUP(C150,customers!$A$1:$I$1001,3,0)=0," ",VLOOKUP(C150,customers!$A$1:$I$1001,3,0))</f>
        <v>gskingle44@clickbank.net</v>
      </c>
      <c r="H150" s="2" t="str">
        <f>VLOOKUP(C150,customers!$A$1:$I$1001,7,0)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>
        <f>INDEX(products!$A$1:$G$49,MATCH(orders!$D150,products!$A$1:$A$49,0),MATCH(orders!K$1,products!$A$1:$G$1,0))</f>
        <v>0.2</v>
      </c>
      <c r="L150">
        <f>INDEX(products!$A$1:$G$49,MATCH(orders!$D150,products!$A$1:$A$49,0),MATCH(orders!L$1,products!$A$1:$G$1,0))</f>
        <v>3.645</v>
      </c>
      <c r="M150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VLOOKUP(C151,customers!A150:$I$1001,2,0)</f>
        <v>Gerard Pirdy</v>
      </c>
      <c r="G151" s="2" t="str">
        <f>IF(VLOOKUP(C151,customers!$A$1:$I$1001,3,0)=0," ",VLOOKUP(C151,customers!$A$1:$I$1001,3,0))</f>
        <v xml:space="preserve"> </v>
      </c>
      <c r="H151" s="2" t="str">
        <f>VLOOKUP(C151,customers!$A$1:$I$1001,7,0)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>
        <f>INDEX(products!$A$1:$G$49,MATCH(orders!$D151,products!$A$1:$A$49,0),MATCH(orders!K$1,products!$A$1:$G$1,0))</f>
        <v>2.5</v>
      </c>
      <c r="L151">
        <f>INDEX(products!$A$1:$G$49,MATCH(orders!$D151,products!$A$1:$A$49,0),MATCH(orders!L$1,products!$A$1:$G$1,0))</f>
        <v>25.874999999999996</v>
      </c>
      <c r="M151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VLOOKUP(C152,customers!A151:$I$1001,2,0)</f>
        <v>Jacinthe Balsillie</v>
      </c>
      <c r="G152" s="2" t="str">
        <f>IF(VLOOKUP(C152,customers!$A$1:$I$1001,3,0)=0," ",VLOOKUP(C152,customers!$A$1:$I$1001,3,0))</f>
        <v>jbalsillie46@princeton.edu</v>
      </c>
      <c r="H152" s="2" t="str">
        <f>VLOOKUP(C152,customers!$A$1:$I$1001,7,0)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>
        <f>INDEX(products!$A$1:$G$49,MATCH(orders!$D152,products!$A$1:$A$49,0),MATCH(orders!K$1,products!$A$1:$G$1,0))</f>
        <v>1</v>
      </c>
      <c r="L152">
        <f>INDEX(products!$A$1:$G$49,MATCH(orders!$D152,products!$A$1:$A$49,0),MATCH(orders!L$1,products!$A$1:$G$1,0))</f>
        <v>12.95</v>
      </c>
      <c r="M152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VLOOKUP(C153,customers!A152:$I$1001,2,0)</f>
        <v>Quinton Fouracres</v>
      </c>
      <c r="G153" s="2" t="str">
        <f>IF(VLOOKUP(C153,customers!$A$1:$I$1001,3,0)=0," ",VLOOKUP(C153,customers!$A$1:$I$1001,3,0))</f>
        <v xml:space="preserve"> </v>
      </c>
      <c r="H153" s="2" t="str">
        <f>VLOOKUP(C153,customers!$A$1:$I$1001,7,0)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>
        <f>INDEX(products!$A$1:$G$49,MATCH(orders!$D153,products!$A$1:$A$49,0),MATCH(orders!K$1,products!$A$1:$G$1,0))</f>
        <v>1</v>
      </c>
      <c r="L153">
        <f>INDEX(products!$A$1:$G$49,MATCH(orders!$D153,products!$A$1:$A$49,0),MATCH(orders!L$1,products!$A$1:$G$1,0))</f>
        <v>11.25</v>
      </c>
      <c r="M153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VLOOKUP(C154,customers!A153:$I$1001,2,0)</f>
        <v>Bettina Leffek</v>
      </c>
      <c r="G154" s="2" t="str">
        <f>IF(VLOOKUP(C154,customers!$A$1:$I$1001,3,0)=0," ",VLOOKUP(C154,customers!$A$1:$I$1001,3,0))</f>
        <v>bleffek48@ning.com</v>
      </c>
      <c r="H154" s="2" t="str">
        <f>VLOOKUP(C154,customers!$A$1:$I$1001,7,0)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>
        <f>INDEX(products!$A$1:$G$49,MATCH(orders!$D154,products!$A$1:$A$49,0),MATCH(orders!K$1,products!$A$1:$G$1,0))</f>
        <v>2.5</v>
      </c>
      <c r="L154">
        <f>INDEX(products!$A$1:$G$49,MATCH(orders!$D154,products!$A$1:$A$49,0),MATCH(orders!L$1,products!$A$1:$G$1,0))</f>
        <v>22.884999999999998</v>
      </c>
      <c r="M154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VLOOKUP(C155,customers!A154:$I$1001,2,0)</f>
        <v>Hetti Penson</v>
      </c>
      <c r="G155" s="2" t="str">
        <f>IF(VLOOKUP(C155,customers!$A$1:$I$1001,3,0)=0," ",VLOOKUP(C155,customers!$A$1:$I$1001,3,0))</f>
        <v xml:space="preserve"> </v>
      </c>
      <c r="H155" s="2" t="str">
        <f>VLOOKUP(C155,customers!$A$1:$I$1001,7,0)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>
        <f>INDEX(products!$A$1:$G$49,MATCH(orders!$D155,products!$A$1:$A$49,0),MATCH(orders!K$1,products!$A$1:$G$1,0))</f>
        <v>0.2</v>
      </c>
      <c r="L155">
        <f>INDEX(products!$A$1:$G$49,MATCH(orders!$D155,products!$A$1:$A$49,0),MATCH(orders!L$1,products!$A$1:$G$1,0))</f>
        <v>2.6849999999999996</v>
      </c>
      <c r="M155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VLOOKUP(C156,customers!A155:$I$1001,2,0)</f>
        <v>Jocko Pray</v>
      </c>
      <c r="G156" s="2" t="str">
        <f>IF(VLOOKUP(C156,customers!$A$1:$I$1001,3,0)=0," ",VLOOKUP(C156,customers!$A$1:$I$1001,3,0))</f>
        <v>jpray4a@youtube.com</v>
      </c>
      <c r="H156" s="2" t="str">
        <f>VLOOKUP(C156,customers!$A$1:$I$1001,7,0)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>
        <f>INDEX(products!$A$1:$G$49,MATCH(orders!$D156,products!$A$1:$A$49,0),MATCH(orders!K$1,products!$A$1:$G$1,0))</f>
        <v>2.5</v>
      </c>
      <c r="L156">
        <f>INDEX(products!$A$1:$G$49,MATCH(orders!$D156,products!$A$1:$A$49,0),MATCH(orders!L$1,products!$A$1:$G$1,0))</f>
        <v>22.884999999999998</v>
      </c>
      <c r="M156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VLOOKUP(C157,customers!A156:$I$1001,2,0)</f>
        <v>Grete Holborn</v>
      </c>
      <c r="G157" s="2" t="str">
        <f>IF(VLOOKUP(C157,customers!$A$1:$I$1001,3,0)=0," ",VLOOKUP(C157,customers!$A$1:$I$1001,3,0))</f>
        <v>gholborn4b@ow.ly</v>
      </c>
      <c r="H157" s="2" t="str">
        <f>VLOOKUP(C157,customers!$A$1:$I$1001,7,0)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>
        <f>INDEX(products!$A$1:$G$49,MATCH(orders!$D157,products!$A$1:$A$49,0),MATCH(orders!K$1,products!$A$1:$G$1,0))</f>
        <v>2.5</v>
      </c>
      <c r="L157">
        <f>INDEX(products!$A$1:$G$49,MATCH(orders!$D157,products!$A$1:$A$49,0),MATCH(orders!L$1,products!$A$1:$G$1,0))</f>
        <v>25.874999999999996</v>
      </c>
      <c r="M157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VLOOKUP(C158,customers!A157:$I$1001,2,0)</f>
        <v>Fielding Keinrat</v>
      </c>
      <c r="G158" s="2" t="str">
        <f>IF(VLOOKUP(C158,customers!$A$1:$I$1001,3,0)=0," ",VLOOKUP(C158,customers!$A$1:$I$1001,3,0))</f>
        <v>fkeinrat4c@dailymail.co.uk</v>
      </c>
      <c r="H158" s="2" t="str">
        <f>VLOOKUP(C158,customers!$A$1:$I$1001,7,0)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>
        <f>INDEX(products!$A$1:$G$49,MATCH(orders!$D158,products!$A$1:$A$49,0),MATCH(orders!K$1,products!$A$1:$G$1,0))</f>
        <v>2.5</v>
      </c>
      <c r="L158">
        <f>INDEX(products!$A$1:$G$49,MATCH(orders!$D158,products!$A$1:$A$49,0),MATCH(orders!L$1,products!$A$1:$G$1,0))</f>
        <v>25.874999999999996</v>
      </c>
      <c r="M158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VLOOKUP(C159,customers!A158:$I$1001,2,0)</f>
        <v>Paulo Yea</v>
      </c>
      <c r="G159" s="2" t="str">
        <f>IF(VLOOKUP(C159,customers!$A$1:$I$1001,3,0)=0," ",VLOOKUP(C159,customers!$A$1:$I$1001,3,0))</f>
        <v>pyea4d@aol.com</v>
      </c>
      <c r="H159" s="2" t="str">
        <f>VLOOKUP(C159,customers!$A$1:$I$1001,7,0)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>
        <f>INDEX(products!$A$1:$G$49,MATCH(orders!$D159,products!$A$1:$A$49,0),MATCH(orders!K$1,products!$A$1:$G$1,0))</f>
        <v>2.5</v>
      </c>
      <c r="L159">
        <f>INDEX(products!$A$1:$G$49,MATCH(orders!$D159,products!$A$1:$A$49,0),MATCH(orders!L$1,products!$A$1:$G$1,0))</f>
        <v>20.584999999999997</v>
      </c>
      <c r="M159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VLOOKUP(C160,customers!A159:$I$1001,2,0)</f>
        <v>Say Risborough</v>
      </c>
      <c r="G160" s="2" t="str">
        <f>IF(VLOOKUP(C160,customers!$A$1:$I$1001,3,0)=0," ",VLOOKUP(C160,customers!$A$1:$I$1001,3,0))</f>
        <v xml:space="preserve"> </v>
      </c>
      <c r="H160" s="2" t="str">
        <f>VLOOKUP(C160,customers!$A$1:$I$1001,7,0)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>
        <f>INDEX(products!$A$1:$G$49,MATCH(orders!$D160,products!$A$1:$A$49,0),MATCH(orders!K$1,products!$A$1:$G$1,0))</f>
        <v>2.5</v>
      </c>
      <c r="L160">
        <f>INDEX(products!$A$1:$G$49,MATCH(orders!$D160,products!$A$1:$A$49,0),MATCH(orders!L$1,products!$A$1:$G$1,0))</f>
        <v>20.584999999999997</v>
      </c>
      <c r="M160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VLOOKUP(C161,customers!A160:$I$1001,2,0)</f>
        <v>Alexa Sizey</v>
      </c>
      <c r="G161" s="2" t="str">
        <f>IF(VLOOKUP(C161,customers!$A$1:$I$1001,3,0)=0," ",VLOOKUP(C161,customers!$A$1:$I$1001,3,0))</f>
        <v xml:space="preserve"> </v>
      </c>
      <c r="H161" s="2" t="str">
        <f>VLOOKUP(C161,customers!$A$1:$I$1001,7,0)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>
        <f>INDEX(products!$A$1:$G$49,MATCH(orders!$D161,products!$A$1:$A$49,0),MATCH(orders!K$1,products!$A$1:$G$1,0))</f>
        <v>2.5</v>
      </c>
      <c r="L161">
        <f>INDEX(products!$A$1:$G$49,MATCH(orders!$D161,products!$A$1:$A$49,0),MATCH(orders!L$1,products!$A$1:$G$1,0))</f>
        <v>36.454999999999998</v>
      </c>
      <c r="M161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VLOOKUP(C162,customers!A161:$I$1001,2,0)</f>
        <v>Kari Swede</v>
      </c>
      <c r="G162" s="2" t="str">
        <f>IF(VLOOKUP(C162,customers!$A$1:$I$1001,3,0)=0," ",VLOOKUP(C162,customers!$A$1:$I$1001,3,0))</f>
        <v>kswede4g@addthis.com</v>
      </c>
      <c r="H162" s="2" t="str">
        <f>VLOOKUP(C162,customers!$A$1:$I$1001,7,0)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>
        <f>INDEX(products!$A$1:$G$49,MATCH(orders!$D162,products!$A$1:$A$49,0),MATCH(orders!K$1,products!$A$1:$G$1,0))</f>
        <v>0.5</v>
      </c>
      <c r="L162">
        <f>INDEX(products!$A$1:$G$49,MATCH(orders!$D162,products!$A$1:$A$49,0),MATCH(orders!L$1,products!$A$1:$G$1,0))</f>
        <v>8.25</v>
      </c>
      <c r="M162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VLOOKUP(C163,customers!A162:$I$1001,2,0)</f>
        <v>Leontine Rubrow</v>
      </c>
      <c r="G163" s="2" t="str">
        <f>IF(VLOOKUP(C163,customers!$A$1:$I$1001,3,0)=0," ",VLOOKUP(C163,customers!$A$1:$I$1001,3,0))</f>
        <v>lrubrow4h@microsoft.com</v>
      </c>
      <c r="H163" s="2" t="str">
        <f>VLOOKUP(C163,customers!$A$1:$I$1001,7,0)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>
        <f>INDEX(products!$A$1:$G$49,MATCH(orders!$D163,products!$A$1:$A$49,0),MATCH(orders!K$1,products!$A$1:$G$1,0))</f>
        <v>0.5</v>
      </c>
      <c r="L163">
        <f>INDEX(products!$A$1:$G$49,MATCH(orders!$D163,products!$A$1:$A$49,0),MATCH(orders!L$1,products!$A$1:$G$1,0))</f>
        <v>7.77</v>
      </c>
      <c r="M163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VLOOKUP(C164,customers!A163:$I$1001,2,0)</f>
        <v>Dottie Tift</v>
      </c>
      <c r="G164" s="2" t="str">
        <f>IF(VLOOKUP(C164,customers!$A$1:$I$1001,3,0)=0," ",VLOOKUP(C164,customers!$A$1:$I$1001,3,0))</f>
        <v>dtift4i@netvibes.com</v>
      </c>
      <c r="H164" s="2" t="str">
        <f>VLOOKUP(C164,customers!$A$1:$I$1001,7,0)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>
        <f>INDEX(products!$A$1:$G$49,MATCH(orders!$D164,products!$A$1:$A$49,0),MATCH(orders!K$1,products!$A$1:$G$1,0))</f>
        <v>0.5</v>
      </c>
      <c r="L164">
        <f>INDEX(products!$A$1:$G$49,MATCH(orders!$D164,products!$A$1:$A$49,0),MATCH(orders!L$1,products!$A$1:$G$1,0))</f>
        <v>7.29</v>
      </c>
      <c r="M164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VLOOKUP(C165,customers!A164:$I$1001,2,0)</f>
        <v>Gerardo Schonfeld</v>
      </c>
      <c r="G165" s="2" t="str">
        <f>IF(VLOOKUP(C165,customers!$A$1:$I$1001,3,0)=0," ",VLOOKUP(C165,customers!$A$1:$I$1001,3,0))</f>
        <v>gschonfeld4j@oracle.com</v>
      </c>
      <c r="H165" s="2" t="str">
        <f>VLOOKUP(C165,customers!$A$1:$I$1001,7,0)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>
        <f>INDEX(products!$A$1:$G$49,MATCH(orders!$D165,products!$A$1:$A$49,0),MATCH(orders!K$1,products!$A$1:$G$1,0))</f>
        <v>0.2</v>
      </c>
      <c r="L165">
        <f>INDEX(products!$A$1:$G$49,MATCH(orders!$D165,products!$A$1:$A$49,0),MATCH(orders!L$1,products!$A$1:$G$1,0))</f>
        <v>2.6849999999999996</v>
      </c>
      <c r="M165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VLOOKUP(C166,customers!A165:$I$1001,2,0)</f>
        <v>Claiborne Feye</v>
      </c>
      <c r="G166" s="2" t="str">
        <f>IF(VLOOKUP(C166,customers!$A$1:$I$1001,3,0)=0," ",VLOOKUP(C166,customers!$A$1:$I$1001,3,0))</f>
        <v>cfeye4k@google.co.jp</v>
      </c>
      <c r="H166" s="2" t="str">
        <f>VLOOKUP(C166,customers!$A$1:$I$1001,7,0)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>
        <f>INDEX(products!$A$1:$G$49,MATCH(orders!$D166,products!$A$1:$A$49,0),MATCH(orders!K$1,products!$A$1:$G$1,0))</f>
        <v>0.5</v>
      </c>
      <c r="L166">
        <f>INDEX(products!$A$1:$G$49,MATCH(orders!$D166,products!$A$1:$A$49,0),MATCH(orders!L$1,products!$A$1:$G$1,0))</f>
        <v>7.29</v>
      </c>
      <c r="M166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VLOOKUP(C167,customers!A166:$I$1001,2,0)</f>
        <v>Mina Elstone</v>
      </c>
      <c r="G167" s="2" t="str">
        <f>IF(VLOOKUP(C167,customers!$A$1:$I$1001,3,0)=0," ",VLOOKUP(C167,customers!$A$1:$I$1001,3,0))</f>
        <v xml:space="preserve"> </v>
      </c>
      <c r="H167" s="2" t="str">
        <f>VLOOKUP(C167,customers!$A$1:$I$1001,7,0)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>
        <f>INDEX(products!$A$1:$G$49,MATCH(orders!$D167,products!$A$1:$A$49,0),MATCH(orders!K$1,products!$A$1:$G$1,0))</f>
        <v>1</v>
      </c>
      <c r="L167">
        <f>INDEX(products!$A$1:$G$49,MATCH(orders!$D167,products!$A$1:$A$49,0),MATCH(orders!L$1,products!$A$1:$G$1,0))</f>
        <v>8.9499999999999993</v>
      </c>
      <c r="M167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VLOOKUP(C168,customers!A167:$I$1001,2,0)</f>
        <v>Sherman Mewrcik</v>
      </c>
      <c r="G168" s="2" t="str">
        <f>IF(VLOOKUP(C168,customers!$A$1:$I$1001,3,0)=0," ",VLOOKUP(C168,customers!$A$1:$I$1001,3,0))</f>
        <v xml:space="preserve"> </v>
      </c>
      <c r="H168" s="2" t="str">
        <f>VLOOKUP(C168,customers!$A$1:$I$1001,7,0)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>
        <f>INDEX(products!$A$1:$G$49,MATCH(orders!$D168,products!$A$1:$A$49,0),MATCH(orders!K$1,products!$A$1:$G$1,0))</f>
        <v>0.5</v>
      </c>
      <c r="L168">
        <f>INDEX(products!$A$1:$G$49,MATCH(orders!$D168,products!$A$1:$A$49,0),MATCH(orders!L$1,products!$A$1:$G$1,0))</f>
        <v>5.3699999999999992</v>
      </c>
      <c r="M168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VLOOKUP(C169,customers!A168:$I$1001,2,0)</f>
        <v>Tamarah Fero</v>
      </c>
      <c r="G169" s="2" t="str">
        <f>IF(VLOOKUP(C169,customers!$A$1:$I$1001,3,0)=0," ",VLOOKUP(C169,customers!$A$1:$I$1001,3,0))</f>
        <v>tfero4n@comsenz.com</v>
      </c>
      <c r="H169" s="2" t="str">
        <f>VLOOKUP(C169,customers!$A$1:$I$1001,7,0)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>
        <f>INDEX(products!$A$1:$G$49,MATCH(orders!$D169,products!$A$1:$A$49,0),MATCH(orders!K$1,products!$A$1:$G$1,0))</f>
        <v>0.5</v>
      </c>
      <c r="L169">
        <f>INDEX(products!$A$1:$G$49,MATCH(orders!$D169,products!$A$1:$A$49,0),MATCH(orders!L$1,products!$A$1:$G$1,0))</f>
        <v>8.25</v>
      </c>
      <c r="M169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VLOOKUP(C170,customers!A169:$I$1001,2,0)</f>
        <v>Stanislaus Valsler</v>
      </c>
      <c r="G170" s="2" t="str">
        <f>IF(VLOOKUP(C170,customers!$A$1:$I$1001,3,0)=0," ",VLOOKUP(C170,customers!$A$1:$I$1001,3,0))</f>
        <v xml:space="preserve"> </v>
      </c>
      <c r="H170" s="2" t="str">
        <f>VLOOKUP(C170,customers!$A$1:$I$1001,7,0)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>
        <f>INDEX(products!$A$1:$G$49,MATCH(orders!$D170,products!$A$1:$A$49,0),MATCH(orders!K$1,products!$A$1:$G$1,0))</f>
        <v>0.5</v>
      </c>
      <c r="L170">
        <f>INDEX(products!$A$1:$G$49,MATCH(orders!$D170,products!$A$1:$A$49,0),MATCH(orders!L$1,products!$A$1:$G$1,0))</f>
        <v>6.75</v>
      </c>
      <c r="M170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VLOOKUP(C171,customers!A170:$I$1001,2,0)</f>
        <v>Felita Dauney</v>
      </c>
      <c r="G171" s="2" t="str">
        <f>IF(VLOOKUP(C171,customers!$A$1:$I$1001,3,0)=0," ",VLOOKUP(C171,customers!$A$1:$I$1001,3,0))</f>
        <v>fdauney4p@sphinn.com</v>
      </c>
      <c r="H171" s="2" t="str">
        <f>VLOOKUP(C171,customers!$A$1:$I$1001,7,0)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>
        <f>INDEX(products!$A$1:$G$49,MATCH(orders!$D171,products!$A$1:$A$49,0),MATCH(orders!K$1,products!$A$1:$G$1,0))</f>
        <v>1</v>
      </c>
      <c r="L171">
        <f>INDEX(products!$A$1:$G$49,MATCH(orders!$D171,products!$A$1:$A$49,0),MATCH(orders!L$1,products!$A$1:$G$1,0))</f>
        <v>8.9499999999999993</v>
      </c>
      <c r="M171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VLOOKUP(C172,customers!A171:$I$1001,2,0)</f>
        <v>Serena Earley</v>
      </c>
      <c r="G172" s="2" t="str">
        <f>IF(VLOOKUP(C172,customers!$A$1:$I$1001,3,0)=0," ",VLOOKUP(C172,customers!$A$1:$I$1001,3,0))</f>
        <v>searley4q@youku.com</v>
      </c>
      <c r="H172" s="2" t="str">
        <f>VLOOKUP(C172,customers!$A$1:$I$1001,7,0)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>
        <f>INDEX(products!$A$1:$G$49,MATCH(orders!$D172,products!$A$1:$A$49,0),MATCH(orders!K$1,products!$A$1:$G$1,0))</f>
        <v>2.5</v>
      </c>
      <c r="L172">
        <f>INDEX(products!$A$1:$G$49,MATCH(orders!$D172,products!$A$1:$A$49,0),MATCH(orders!L$1,products!$A$1:$G$1,0))</f>
        <v>34.154999999999994</v>
      </c>
      <c r="M172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VLOOKUP(C173,customers!A172:$I$1001,2,0)</f>
        <v>Minny Chamberlayne</v>
      </c>
      <c r="G173" s="2" t="str">
        <f>IF(VLOOKUP(C173,customers!$A$1:$I$1001,3,0)=0," ",VLOOKUP(C173,customers!$A$1:$I$1001,3,0))</f>
        <v>mchamberlayne4r@bigcartel.com</v>
      </c>
      <c r="H173" s="2" t="str">
        <f>VLOOKUP(C173,customers!$A$1:$I$1001,7,0)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>
        <f>INDEX(products!$A$1:$G$49,MATCH(orders!$D173,products!$A$1:$A$49,0),MATCH(orders!K$1,products!$A$1:$G$1,0))</f>
        <v>2.5</v>
      </c>
      <c r="L173">
        <f>INDEX(products!$A$1:$G$49,MATCH(orders!$D173,products!$A$1:$A$49,0),MATCH(orders!L$1,products!$A$1:$G$1,0))</f>
        <v>31.624999999999996</v>
      </c>
      <c r="M173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VLOOKUP(C174,customers!A173:$I$1001,2,0)</f>
        <v>Bartholemy Flaherty</v>
      </c>
      <c r="G174" s="2" t="str">
        <f>IF(VLOOKUP(C174,customers!$A$1:$I$1001,3,0)=0," ",VLOOKUP(C174,customers!$A$1:$I$1001,3,0))</f>
        <v>bflaherty4s@moonfruit.com</v>
      </c>
      <c r="H174" s="2" t="str">
        <f>VLOOKUP(C174,customers!$A$1:$I$1001,7,0)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>
        <f>INDEX(products!$A$1:$G$49,MATCH(orders!$D174,products!$A$1:$A$49,0),MATCH(orders!K$1,products!$A$1:$G$1,0))</f>
        <v>0.5</v>
      </c>
      <c r="L174">
        <f>INDEX(products!$A$1:$G$49,MATCH(orders!$D174,products!$A$1:$A$49,0),MATCH(orders!L$1,products!$A$1:$G$1,0))</f>
        <v>7.29</v>
      </c>
      <c r="M174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VLOOKUP(C175,customers!A174:$I$1001,2,0)</f>
        <v>Oran Colbeck</v>
      </c>
      <c r="G175" s="2" t="str">
        <f>IF(VLOOKUP(C175,customers!$A$1:$I$1001,3,0)=0," ",VLOOKUP(C175,customers!$A$1:$I$1001,3,0))</f>
        <v>ocolbeck4t@sina.com.cn</v>
      </c>
      <c r="H175" s="2" t="str">
        <f>VLOOKUP(C175,customers!$A$1:$I$1001,7,0)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>
        <f>INDEX(products!$A$1:$G$49,MATCH(orders!$D175,products!$A$1:$A$49,0),MATCH(orders!K$1,products!$A$1:$G$1,0))</f>
        <v>2.5</v>
      </c>
      <c r="L175">
        <f>INDEX(products!$A$1:$G$49,MATCH(orders!$D175,products!$A$1:$A$49,0),MATCH(orders!L$1,products!$A$1:$G$1,0))</f>
        <v>22.884999999999998</v>
      </c>
      <c r="M175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VLOOKUP(C176,customers!A175:$I$1001,2,0)</f>
        <v>Elysee Sketch</v>
      </c>
      <c r="G176" s="2" t="str">
        <f>IF(VLOOKUP(C176,customers!$A$1:$I$1001,3,0)=0," ",VLOOKUP(C176,customers!$A$1:$I$1001,3,0))</f>
        <v xml:space="preserve"> </v>
      </c>
      <c r="H176" s="2" t="str">
        <f>VLOOKUP(C176,customers!$A$1:$I$1001,7,0)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>
        <f>INDEX(products!$A$1:$G$49,MATCH(orders!$D176,products!$A$1:$A$49,0),MATCH(orders!K$1,products!$A$1:$G$1,0))</f>
        <v>2.5</v>
      </c>
      <c r="L176">
        <f>INDEX(products!$A$1:$G$49,MATCH(orders!$D176,products!$A$1:$A$49,0),MATCH(orders!L$1,products!$A$1:$G$1,0))</f>
        <v>34.154999999999994</v>
      </c>
      <c r="M176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VLOOKUP(C177,customers!A176:$I$1001,2,0)</f>
        <v>Ethelda Hobbing</v>
      </c>
      <c r="G177" s="2" t="str">
        <f>IF(VLOOKUP(C177,customers!$A$1:$I$1001,3,0)=0," ",VLOOKUP(C177,customers!$A$1:$I$1001,3,0))</f>
        <v>ehobbing4v@nsw.gov.au</v>
      </c>
      <c r="H177" s="2" t="str">
        <f>VLOOKUP(C177,customers!$A$1:$I$1001,7,0)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>
        <f>INDEX(products!$A$1:$G$49,MATCH(orders!$D177,products!$A$1:$A$49,0),MATCH(orders!K$1,products!$A$1:$G$1,0))</f>
        <v>2.5</v>
      </c>
      <c r="L177">
        <f>INDEX(products!$A$1:$G$49,MATCH(orders!$D177,products!$A$1:$A$49,0),MATCH(orders!L$1,products!$A$1:$G$1,0))</f>
        <v>31.624999999999996</v>
      </c>
      <c r="M177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VLOOKUP(C178,customers!A177:$I$1001,2,0)</f>
        <v>Odille Thynne</v>
      </c>
      <c r="G178" s="2" t="str">
        <f>IF(VLOOKUP(C178,customers!$A$1:$I$1001,3,0)=0," ",VLOOKUP(C178,customers!$A$1:$I$1001,3,0))</f>
        <v>othynne4w@auda.org.au</v>
      </c>
      <c r="H178" s="2" t="str">
        <f>VLOOKUP(C178,customers!$A$1:$I$1001,7,0)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>
        <f>INDEX(products!$A$1:$G$49,MATCH(orders!$D178,products!$A$1:$A$49,0),MATCH(orders!K$1,products!$A$1:$G$1,0))</f>
        <v>2.5</v>
      </c>
      <c r="L178">
        <f>INDEX(products!$A$1:$G$49,MATCH(orders!$D178,products!$A$1:$A$49,0),MATCH(orders!L$1,products!$A$1:$G$1,0))</f>
        <v>34.154999999999994</v>
      </c>
      <c r="M178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VLOOKUP(C179,customers!A178:$I$1001,2,0)</f>
        <v>Emlynne Heining</v>
      </c>
      <c r="G179" s="2" t="str">
        <f>IF(VLOOKUP(C179,customers!$A$1:$I$1001,3,0)=0," ",VLOOKUP(C179,customers!$A$1:$I$1001,3,0))</f>
        <v>eheining4x@flickr.com</v>
      </c>
      <c r="H179" s="2" t="str">
        <f>VLOOKUP(C179,customers!$A$1:$I$1001,7,0)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>
        <f>INDEX(products!$A$1:$G$49,MATCH(orders!$D179,products!$A$1:$A$49,0),MATCH(orders!K$1,products!$A$1:$G$1,0))</f>
        <v>2.5</v>
      </c>
      <c r="L179">
        <f>INDEX(products!$A$1:$G$49,MATCH(orders!$D179,products!$A$1:$A$49,0),MATCH(orders!L$1,products!$A$1:$G$1,0))</f>
        <v>27.484999999999996</v>
      </c>
      <c r="M179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VLOOKUP(C180,customers!A179:$I$1001,2,0)</f>
        <v>Katerina Melloi</v>
      </c>
      <c r="G180" s="2" t="str">
        <f>IF(VLOOKUP(C180,customers!$A$1:$I$1001,3,0)=0," ",VLOOKUP(C180,customers!$A$1:$I$1001,3,0))</f>
        <v>kmelloi4y@imdb.com</v>
      </c>
      <c r="H180" s="2" t="str">
        <f>VLOOKUP(C180,customers!$A$1:$I$1001,7,0)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>
        <f>INDEX(products!$A$1:$G$49,MATCH(orders!$D180,products!$A$1:$A$49,0),MATCH(orders!K$1,products!$A$1:$G$1,0))</f>
        <v>1</v>
      </c>
      <c r="L180">
        <f>INDEX(products!$A$1:$G$49,MATCH(orders!$D180,products!$A$1:$A$49,0),MATCH(orders!L$1,products!$A$1:$G$1,0))</f>
        <v>12.95</v>
      </c>
      <c r="M180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VLOOKUP(C181,customers!A180:$I$1001,2,0)</f>
        <v>Tiffany Scardafield</v>
      </c>
      <c r="G181" s="2" t="str">
        <f>IF(VLOOKUP(C181,customers!$A$1:$I$1001,3,0)=0," ",VLOOKUP(C181,customers!$A$1:$I$1001,3,0))</f>
        <v xml:space="preserve"> </v>
      </c>
      <c r="H181" s="2" t="str">
        <f>VLOOKUP(C181,customers!$A$1:$I$1001,7,0)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>
        <f>INDEX(products!$A$1:$G$49,MATCH(orders!$D181,products!$A$1:$A$49,0),MATCH(orders!K$1,products!$A$1:$G$1,0))</f>
        <v>0.2</v>
      </c>
      <c r="L181">
        <f>INDEX(products!$A$1:$G$49,MATCH(orders!$D181,products!$A$1:$A$49,0),MATCH(orders!L$1,products!$A$1:$G$1,0))</f>
        <v>2.9849999999999999</v>
      </c>
      <c r="M181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VLOOKUP(C182,customers!A181:$I$1001,2,0)</f>
        <v>Abrahan Mussen</v>
      </c>
      <c r="G182" s="2" t="str">
        <f>IF(VLOOKUP(C182,customers!$A$1:$I$1001,3,0)=0," ",VLOOKUP(C182,customers!$A$1:$I$1001,3,0))</f>
        <v>amussen50@51.la</v>
      </c>
      <c r="H182" s="2" t="str">
        <f>VLOOKUP(C182,customers!$A$1:$I$1001,7,0)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>
        <f>INDEX(products!$A$1:$G$49,MATCH(orders!$D182,products!$A$1:$A$49,0),MATCH(orders!K$1,products!$A$1:$G$1,0))</f>
        <v>0.2</v>
      </c>
      <c r="L182">
        <f>INDEX(products!$A$1:$G$49,MATCH(orders!$D182,products!$A$1:$A$49,0),MATCH(orders!L$1,products!$A$1:$G$1,0))</f>
        <v>4.4550000000000001</v>
      </c>
      <c r="M182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VLOOKUP(C183,customers!A182:$I$1001,2,0)</f>
        <v>Abrahan Mussen</v>
      </c>
      <c r="G183" s="2" t="str">
        <f>IF(VLOOKUP(C183,customers!$A$1:$I$1001,3,0)=0," ",VLOOKUP(C183,customers!$A$1:$I$1001,3,0))</f>
        <v>amussen50@51.la</v>
      </c>
      <c r="H183" s="2" t="str">
        <f>VLOOKUP(C183,customers!$A$1:$I$1001,7,0)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>
        <f>INDEX(products!$A$1:$G$49,MATCH(orders!$D183,products!$A$1:$A$49,0),MATCH(orders!K$1,products!$A$1:$G$1,0))</f>
        <v>0.5</v>
      </c>
      <c r="L183">
        <f>INDEX(products!$A$1:$G$49,MATCH(orders!$D183,products!$A$1:$A$49,0),MATCH(orders!L$1,products!$A$1:$G$1,0))</f>
        <v>5.97</v>
      </c>
      <c r="M183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VLOOKUP(C184,customers!A183:$I$1001,2,0)</f>
        <v>Anny Mundford</v>
      </c>
      <c r="G184" s="2" t="str">
        <f>IF(VLOOKUP(C184,customers!$A$1:$I$1001,3,0)=0," ",VLOOKUP(C184,customers!$A$1:$I$1001,3,0))</f>
        <v>amundford52@nbcnews.com</v>
      </c>
      <c r="H184" s="2" t="str">
        <f>VLOOKUP(C184,customers!$A$1:$I$1001,7,0)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>
        <f>INDEX(products!$A$1:$G$49,MATCH(orders!$D184,products!$A$1:$A$49,0),MATCH(orders!K$1,products!$A$1:$G$1,0))</f>
        <v>0.5</v>
      </c>
      <c r="L184">
        <f>INDEX(products!$A$1:$G$49,MATCH(orders!$D184,products!$A$1:$A$49,0),MATCH(orders!L$1,products!$A$1:$G$1,0))</f>
        <v>5.3699999999999992</v>
      </c>
      <c r="M184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VLOOKUP(C185,customers!A184:$I$1001,2,0)</f>
        <v>Tory Walas</v>
      </c>
      <c r="G185" s="2" t="str">
        <f>IF(VLOOKUP(C185,customers!$A$1:$I$1001,3,0)=0," ",VLOOKUP(C185,customers!$A$1:$I$1001,3,0))</f>
        <v>twalas53@google.ca</v>
      </c>
      <c r="H185" s="2" t="str">
        <f>VLOOKUP(C185,customers!$A$1:$I$1001,7,0)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>
        <f>INDEX(products!$A$1:$G$49,MATCH(orders!$D185,products!$A$1:$A$49,0),MATCH(orders!K$1,products!$A$1:$G$1,0))</f>
        <v>0.2</v>
      </c>
      <c r="L185">
        <f>INDEX(products!$A$1:$G$49,MATCH(orders!$D185,products!$A$1:$A$49,0),MATCH(orders!L$1,products!$A$1:$G$1,0))</f>
        <v>4.125</v>
      </c>
      <c r="M185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VLOOKUP(C186,customers!A185:$I$1001,2,0)</f>
        <v>Isa Blazewicz</v>
      </c>
      <c r="G186" s="2" t="str">
        <f>IF(VLOOKUP(C186,customers!$A$1:$I$1001,3,0)=0," ",VLOOKUP(C186,customers!$A$1:$I$1001,3,0))</f>
        <v>iblazewicz54@thetimes.co.uk</v>
      </c>
      <c r="H186" s="2" t="str">
        <f>VLOOKUP(C186,customers!$A$1:$I$1001,7,0)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>
        <f>INDEX(products!$A$1:$G$49,MATCH(orders!$D186,products!$A$1:$A$49,0),MATCH(orders!K$1,products!$A$1:$G$1,0))</f>
        <v>0.5</v>
      </c>
      <c r="L186">
        <f>INDEX(products!$A$1:$G$49,MATCH(orders!$D186,products!$A$1:$A$49,0),MATCH(orders!L$1,products!$A$1:$G$1,0))</f>
        <v>7.77</v>
      </c>
      <c r="M186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VLOOKUP(C187,customers!A186:$I$1001,2,0)</f>
        <v>Angie Rizzetti</v>
      </c>
      <c r="G187" s="2" t="str">
        <f>IF(VLOOKUP(C187,customers!$A$1:$I$1001,3,0)=0," ",VLOOKUP(C187,customers!$A$1:$I$1001,3,0))</f>
        <v>arizzetti55@naver.com</v>
      </c>
      <c r="H187" s="2" t="str">
        <f>VLOOKUP(C187,customers!$A$1:$I$1001,7,0)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>
        <f>INDEX(products!$A$1:$G$49,MATCH(orders!$D187,products!$A$1:$A$49,0),MATCH(orders!K$1,products!$A$1:$G$1,0))</f>
        <v>0.5</v>
      </c>
      <c r="L187">
        <f>INDEX(products!$A$1:$G$49,MATCH(orders!$D187,products!$A$1:$A$49,0),MATCH(orders!L$1,products!$A$1:$G$1,0))</f>
        <v>7.29</v>
      </c>
      <c r="M187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VLOOKUP(C188,customers!A187:$I$1001,2,0)</f>
        <v>Mord Meriet</v>
      </c>
      <c r="G188" s="2" t="str">
        <f>IF(VLOOKUP(C188,customers!$A$1:$I$1001,3,0)=0," ",VLOOKUP(C188,customers!$A$1:$I$1001,3,0))</f>
        <v>mmeriet56@noaa.gov</v>
      </c>
      <c r="H188" s="2" t="str">
        <f>VLOOKUP(C188,customers!$A$1:$I$1001,7,0)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>
        <f>INDEX(products!$A$1:$G$49,MATCH(orders!$D188,products!$A$1:$A$49,0),MATCH(orders!K$1,products!$A$1:$G$1,0))</f>
        <v>2.5</v>
      </c>
      <c r="L188">
        <f>INDEX(products!$A$1:$G$49,MATCH(orders!$D188,products!$A$1:$A$49,0),MATCH(orders!L$1,products!$A$1:$G$1,0))</f>
        <v>22.884999999999998</v>
      </c>
      <c r="M188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VLOOKUP(C189,customers!A188:$I$1001,2,0)</f>
        <v>Lawrence Pratt</v>
      </c>
      <c r="G189" s="2" t="str">
        <f>IF(VLOOKUP(C189,customers!$A$1:$I$1001,3,0)=0," ",VLOOKUP(C189,customers!$A$1:$I$1001,3,0))</f>
        <v>lpratt57@netvibes.com</v>
      </c>
      <c r="H189" s="2" t="str">
        <f>VLOOKUP(C189,customers!$A$1:$I$1001,7,0)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>
        <f>INDEX(products!$A$1:$G$49,MATCH(orders!$D189,products!$A$1:$A$49,0),MATCH(orders!K$1,products!$A$1:$G$1,0))</f>
        <v>0.5</v>
      </c>
      <c r="L189">
        <f>INDEX(products!$A$1:$G$49,MATCH(orders!$D189,products!$A$1:$A$49,0),MATCH(orders!L$1,products!$A$1:$G$1,0))</f>
        <v>8.73</v>
      </c>
      <c r="M189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VLOOKUP(C190,customers!A189:$I$1001,2,0)</f>
        <v>Astrix Kitchingham</v>
      </c>
      <c r="G190" s="2" t="str">
        <f>IF(VLOOKUP(C190,customers!$A$1:$I$1001,3,0)=0," ",VLOOKUP(C190,customers!$A$1:$I$1001,3,0))</f>
        <v>akitchingham58@com.com</v>
      </c>
      <c r="H190" s="2" t="str">
        <f>VLOOKUP(C190,customers!$A$1:$I$1001,7,0)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>
        <f>INDEX(products!$A$1:$G$49,MATCH(orders!$D190,products!$A$1:$A$49,0),MATCH(orders!K$1,products!$A$1:$G$1,0))</f>
        <v>0.2</v>
      </c>
      <c r="L190">
        <f>INDEX(products!$A$1:$G$49,MATCH(orders!$D190,products!$A$1:$A$49,0),MATCH(orders!L$1,products!$A$1:$G$1,0))</f>
        <v>4.4550000000000001</v>
      </c>
      <c r="M190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VLOOKUP(C191,customers!A190:$I$1001,2,0)</f>
        <v>Burnard Bartholin</v>
      </c>
      <c r="G191" s="2" t="str">
        <f>IF(VLOOKUP(C191,customers!$A$1:$I$1001,3,0)=0," ",VLOOKUP(C191,customers!$A$1:$I$1001,3,0))</f>
        <v>bbartholin59@xinhuanet.com</v>
      </c>
      <c r="H191" s="2" t="str">
        <f>VLOOKUP(C191,customers!$A$1:$I$1001,7,0)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>
        <f>INDEX(products!$A$1:$G$49,MATCH(orders!$D191,products!$A$1:$A$49,0),MATCH(orders!K$1,products!$A$1:$G$1,0))</f>
        <v>1</v>
      </c>
      <c r="L191">
        <f>INDEX(products!$A$1:$G$49,MATCH(orders!$D191,products!$A$1:$A$49,0),MATCH(orders!L$1,products!$A$1:$G$1,0))</f>
        <v>14.55</v>
      </c>
      <c r="M191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VLOOKUP(C192,customers!A191:$I$1001,2,0)</f>
        <v>Madelene Prinn</v>
      </c>
      <c r="G192" s="2" t="str">
        <f>IF(VLOOKUP(C192,customers!$A$1:$I$1001,3,0)=0," ",VLOOKUP(C192,customers!$A$1:$I$1001,3,0))</f>
        <v>mprinn5a@usa.gov</v>
      </c>
      <c r="H192" s="2" t="str">
        <f>VLOOKUP(C192,customers!$A$1:$I$1001,7,0)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>
        <f>INDEX(products!$A$1:$G$49,MATCH(orders!$D192,products!$A$1:$A$49,0),MATCH(orders!K$1,products!$A$1:$G$1,0))</f>
        <v>2.5</v>
      </c>
      <c r="L192">
        <f>INDEX(products!$A$1:$G$49,MATCH(orders!$D192,products!$A$1:$A$49,0),MATCH(orders!L$1,products!$A$1:$G$1,0))</f>
        <v>33.464999999999996</v>
      </c>
      <c r="M192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VLOOKUP(C193,customers!A192:$I$1001,2,0)</f>
        <v>Alisun Baudino</v>
      </c>
      <c r="G193" s="2" t="str">
        <f>IF(VLOOKUP(C193,customers!$A$1:$I$1001,3,0)=0," ",VLOOKUP(C193,customers!$A$1:$I$1001,3,0))</f>
        <v>abaudino5b@netvibes.com</v>
      </c>
      <c r="H193" s="2" t="str">
        <f>VLOOKUP(C193,customers!$A$1:$I$1001,7,0)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>
        <f>INDEX(products!$A$1:$G$49,MATCH(orders!$D193,products!$A$1:$A$49,0),MATCH(orders!K$1,products!$A$1:$G$1,0))</f>
        <v>0.2</v>
      </c>
      <c r="L193">
        <f>INDEX(products!$A$1:$G$49,MATCH(orders!$D193,products!$A$1:$A$49,0),MATCH(orders!L$1,products!$A$1:$G$1,0))</f>
        <v>3.8849999999999998</v>
      </c>
      <c r="M193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VLOOKUP(C194,customers!A193:$I$1001,2,0)</f>
        <v>Philipa Petrushanko</v>
      </c>
      <c r="G194" s="2" t="str">
        <f>IF(VLOOKUP(C194,customers!$A$1:$I$1001,3,0)=0," ",VLOOKUP(C194,customers!$A$1:$I$1001,3,0))</f>
        <v>ppetrushanko5c@blinklist.com</v>
      </c>
      <c r="H194" s="2" t="str">
        <f>VLOOKUP(C194,customers!$A$1:$I$1001,7,0)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>
        <f>INDEX(products!$A$1:$G$49,MATCH(orders!$D194,products!$A$1:$A$49,0),MATCH(orders!K$1,products!$A$1:$G$1,0))</f>
        <v>1</v>
      </c>
      <c r="L194">
        <f>INDEX(products!$A$1:$G$49,MATCH(orders!$D194,products!$A$1:$A$49,0),MATCH(orders!L$1,products!$A$1:$G$1,0))</f>
        <v>12.15</v>
      </c>
      <c r="M194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VLOOKUP(C195,customers!A194:$I$1001,2,0)</f>
        <v>Kimberli Mustchin</v>
      </c>
      <c r="G195" s="2" t="str">
        <f>IF(VLOOKUP(C195,customers!$A$1:$I$1001,3,0)=0," ",VLOOKUP(C195,customers!$A$1:$I$1001,3,0))</f>
        <v xml:space="preserve"> </v>
      </c>
      <c r="H195" s="2" t="str">
        <f>VLOOKUP(C195,customers!$A$1:$I$1001,7,0)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>
        <f>INDEX(products!$A$1:$G$49,MATCH(orders!$D195,products!$A$1:$A$49,0),MATCH(orders!K$1,products!$A$1:$G$1,0))</f>
        <v>1</v>
      </c>
      <c r="L195">
        <f>INDEX(products!$A$1:$G$49,MATCH(orders!$D195,products!$A$1:$A$49,0),MATCH(orders!L$1,products!$A$1:$G$1,0))</f>
        <v>14.85</v>
      </c>
      <c r="M195">
        <f t="shared" ref="M195:M258" si="9">L195*E195</f>
        <v>44.55</v>
      </c>
      <c r="N195" t="str">
        <f t="shared" ref="N195:N258" si="10">IF(I195="Rob","Robusta",IF(I195="Exc","Excelsa",IF(I195="Ara","Arabica",IF(I195="Lib","Liberica"," "))))</f>
        <v>Excelsa</v>
      </c>
      <c r="O195" t="str">
        <f t="shared" ref="O195:O258" si="11">IF(J195="M","Medium",IF(J195="L","Light",IF(J195="D","Dark")))</f>
        <v>Light</v>
      </c>
    </row>
    <row r="196" spans="1:15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VLOOKUP(C196,customers!A195:$I$1001,2,0)</f>
        <v>Emlynne Laird</v>
      </c>
      <c r="G196" s="2" t="str">
        <f>IF(VLOOKUP(C196,customers!$A$1:$I$1001,3,0)=0," ",VLOOKUP(C196,customers!$A$1:$I$1001,3,0))</f>
        <v>elaird5e@bing.com</v>
      </c>
      <c r="H196" s="2" t="str">
        <f>VLOOKUP(C196,customers!$A$1:$I$1001,7,0)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>
        <f>INDEX(products!$A$1:$G$49,MATCH(orders!$D196,products!$A$1:$A$49,0),MATCH(orders!K$1,products!$A$1:$G$1,0))</f>
        <v>0.5</v>
      </c>
      <c r="L196">
        <f>INDEX(products!$A$1:$G$49,MATCH(orders!$D196,products!$A$1:$A$49,0),MATCH(orders!L$1,products!$A$1:$G$1,0))</f>
        <v>7.29</v>
      </c>
      <c r="M196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VLOOKUP(C197,customers!A196:$I$1001,2,0)</f>
        <v>Marlena Howsden</v>
      </c>
      <c r="G197" s="2" t="str">
        <f>IF(VLOOKUP(C197,customers!$A$1:$I$1001,3,0)=0," ",VLOOKUP(C197,customers!$A$1:$I$1001,3,0))</f>
        <v>mhowsden5f@infoseek.co.jp</v>
      </c>
      <c r="H197" s="2" t="str">
        <f>VLOOKUP(C197,customers!$A$1:$I$1001,7,0)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>
        <f>INDEX(products!$A$1:$G$49,MATCH(orders!$D197,products!$A$1:$A$49,0),MATCH(orders!K$1,products!$A$1:$G$1,0))</f>
        <v>1</v>
      </c>
      <c r="L197">
        <f>INDEX(products!$A$1:$G$49,MATCH(orders!$D197,products!$A$1:$A$49,0),MATCH(orders!L$1,products!$A$1:$G$1,0))</f>
        <v>12.95</v>
      </c>
      <c r="M197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VLOOKUP(C198,customers!A197:$I$1001,2,0)</f>
        <v>Nealson Cuttler</v>
      </c>
      <c r="G198" s="2" t="str">
        <f>IF(VLOOKUP(C198,customers!$A$1:$I$1001,3,0)=0," ",VLOOKUP(C198,customers!$A$1:$I$1001,3,0))</f>
        <v>ncuttler5g@parallels.com</v>
      </c>
      <c r="H198" s="2" t="str">
        <f>VLOOKUP(C198,customers!$A$1:$I$1001,7,0)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>
        <f>INDEX(products!$A$1:$G$49,MATCH(orders!$D198,products!$A$1:$A$49,0),MATCH(orders!K$1,products!$A$1:$G$1,0))</f>
        <v>0.5</v>
      </c>
      <c r="L198">
        <f>INDEX(products!$A$1:$G$49,MATCH(orders!$D198,products!$A$1:$A$49,0),MATCH(orders!L$1,products!$A$1:$G$1,0))</f>
        <v>8.91</v>
      </c>
      <c r="M198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VLOOKUP(C199,customers!A198:$I$1001,2,0)</f>
        <v>Nealson Cuttler</v>
      </c>
      <c r="G199" s="2" t="str">
        <f>IF(VLOOKUP(C199,customers!$A$1:$I$1001,3,0)=0," ",VLOOKUP(C199,customers!$A$1:$I$1001,3,0))</f>
        <v>ncuttler5g@parallels.com</v>
      </c>
      <c r="H199" s="2" t="str">
        <f>VLOOKUP(C199,customers!$A$1:$I$1001,7,0)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>
        <f>INDEX(products!$A$1:$G$49,MATCH(orders!$D199,products!$A$1:$A$49,0),MATCH(orders!K$1,products!$A$1:$G$1,0))</f>
        <v>2.5</v>
      </c>
      <c r="L199">
        <f>INDEX(products!$A$1:$G$49,MATCH(orders!$D199,products!$A$1:$A$49,0),MATCH(orders!L$1,products!$A$1:$G$1,0))</f>
        <v>29.784999999999997</v>
      </c>
      <c r="M199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e">
        <f>VLOOKUP(C200,customers!A199:$I$1001,2,0)</f>
        <v>#N/A</v>
      </c>
      <c r="G200" s="2" t="str">
        <f>IF(VLOOKUP(C200,customers!$A$1:$I$1001,3,0)=0," ",VLOOKUP(C200,customers!$A$1:$I$1001,3,0))</f>
        <v>ncuttler5g@parallels.com</v>
      </c>
      <c r="H200" s="2" t="str">
        <f>VLOOKUP(C200,customers!$A$1:$I$1001,7,0)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>
        <f>INDEX(products!$A$1:$G$49,MATCH(orders!$D200,products!$A$1:$A$49,0),MATCH(orders!K$1,products!$A$1:$G$1,0))</f>
        <v>2.5</v>
      </c>
      <c r="L200">
        <f>INDEX(products!$A$1:$G$49,MATCH(orders!$D200,products!$A$1:$A$49,0),MATCH(orders!L$1,products!$A$1:$G$1,0))</f>
        <v>29.784999999999997</v>
      </c>
      <c r="M200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e">
        <f>VLOOKUP(C201,customers!A200:$I$1001,2,0)</f>
        <v>#N/A</v>
      </c>
      <c r="G201" s="2" t="str">
        <f>IF(VLOOKUP(C201,customers!$A$1:$I$1001,3,0)=0," ",VLOOKUP(C201,customers!$A$1:$I$1001,3,0))</f>
        <v>ncuttler5g@parallels.com</v>
      </c>
      <c r="H201" s="2" t="str">
        <f>VLOOKUP(C201,customers!$A$1:$I$1001,7,0)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>
        <f>INDEX(products!$A$1:$G$49,MATCH(orders!$D201,products!$A$1:$A$49,0),MATCH(orders!K$1,products!$A$1:$G$1,0))</f>
        <v>0.5</v>
      </c>
      <c r="L201">
        <f>INDEX(products!$A$1:$G$49,MATCH(orders!$D201,products!$A$1:$A$49,0),MATCH(orders!L$1,products!$A$1:$G$1,0))</f>
        <v>9.51</v>
      </c>
      <c r="M201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e">
        <f>VLOOKUP(C202,customers!A201:$I$1001,2,0)</f>
        <v>#N/A</v>
      </c>
      <c r="G202" s="2" t="str">
        <f>IF(VLOOKUP(C202,customers!$A$1:$I$1001,3,0)=0," ",VLOOKUP(C202,customers!$A$1:$I$1001,3,0))</f>
        <v>ncuttler5g@parallels.com</v>
      </c>
      <c r="H202" s="2" t="str">
        <f>VLOOKUP(C202,customers!$A$1:$I$1001,7,0)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>
        <f>INDEX(products!$A$1:$G$49,MATCH(orders!$D202,products!$A$1:$A$49,0),MATCH(orders!K$1,products!$A$1:$G$1,0))</f>
        <v>1</v>
      </c>
      <c r="L202">
        <f>INDEX(products!$A$1:$G$49,MATCH(orders!$D202,products!$A$1:$A$49,0),MATCH(orders!L$1,products!$A$1:$G$1,0))</f>
        <v>13.75</v>
      </c>
      <c r="M202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VLOOKUP(C203,customers!A202:$I$1001,2,0)</f>
        <v>Adriana Lazarus</v>
      </c>
      <c r="G203" s="2" t="str">
        <f>IF(VLOOKUP(C203,customers!$A$1:$I$1001,3,0)=0," ",VLOOKUP(C203,customers!$A$1:$I$1001,3,0))</f>
        <v xml:space="preserve"> </v>
      </c>
      <c r="H203" s="2" t="str">
        <f>VLOOKUP(C203,customers!$A$1:$I$1001,7,0)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>
        <f>INDEX(products!$A$1:$G$49,MATCH(orders!$D203,products!$A$1:$A$49,0),MATCH(orders!K$1,products!$A$1:$G$1,0))</f>
        <v>0.5</v>
      </c>
      <c r="L203">
        <f>INDEX(products!$A$1:$G$49,MATCH(orders!$D203,products!$A$1:$A$49,0),MATCH(orders!L$1,products!$A$1:$G$1,0))</f>
        <v>9.51</v>
      </c>
      <c r="M203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VLOOKUP(C204,customers!A203:$I$1001,2,0)</f>
        <v>Tallie felip</v>
      </c>
      <c r="G204" s="2" t="str">
        <f>IF(VLOOKUP(C204,customers!$A$1:$I$1001,3,0)=0," ",VLOOKUP(C204,customers!$A$1:$I$1001,3,0))</f>
        <v>tfelip5m@typepad.com</v>
      </c>
      <c r="H204" s="2" t="str">
        <f>VLOOKUP(C204,customers!$A$1:$I$1001,7,0)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>
        <f>INDEX(products!$A$1:$G$49,MATCH(orders!$D204,products!$A$1:$A$49,0),MATCH(orders!K$1,products!$A$1:$G$1,0))</f>
        <v>2.5</v>
      </c>
      <c r="L204">
        <f>INDEX(products!$A$1:$G$49,MATCH(orders!$D204,products!$A$1:$A$49,0),MATCH(orders!L$1,products!$A$1:$G$1,0))</f>
        <v>29.784999999999997</v>
      </c>
      <c r="M204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VLOOKUP(C205,customers!A204:$I$1001,2,0)</f>
        <v>Vanna Le - Count</v>
      </c>
      <c r="G205" s="2" t="str">
        <f>IF(VLOOKUP(C205,customers!$A$1:$I$1001,3,0)=0," ",VLOOKUP(C205,customers!$A$1:$I$1001,3,0))</f>
        <v>vle5n@disqus.com</v>
      </c>
      <c r="H205" s="2" t="str">
        <f>VLOOKUP(C205,customers!$A$1:$I$1001,7,0)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>
        <f>INDEX(products!$A$1:$G$49,MATCH(orders!$D205,products!$A$1:$A$49,0),MATCH(orders!K$1,products!$A$1:$G$1,0))</f>
        <v>0.2</v>
      </c>
      <c r="L205">
        <f>INDEX(products!$A$1:$G$49,MATCH(orders!$D205,products!$A$1:$A$49,0),MATCH(orders!L$1,products!$A$1:$G$1,0))</f>
        <v>4.7549999999999999</v>
      </c>
      <c r="M205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VLOOKUP(C206,customers!A205:$I$1001,2,0)</f>
        <v>Sarette Ducarel</v>
      </c>
      <c r="G206" s="2" t="str">
        <f>IF(VLOOKUP(C206,customers!$A$1:$I$1001,3,0)=0," ",VLOOKUP(C206,customers!$A$1:$I$1001,3,0))</f>
        <v xml:space="preserve"> </v>
      </c>
      <c r="H206" s="2" t="str">
        <f>VLOOKUP(C206,customers!$A$1:$I$1001,7,0)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>
        <f>INDEX(products!$A$1:$G$49,MATCH(orders!$D206,products!$A$1:$A$49,0),MATCH(orders!K$1,products!$A$1:$G$1,0))</f>
        <v>1</v>
      </c>
      <c r="L206">
        <f>INDEX(products!$A$1:$G$49,MATCH(orders!$D206,products!$A$1:$A$49,0),MATCH(orders!L$1,products!$A$1:$G$1,0))</f>
        <v>13.75</v>
      </c>
      <c r="M206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VLOOKUP(C207,customers!A206:$I$1001,2,0)</f>
        <v>Kendra Glison</v>
      </c>
      <c r="G207" s="2" t="str">
        <f>IF(VLOOKUP(C207,customers!$A$1:$I$1001,3,0)=0," ",VLOOKUP(C207,customers!$A$1:$I$1001,3,0))</f>
        <v xml:space="preserve"> </v>
      </c>
      <c r="H207" s="2" t="str">
        <f>VLOOKUP(C207,customers!$A$1:$I$1001,7,0)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>
        <f>INDEX(products!$A$1:$G$49,MATCH(orders!$D207,products!$A$1:$A$49,0),MATCH(orders!K$1,products!$A$1:$G$1,0))</f>
        <v>0.2</v>
      </c>
      <c r="L207">
        <f>INDEX(products!$A$1:$G$49,MATCH(orders!$D207,products!$A$1:$A$49,0),MATCH(orders!L$1,products!$A$1:$G$1,0))</f>
        <v>2.6849999999999996</v>
      </c>
      <c r="M207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VLOOKUP(C208,customers!A207:$I$1001,2,0)</f>
        <v>Nertie Poolman</v>
      </c>
      <c r="G208" s="2" t="str">
        <f>IF(VLOOKUP(C208,customers!$A$1:$I$1001,3,0)=0," ",VLOOKUP(C208,customers!$A$1:$I$1001,3,0))</f>
        <v>npoolman5q@howstuffworks.com</v>
      </c>
      <c r="H208" s="2" t="str">
        <f>VLOOKUP(C208,customers!$A$1:$I$1001,7,0)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>
        <f>INDEX(products!$A$1:$G$49,MATCH(orders!$D208,products!$A$1:$A$49,0),MATCH(orders!K$1,products!$A$1:$G$1,0))</f>
        <v>1</v>
      </c>
      <c r="L208">
        <f>INDEX(products!$A$1:$G$49,MATCH(orders!$D208,products!$A$1:$A$49,0),MATCH(orders!L$1,products!$A$1:$G$1,0))</f>
        <v>11.25</v>
      </c>
      <c r="M208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VLOOKUP(C209,customers!A208:$I$1001,2,0)</f>
        <v>Orbadiah Duny</v>
      </c>
      <c r="G209" s="2" t="str">
        <f>IF(VLOOKUP(C209,customers!$A$1:$I$1001,3,0)=0," ",VLOOKUP(C209,customers!$A$1:$I$1001,3,0))</f>
        <v>oduny5r@constantcontact.com</v>
      </c>
      <c r="H209" s="2" t="str">
        <f>VLOOKUP(C209,customers!$A$1:$I$1001,7,0)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>
        <f>INDEX(products!$A$1:$G$49,MATCH(orders!$D209,products!$A$1:$A$49,0),MATCH(orders!K$1,products!$A$1:$G$1,0))</f>
        <v>0.5</v>
      </c>
      <c r="L209">
        <f>INDEX(products!$A$1:$G$49,MATCH(orders!$D209,products!$A$1:$A$49,0),MATCH(orders!L$1,products!$A$1:$G$1,0))</f>
        <v>6.75</v>
      </c>
      <c r="M209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VLOOKUP(C210,customers!A209:$I$1001,2,0)</f>
        <v>Constance Halfhide</v>
      </c>
      <c r="G210" s="2" t="str">
        <f>IF(VLOOKUP(C210,customers!$A$1:$I$1001,3,0)=0," ",VLOOKUP(C210,customers!$A$1:$I$1001,3,0))</f>
        <v>chalfhide5s@google.ru</v>
      </c>
      <c r="H210" s="2" t="str">
        <f>VLOOKUP(C210,customers!$A$1:$I$1001,7,0)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>
        <f>INDEX(products!$A$1:$G$49,MATCH(orders!$D210,products!$A$1:$A$49,0),MATCH(orders!K$1,products!$A$1:$G$1,0))</f>
        <v>0.5</v>
      </c>
      <c r="L210">
        <f>INDEX(products!$A$1:$G$49,MATCH(orders!$D210,products!$A$1:$A$49,0),MATCH(orders!L$1,products!$A$1:$G$1,0))</f>
        <v>7.29</v>
      </c>
      <c r="M210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VLOOKUP(C211,customers!A210:$I$1001,2,0)</f>
        <v>Fransisco Malecky</v>
      </c>
      <c r="G211" s="2" t="str">
        <f>IF(VLOOKUP(C211,customers!$A$1:$I$1001,3,0)=0," ",VLOOKUP(C211,customers!$A$1:$I$1001,3,0))</f>
        <v>fmalecky5t@list-manage.com</v>
      </c>
      <c r="H211" s="2" t="str">
        <f>VLOOKUP(C211,customers!$A$1:$I$1001,7,0)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>
        <f>INDEX(products!$A$1:$G$49,MATCH(orders!$D211,products!$A$1:$A$49,0),MATCH(orders!K$1,products!$A$1:$G$1,0))</f>
        <v>0.5</v>
      </c>
      <c r="L211">
        <f>INDEX(products!$A$1:$G$49,MATCH(orders!$D211,products!$A$1:$A$49,0),MATCH(orders!L$1,products!$A$1:$G$1,0))</f>
        <v>6.75</v>
      </c>
      <c r="M211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VLOOKUP(C212,customers!A211:$I$1001,2,0)</f>
        <v>Anselma Attwater</v>
      </c>
      <c r="G212" s="2" t="str">
        <f>IF(VLOOKUP(C212,customers!$A$1:$I$1001,3,0)=0," ",VLOOKUP(C212,customers!$A$1:$I$1001,3,0))</f>
        <v>aattwater5u@wikia.com</v>
      </c>
      <c r="H212" s="2" t="str">
        <f>VLOOKUP(C212,customers!$A$1:$I$1001,7,0)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>
        <f>INDEX(products!$A$1:$G$49,MATCH(orders!$D212,products!$A$1:$A$49,0),MATCH(orders!K$1,products!$A$1:$G$1,0))</f>
        <v>1</v>
      </c>
      <c r="L212">
        <f>INDEX(products!$A$1:$G$49,MATCH(orders!$D212,products!$A$1:$A$49,0),MATCH(orders!L$1,products!$A$1:$G$1,0))</f>
        <v>12.95</v>
      </c>
      <c r="M212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VLOOKUP(C213,customers!A212:$I$1001,2,0)</f>
        <v>Minette Whellans</v>
      </c>
      <c r="G213" s="2" t="str">
        <f>IF(VLOOKUP(C213,customers!$A$1:$I$1001,3,0)=0," ",VLOOKUP(C213,customers!$A$1:$I$1001,3,0))</f>
        <v>mwhellans5v@mapquest.com</v>
      </c>
      <c r="H213" s="2" t="str">
        <f>VLOOKUP(C213,customers!$A$1:$I$1001,7,0)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>
        <f>INDEX(products!$A$1:$G$49,MATCH(orders!$D213,products!$A$1:$A$49,0),MATCH(orders!K$1,products!$A$1:$G$1,0))</f>
        <v>0.5</v>
      </c>
      <c r="L213">
        <f>INDEX(products!$A$1:$G$49,MATCH(orders!$D213,products!$A$1:$A$49,0),MATCH(orders!L$1,products!$A$1:$G$1,0))</f>
        <v>8.91</v>
      </c>
      <c r="M213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VLOOKUP(C214,customers!A213:$I$1001,2,0)</f>
        <v>Dael Camilletti</v>
      </c>
      <c r="G214" s="2" t="str">
        <f>IF(VLOOKUP(C214,customers!$A$1:$I$1001,3,0)=0," ",VLOOKUP(C214,customers!$A$1:$I$1001,3,0))</f>
        <v>dcamilletti5w@businesswire.com</v>
      </c>
      <c r="H214" s="2" t="str">
        <f>VLOOKUP(C214,customers!$A$1:$I$1001,7,0)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>
        <f>INDEX(products!$A$1:$G$49,MATCH(orders!$D214,products!$A$1:$A$49,0),MATCH(orders!K$1,products!$A$1:$G$1,0))</f>
        <v>0.2</v>
      </c>
      <c r="L214">
        <f>INDEX(products!$A$1:$G$49,MATCH(orders!$D214,products!$A$1:$A$49,0),MATCH(orders!L$1,products!$A$1:$G$1,0))</f>
        <v>3.645</v>
      </c>
      <c r="M214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VLOOKUP(C215,customers!A214:$I$1001,2,0)</f>
        <v>Emiline Galgey</v>
      </c>
      <c r="G215" s="2" t="str">
        <f>IF(VLOOKUP(C215,customers!$A$1:$I$1001,3,0)=0," ",VLOOKUP(C215,customers!$A$1:$I$1001,3,0))</f>
        <v>egalgey5x@wufoo.com</v>
      </c>
      <c r="H215" s="2" t="str">
        <f>VLOOKUP(C215,customers!$A$1:$I$1001,7,0)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>
        <f>INDEX(products!$A$1:$G$49,MATCH(orders!$D215,products!$A$1:$A$49,0),MATCH(orders!K$1,products!$A$1:$G$1,0))</f>
        <v>2.5</v>
      </c>
      <c r="L215">
        <f>INDEX(products!$A$1:$G$49,MATCH(orders!$D215,products!$A$1:$A$49,0),MATCH(orders!L$1,products!$A$1:$G$1,0))</f>
        <v>20.584999999999997</v>
      </c>
      <c r="M215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VLOOKUP(C216,customers!A215:$I$1001,2,0)</f>
        <v>Murdock Hame</v>
      </c>
      <c r="G216" s="2" t="str">
        <f>IF(VLOOKUP(C216,customers!$A$1:$I$1001,3,0)=0," ",VLOOKUP(C216,customers!$A$1:$I$1001,3,0))</f>
        <v>mhame5y@newsvine.com</v>
      </c>
      <c r="H216" s="2" t="str">
        <f>VLOOKUP(C216,customers!$A$1:$I$1001,7,0)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>
        <f>INDEX(products!$A$1:$G$49,MATCH(orders!$D216,products!$A$1:$A$49,0),MATCH(orders!K$1,products!$A$1:$G$1,0))</f>
        <v>1</v>
      </c>
      <c r="L216">
        <f>INDEX(products!$A$1:$G$49,MATCH(orders!$D216,products!$A$1:$A$49,0),MATCH(orders!L$1,products!$A$1:$G$1,0))</f>
        <v>15.85</v>
      </c>
      <c r="M216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VLOOKUP(C217,customers!A216:$I$1001,2,0)</f>
        <v>Ilka Gurnee</v>
      </c>
      <c r="G217" s="2" t="str">
        <f>IF(VLOOKUP(C217,customers!$A$1:$I$1001,3,0)=0," ",VLOOKUP(C217,customers!$A$1:$I$1001,3,0))</f>
        <v>igurnee5z@usnews.com</v>
      </c>
      <c r="H217" s="2" t="str">
        <f>VLOOKUP(C217,customers!$A$1:$I$1001,7,0)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>
        <f>INDEX(products!$A$1:$G$49,MATCH(orders!$D217,products!$A$1:$A$49,0),MATCH(orders!K$1,products!$A$1:$G$1,0))</f>
        <v>0.2</v>
      </c>
      <c r="L217">
        <f>INDEX(products!$A$1:$G$49,MATCH(orders!$D217,products!$A$1:$A$49,0),MATCH(orders!L$1,products!$A$1:$G$1,0))</f>
        <v>3.8849999999999998</v>
      </c>
      <c r="M217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VLOOKUP(C218,customers!A217:$I$1001,2,0)</f>
        <v>Alfy Snowding</v>
      </c>
      <c r="G218" s="2" t="str">
        <f>IF(VLOOKUP(C218,customers!$A$1:$I$1001,3,0)=0," ",VLOOKUP(C218,customers!$A$1:$I$1001,3,0))</f>
        <v>asnowding60@comsenz.com</v>
      </c>
      <c r="H218" s="2" t="str">
        <f>VLOOKUP(C218,customers!$A$1:$I$1001,7,0)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>
        <f>INDEX(products!$A$1:$G$49,MATCH(orders!$D218,products!$A$1:$A$49,0),MATCH(orders!K$1,products!$A$1:$G$1,0))</f>
        <v>1</v>
      </c>
      <c r="L218">
        <f>INDEX(products!$A$1:$G$49,MATCH(orders!$D218,products!$A$1:$A$49,0),MATCH(orders!L$1,products!$A$1:$G$1,0))</f>
        <v>14.55</v>
      </c>
      <c r="M218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VLOOKUP(C219,customers!A218:$I$1001,2,0)</f>
        <v>Godfry Poinsett</v>
      </c>
      <c r="G219" s="2" t="str">
        <f>IF(VLOOKUP(C219,customers!$A$1:$I$1001,3,0)=0," ",VLOOKUP(C219,customers!$A$1:$I$1001,3,0))</f>
        <v>gpoinsett61@berkeley.edu</v>
      </c>
      <c r="H219" s="2" t="str">
        <f>VLOOKUP(C219,customers!$A$1:$I$1001,7,0)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>
        <f>INDEX(products!$A$1:$G$49,MATCH(orders!$D219,products!$A$1:$A$49,0),MATCH(orders!K$1,products!$A$1:$G$1,0))</f>
        <v>0.5</v>
      </c>
      <c r="L219">
        <f>INDEX(products!$A$1:$G$49,MATCH(orders!$D219,products!$A$1:$A$49,0),MATCH(orders!L$1,products!$A$1:$G$1,0))</f>
        <v>8.91</v>
      </c>
      <c r="M219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VLOOKUP(C220,customers!A219:$I$1001,2,0)</f>
        <v>Rem Furman</v>
      </c>
      <c r="G220" s="2" t="str">
        <f>IF(VLOOKUP(C220,customers!$A$1:$I$1001,3,0)=0," ",VLOOKUP(C220,customers!$A$1:$I$1001,3,0))</f>
        <v>rfurman62@t.co</v>
      </c>
      <c r="H220" s="2" t="str">
        <f>VLOOKUP(C220,customers!$A$1:$I$1001,7,0)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>
        <f>INDEX(products!$A$1:$G$49,MATCH(orders!$D220,products!$A$1:$A$49,0),MATCH(orders!K$1,products!$A$1:$G$1,0))</f>
        <v>1</v>
      </c>
      <c r="L220">
        <f>INDEX(products!$A$1:$G$49,MATCH(orders!$D220,products!$A$1:$A$49,0),MATCH(orders!L$1,products!$A$1:$G$1,0))</f>
        <v>11.25</v>
      </c>
      <c r="M220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VLOOKUP(C221,customers!A220:$I$1001,2,0)</f>
        <v>Charis Crosier</v>
      </c>
      <c r="G221" s="2" t="str">
        <f>IF(VLOOKUP(C221,customers!$A$1:$I$1001,3,0)=0," ",VLOOKUP(C221,customers!$A$1:$I$1001,3,0))</f>
        <v>ccrosier63@xrea.com</v>
      </c>
      <c r="H221" s="2" t="str">
        <f>VLOOKUP(C221,customers!$A$1:$I$1001,7,0)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>
        <f>INDEX(products!$A$1:$G$49,MATCH(orders!$D221,products!$A$1:$A$49,0),MATCH(orders!K$1,products!$A$1:$G$1,0))</f>
        <v>0.2</v>
      </c>
      <c r="L221">
        <f>INDEX(products!$A$1:$G$49,MATCH(orders!$D221,products!$A$1:$A$49,0),MATCH(orders!L$1,products!$A$1:$G$1,0))</f>
        <v>3.5849999999999995</v>
      </c>
      <c r="M221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VLOOKUP(C222,customers!A221:$I$1001,2,0)</f>
        <v>Charis Crosier</v>
      </c>
      <c r="G222" s="2" t="str">
        <f>IF(VLOOKUP(C222,customers!$A$1:$I$1001,3,0)=0," ",VLOOKUP(C222,customers!$A$1:$I$1001,3,0))</f>
        <v>ccrosier63@xrea.com</v>
      </c>
      <c r="H222" s="2" t="str">
        <f>VLOOKUP(C222,customers!$A$1:$I$1001,7,0)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>
        <f>INDEX(products!$A$1:$G$49,MATCH(orders!$D222,products!$A$1:$A$49,0),MATCH(orders!K$1,products!$A$1:$G$1,0))</f>
        <v>0.2</v>
      </c>
      <c r="L222">
        <f>INDEX(products!$A$1:$G$49,MATCH(orders!$D222,products!$A$1:$A$49,0),MATCH(orders!L$1,products!$A$1:$G$1,0))</f>
        <v>2.9849999999999999</v>
      </c>
      <c r="M222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VLOOKUP(C223,customers!A222:$I$1001,2,0)</f>
        <v>Lenka Rushmer</v>
      </c>
      <c r="G223" s="2" t="str">
        <f>IF(VLOOKUP(C223,customers!$A$1:$I$1001,3,0)=0," ",VLOOKUP(C223,customers!$A$1:$I$1001,3,0))</f>
        <v>lrushmer65@europa.eu</v>
      </c>
      <c r="H223" s="2" t="str">
        <f>VLOOKUP(C223,customers!$A$1:$I$1001,7,0)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>
        <f>INDEX(products!$A$1:$G$49,MATCH(orders!$D223,products!$A$1:$A$49,0),MATCH(orders!K$1,products!$A$1:$G$1,0))</f>
        <v>1</v>
      </c>
      <c r="L223">
        <f>INDEX(products!$A$1:$G$49,MATCH(orders!$D223,products!$A$1:$A$49,0),MATCH(orders!L$1,products!$A$1:$G$1,0))</f>
        <v>12.95</v>
      </c>
      <c r="M223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VLOOKUP(C224,customers!A223:$I$1001,2,0)</f>
        <v>Waneta Edinborough</v>
      </c>
      <c r="G224" s="2" t="str">
        <f>IF(VLOOKUP(C224,customers!$A$1:$I$1001,3,0)=0," ",VLOOKUP(C224,customers!$A$1:$I$1001,3,0))</f>
        <v>wedinborough66@github.io</v>
      </c>
      <c r="H224" s="2" t="str">
        <f>VLOOKUP(C224,customers!$A$1:$I$1001,7,0)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>
        <f>INDEX(products!$A$1:$G$49,MATCH(orders!$D224,products!$A$1:$A$49,0),MATCH(orders!K$1,products!$A$1:$G$1,0))</f>
        <v>0.5</v>
      </c>
      <c r="L224">
        <f>INDEX(products!$A$1:$G$49,MATCH(orders!$D224,products!$A$1:$A$49,0),MATCH(orders!L$1,products!$A$1:$G$1,0))</f>
        <v>7.77</v>
      </c>
      <c r="M224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VLOOKUP(C225,customers!A224:$I$1001,2,0)</f>
        <v>Bobbe Piggott</v>
      </c>
      <c r="G225" s="2" t="str">
        <f>IF(VLOOKUP(C225,customers!$A$1:$I$1001,3,0)=0," ",VLOOKUP(C225,customers!$A$1:$I$1001,3,0))</f>
        <v xml:space="preserve"> </v>
      </c>
      <c r="H225" s="2" t="str">
        <f>VLOOKUP(C225,customers!$A$1:$I$1001,7,0)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>
        <f>INDEX(products!$A$1:$G$49,MATCH(orders!$D225,products!$A$1:$A$49,0),MATCH(orders!K$1,products!$A$1:$G$1,0))</f>
        <v>1</v>
      </c>
      <c r="L225">
        <f>INDEX(products!$A$1:$G$49,MATCH(orders!$D225,products!$A$1:$A$49,0),MATCH(orders!L$1,products!$A$1:$G$1,0))</f>
        <v>14.85</v>
      </c>
      <c r="M225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VLOOKUP(C226,customers!A225:$I$1001,2,0)</f>
        <v>Ketty Bromehead</v>
      </c>
      <c r="G226" s="2" t="str">
        <f>IF(VLOOKUP(C226,customers!$A$1:$I$1001,3,0)=0," ",VLOOKUP(C226,customers!$A$1:$I$1001,3,0))</f>
        <v>kbromehead68@un.org</v>
      </c>
      <c r="H226" s="2" t="str">
        <f>VLOOKUP(C226,customers!$A$1:$I$1001,7,0)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>
        <f>INDEX(products!$A$1:$G$49,MATCH(orders!$D226,products!$A$1:$A$49,0),MATCH(orders!K$1,products!$A$1:$G$1,0))</f>
        <v>2.5</v>
      </c>
      <c r="L226">
        <f>INDEX(products!$A$1:$G$49,MATCH(orders!$D226,products!$A$1:$A$49,0),MATCH(orders!L$1,products!$A$1:$G$1,0))</f>
        <v>29.784999999999997</v>
      </c>
      <c r="M226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VLOOKUP(C227,customers!A226:$I$1001,2,0)</f>
        <v>Elsbeth Westerman</v>
      </c>
      <c r="G227" s="2" t="str">
        <f>IF(VLOOKUP(C227,customers!$A$1:$I$1001,3,0)=0," ",VLOOKUP(C227,customers!$A$1:$I$1001,3,0))</f>
        <v>ewesterman69@si.edu</v>
      </c>
      <c r="H227" s="2" t="str">
        <f>VLOOKUP(C227,customers!$A$1:$I$1001,7,0)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>
        <f>INDEX(products!$A$1:$G$49,MATCH(orders!$D227,products!$A$1:$A$49,0),MATCH(orders!K$1,products!$A$1:$G$1,0))</f>
        <v>0.2</v>
      </c>
      <c r="L227">
        <f>INDEX(products!$A$1:$G$49,MATCH(orders!$D227,products!$A$1:$A$49,0),MATCH(orders!L$1,products!$A$1:$G$1,0))</f>
        <v>3.5849999999999995</v>
      </c>
      <c r="M227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VLOOKUP(C228,customers!A227:$I$1001,2,0)</f>
        <v>Anabelle Hutchens</v>
      </c>
      <c r="G228" s="2" t="str">
        <f>IF(VLOOKUP(C228,customers!$A$1:$I$1001,3,0)=0," ",VLOOKUP(C228,customers!$A$1:$I$1001,3,0))</f>
        <v>ahutchens6a@amazonaws.com</v>
      </c>
      <c r="H228" s="2" t="str">
        <f>VLOOKUP(C228,customers!$A$1:$I$1001,7,0)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>
        <f>INDEX(products!$A$1:$G$49,MATCH(orders!$D228,products!$A$1:$A$49,0),MATCH(orders!K$1,products!$A$1:$G$1,0))</f>
        <v>2.5</v>
      </c>
      <c r="L228">
        <f>INDEX(products!$A$1:$G$49,MATCH(orders!$D228,products!$A$1:$A$49,0),MATCH(orders!L$1,products!$A$1:$G$1,0))</f>
        <v>25.874999999999996</v>
      </c>
      <c r="M228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VLOOKUP(C229,customers!A228:$I$1001,2,0)</f>
        <v>Noak Wyvill</v>
      </c>
      <c r="G229" s="2" t="str">
        <f>IF(VLOOKUP(C229,customers!$A$1:$I$1001,3,0)=0," ",VLOOKUP(C229,customers!$A$1:$I$1001,3,0))</f>
        <v>nwyvill6b@naver.com</v>
      </c>
      <c r="H229" s="2" t="str">
        <f>VLOOKUP(C229,customers!$A$1:$I$1001,7,0)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>
        <f>INDEX(products!$A$1:$G$49,MATCH(orders!$D229,products!$A$1:$A$49,0),MATCH(orders!K$1,products!$A$1:$G$1,0))</f>
        <v>0.2</v>
      </c>
      <c r="L229">
        <f>INDEX(products!$A$1:$G$49,MATCH(orders!$D229,products!$A$1:$A$49,0),MATCH(orders!L$1,products!$A$1:$G$1,0))</f>
        <v>2.6849999999999996</v>
      </c>
      <c r="M229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VLOOKUP(C230,customers!A229:$I$1001,2,0)</f>
        <v>Beltran Mathon</v>
      </c>
      <c r="G230" s="2" t="str">
        <f>IF(VLOOKUP(C230,customers!$A$1:$I$1001,3,0)=0," ",VLOOKUP(C230,customers!$A$1:$I$1001,3,0))</f>
        <v>bmathon6c@barnesandnoble.com</v>
      </c>
      <c r="H230" s="2" t="str">
        <f>VLOOKUP(C230,customers!$A$1:$I$1001,7,0)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>
        <f>INDEX(products!$A$1:$G$49,MATCH(orders!$D230,products!$A$1:$A$49,0),MATCH(orders!K$1,products!$A$1:$G$1,0))</f>
        <v>0.2</v>
      </c>
      <c r="L230">
        <f>INDEX(products!$A$1:$G$49,MATCH(orders!$D230,products!$A$1:$A$49,0),MATCH(orders!L$1,products!$A$1:$G$1,0))</f>
        <v>3.5849999999999995</v>
      </c>
      <c r="M230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VLOOKUP(C231,customers!A230:$I$1001,2,0)</f>
        <v>Kristos Streight</v>
      </c>
      <c r="G231" s="2" t="str">
        <f>IF(VLOOKUP(C231,customers!$A$1:$I$1001,3,0)=0," ",VLOOKUP(C231,customers!$A$1:$I$1001,3,0))</f>
        <v>kstreight6d@about.com</v>
      </c>
      <c r="H231" s="2" t="str">
        <f>VLOOKUP(C231,customers!$A$1:$I$1001,7,0)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>
        <f>INDEX(products!$A$1:$G$49,MATCH(orders!$D231,products!$A$1:$A$49,0),MATCH(orders!K$1,products!$A$1:$G$1,0))</f>
        <v>0.2</v>
      </c>
      <c r="L231">
        <f>INDEX(products!$A$1:$G$49,MATCH(orders!$D231,products!$A$1:$A$49,0),MATCH(orders!L$1,products!$A$1:$G$1,0))</f>
        <v>4.3650000000000002</v>
      </c>
      <c r="M231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VLOOKUP(C232,customers!A231:$I$1001,2,0)</f>
        <v>Portie Cutchie</v>
      </c>
      <c r="G232" s="2" t="str">
        <f>IF(VLOOKUP(C232,customers!$A$1:$I$1001,3,0)=0," ",VLOOKUP(C232,customers!$A$1:$I$1001,3,0))</f>
        <v>pcutchie6e@globo.com</v>
      </c>
      <c r="H232" s="2" t="str">
        <f>VLOOKUP(C232,customers!$A$1:$I$1001,7,0)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>
        <f>INDEX(products!$A$1:$G$49,MATCH(orders!$D232,products!$A$1:$A$49,0),MATCH(orders!K$1,products!$A$1:$G$1,0))</f>
        <v>2.5</v>
      </c>
      <c r="L232">
        <f>INDEX(products!$A$1:$G$49,MATCH(orders!$D232,products!$A$1:$A$49,0),MATCH(orders!L$1,products!$A$1:$G$1,0))</f>
        <v>25.874999999999996</v>
      </c>
      <c r="M232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VLOOKUP(C233,customers!A232:$I$1001,2,0)</f>
        <v>Sinclare Edsell</v>
      </c>
      <c r="G233" s="2" t="str">
        <f>IF(VLOOKUP(C233,customers!$A$1:$I$1001,3,0)=0," ",VLOOKUP(C233,customers!$A$1:$I$1001,3,0))</f>
        <v xml:space="preserve"> </v>
      </c>
      <c r="H233" s="2" t="str">
        <f>VLOOKUP(C233,customers!$A$1:$I$1001,7,0)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>
        <f>INDEX(products!$A$1:$G$49,MATCH(orders!$D233,products!$A$1:$A$49,0),MATCH(orders!K$1,products!$A$1:$G$1,0))</f>
        <v>0.2</v>
      </c>
      <c r="L233">
        <f>INDEX(products!$A$1:$G$49,MATCH(orders!$D233,products!$A$1:$A$49,0),MATCH(orders!L$1,products!$A$1:$G$1,0))</f>
        <v>4.3650000000000002</v>
      </c>
      <c r="M233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VLOOKUP(C234,customers!A233:$I$1001,2,0)</f>
        <v>Conny Gheraldi</v>
      </c>
      <c r="G234" s="2" t="str">
        <f>IF(VLOOKUP(C234,customers!$A$1:$I$1001,3,0)=0," ",VLOOKUP(C234,customers!$A$1:$I$1001,3,0))</f>
        <v>cgheraldi6g@opera.com</v>
      </c>
      <c r="H234" s="2" t="str">
        <f>VLOOKUP(C234,customers!$A$1:$I$1001,7,0)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>
        <f>INDEX(products!$A$1:$G$49,MATCH(orders!$D234,products!$A$1:$A$49,0),MATCH(orders!K$1,products!$A$1:$G$1,0))</f>
        <v>0.2</v>
      </c>
      <c r="L234">
        <f>INDEX(products!$A$1:$G$49,MATCH(orders!$D234,products!$A$1:$A$49,0),MATCH(orders!L$1,products!$A$1:$G$1,0))</f>
        <v>4.7549999999999999</v>
      </c>
      <c r="M234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VLOOKUP(C235,customers!A234:$I$1001,2,0)</f>
        <v>Beryle Kenwell</v>
      </c>
      <c r="G235" s="2" t="str">
        <f>IF(VLOOKUP(C235,customers!$A$1:$I$1001,3,0)=0," ",VLOOKUP(C235,customers!$A$1:$I$1001,3,0))</f>
        <v>bkenwell6h@over-blog.com</v>
      </c>
      <c r="H235" s="2" t="str">
        <f>VLOOKUP(C235,customers!$A$1:$I$1001,7,0)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>
        <f>INDEX(products!$A$1:$G$49,MATCH(orders!$D235,products!$A$1:$A$49,0),MATCH(orders!K$1,products!$A$1:$G$1,0))</f>
        <v>0.2</v>
      </c>
      <c r="L235">
        <f>INDEX(products!$A$1:$G$49,MATCH(orders!$D235,products!$A$1:$A$49,0),MATCH(orders!L$1,products!$A$1:$G$1,0))</f>
        <v>4.125</v>
      </c>
      <c r="M235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VLOOKUP(C236,customers!A235:$I$1001,2,0)</f>
        <v>Tomas Sutty</v>
      </c>
      <c r="G236" s="2" t="str">
        <f>IF(VLOOKUP(C236,customers!$A$1:$I$1001,3,0)=0," ",VLOOKUP(C236,customers!$A$1:$I$1001,3,0))</f>
        <v>tsutty6i@google.es</v>
      </c>
      <c r="H236" s="2" t="str">
        <f>VLOOKUP(C236,customers!$A$1:$I$1001,7,0)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>
        <f>INDEX(products!$A$1:$G$49,MATCH(orders!$D236,products!$A$1:$A$49,0),MATCH(orders!K$1,products!$A$1:$G$1,0))</f>
        <v>2.5</v>
      </c>
      <c r="L236">
        <f>INDEX(products!$A$1:$G$49,MATCH(orders!$D236,products!$A$1:$A$49,0),MATCH(orders!L$1,products!$A$1:$G$1,0))</f>
        <v>36.454999999999998</v>
      </c>
      <c r="M236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VLOOKUP(C237,customers!A236:$I$1001,2,0)</f>
        <v>Samuele Ales0</v>
      </c>
      <c r="G237" s="2" t="str">
        <f>IF(VLOOKUP(C237,customers!$A$1:$I$1001,3,0)=0," ",VLOOKUP(C237,customers!$A$1:$I$1001,3,0))</f>
        <v xml:space="preserve"> </v>
      </c>
      <c r="H237" s="2" t="str">
        <f>VLOOKUP(C237,customers!$A$1:$I$1001,7,0)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>
        <f>INDEX(products!$A$1:$G$49,MATCH(orders!$D237,products!$A$1:$A$49,0),MATCH(orders!K$1,products!$A$1:$G$1,0))</f>
        <v>2.5</v>
      </c>
      <c r="L237">
        <f>INDEX(products!$A$1:$G$49,MATCH(orders!$D237,products!$A$1:$A$49,0),MATCH(orders!L$1,products!$A$1:$G$1,0))</f>
        <v>36.454999999999998</v>
      </c>
      <c r="M237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VLOOKUP(C238,customers!A237:$I$1001,2,0)</f>
        <v>Carlie Harce</v>
      </c>
      <c r="G238" s="2" t="str">
        <f>IF(VLOOKUP(C238,customers!$A$1:$I$1001,3,0)=0," ",VLOOKUP(C238,customers!$A$1:$I$1001,3,0))</f>
        <v>charce6k@cafepress.com</v>
      </c>
      <c r="H238" s="2" t="str">
        <f>VLOOKUP(C238,customers!$A$1:$I$1001,7,0)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>
        <f>INDEX(products!$A$1:$G$49,MATCH(orders!$D238,products!$A$1:$A$49,0),MATCH(orders!K$1,products!$A$1:$G$1,0))</f>
        <v>2.5</v>
      </c>
      <c r="L238">
        <f>INDEX(products!$A$1:$G$49,MATCH(orders!$D238,products!$A$1:$A$49,0),MATCH(orders!L$1,products!$A$1:$G$1,0))</f>
        <v>29.784999999999997</v>
      </c>
      <c r="M238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VLOOKUP(C239,customers!A238:$I$1001,2,0)</f>
        <v>Craggy Bril</v>
      </c>
      <c r="G239" s="2" t="str">
        <f>IF(VLOOKUP(C239,customers!$A$1:$I$1001,3,0)=0," ",VLOOKUP(C239,customers!$A$1:$I$1001,3,0))</f>
        <v xml:space="preserve"> </v>
      </c>
      <c r="H239" s="2" t="str">
        <f>VLOOKUP(C239,customers!$A$1:$I$1001,7,0)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>
        <f>INDEX(products!$A$1:$G$49,MATCH(orders!$D239,products!$A$1:$A$49,0),MATCH(orders!K$1,products!$A$1:$G$1,0))</f>
        <v>0.2</v>
      </c>
      <c r="L239">
        <f>INDEX(products!$A$1:$G$49,MATCH(orders!$D239,products!$A$1:$A$49,0),MATCH(orders!L$1,products!$A$1:$G$1,0))</f>
        <v>3.5849999999999995</v>
      </c>
      <c r="M239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VLOOKUP(C240,customers!A239:$I$1001,2,0)</f>
        <v>Friederike Drysdale</v>
      </c>
      <c r="G240" s="2" t="str">
        <f>IF(VLOOKUP(C240,customers!$A$1:$I$1001,3,0)=0," ",VLOOKUP(C240,customers!$A$1:$I$1001,3,0))</f>
        <v>fdrysdale6m@symantec.com</v>
      </c>
      <c r="H240" s="2" t="str">
        <f>VLOOKUP(C240,customers!$A$1:$I$1001,7,0)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>
        <f>INDEX(products!$A$1:$G$49,MATCH(orders!$D240,products!$A$1:$A$49,0),MATCH(orders!K$1,products!$A$1:$G$1,0))</f>
        <v>2.5</v>
      </c>
      <c r="L240">
        <f>INDEX(products!$A$1:$G$49,MATCH(orders!$D240,products!$A$1:$A$49,0),MATCH(orders!L$1,products!$A$1:$G$1,0))</f>
        <v>22.884999999999998</v>
      </c>
      <c r="M240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VLOOKUP(C241,customers!A240:$I$1001,2,0)</f>
        <v>Devon Magowan</v>
      </c>
      <c r="G241" s="2" t="str">
        <f>IF(VLOOKUP(C241,customers!$A$1:$I$1001,3,0)=0," ",VLOOKUP(C241,customers!$A$1:$I$1001,3,0))</f>
        <v>dmagowan6n@fc2.com</v>
      </c>
      <c r="H241" s="2" t="str">
        <f>VLOOKUP(C241,customers!$A$1:$I$1001,7,0)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>
        <f>INDEX(products!$A$1:$G$49,MATCH(orders!$D241,products!$A$1:$A$49,0),MATCH(orders!K$1,products!$A$1:$G$1,0))</f>
        <v>1</v>
      </c>
      <c r="L241">
        <f>INDEX(products!$A$1:$G$49,MATCH(orders!$D241,products!$A$1:$A$49,0),MATCH(orders!L$1,products!$A$1:$G$1,0))</f>
        <v>14.85</v>
      </c>
      <c r="M241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VLOOKUP(C242,customers!A241:$I$1001,2,0)</f>
        <v>Codi Littrell</v>
      </c>
      <c r="G242" s="2" t="str">
        <f>IF(VLOOKUP(C242,customers!$A$1:$I$1001,3,0)=0," ",VLOOKUP(C242,customers!$A$1:$I$1001,3,0))</f>
        <v xml:space="preserve"> </v>
      </c>
      <c r="H242" s="2" t="str">
        <f>VLOOKUP(C242,customers!$A$1:$I$1001,7,0)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>
        <f>INDEX(products!$A$1:$G$49,MATCH(orders!$D242,products!$A$1:$A$49,0),MATCH(orders!K$1,products!$A$1:$G$1,0))</f>
        <v>2.5</v>
      </c>
      <c r="L242">
        <f>INDEX(products!$A$1:$G$49,MATCH(orders!$D242,products!$A$1:$A$49,0),MATCH(orders!L$1,products!$A$1:$G$1,0))</f>
        <v>25.874999999999996</v>
      </c>
      <c r="M242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VLOOKUP(C243,customers!A242:$I$1001,2,0)</f>
        <v>Christel Speak</v>
      </c>
      <c r="G243" s="2" t="str">
        <f>IF(VLOOKUP(C243,customers!$A$1:$I$1001,3,0)=0," ",VLOOKUP(C243,customers!$A$1:$I$1001,3,0))</f>
        <v xml:space="preserve"> </v>
      </c>
      <c r="H243" s="2" t="str">
        <f>VLOOKUP(C243,customers!$A$1:$I$1001,7,0)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>
        <f>INDEX(products!$A$1:$G$49,MATCH(orders!$D243,products!$A$1:$A$49,0),MATCH(orders!K$1,products!$A$1:$G$1,0))</f>
        <v>2.5</v>
      </c>
      <c r="L243">
        <f>INDEX(products!$A$1:$G$49,MATCH(orders!$D243,products!$A$1:$A$49,0),MATCH(orders!L$1,products!$A$1:$G$1,0))</f>
        <v>22.884999999999998</v>
      </c>
      <c r="M243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VLOOKUP(C244,customers!A243:$I$1001,2,0)</f>
        <v>Sibella Rushbrooke</v>
      </c>
      <c r="G244" s="2" t="str">
        <f>IF(VLOOKUP(C244,customers!$A$1:$I$1001,3,0)=0," ",VLOOKUP(C244,customers!$A$1:$I$1001,3,0))</f>
        <v>srushbrooke6q@youku.com</v>
      </c>
      <c r="H244" s="2" t="str">
        <f>VLOOKUP(C244,customers!$A$1:$I$1001,7,0)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>
        <f>INDEX(products!$A$1:$G$49,MATCH(orders!$D244,products!$A$1:$A$49,0),MATCH(orders!K$1,products!$A$1:$G$1,0))</f>
        <v>1</v>
      </c>
      <c r="L244">
        <f>INDEX(products!$A$1:$G$49,MATCH(orders!$D244,products!$A$1:$A$49,0),MATCH(orders!L$1,products!$A$1:$G$1,0))</f>
        <v>12.15</v>
      </c>
      <c r="M244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VLOOKUP(C245,customers!A244:$I$1001,2,0)</f>
        <v>Tammie Drynan</v>
      </c>
      <c r="G245" s="2" t="str">
        <f>IF(VLOOKUP(C245,customers!$A$1:$I$1001,3,0)=0," ",VLOOKUP(C245,customers!$A$1:$I$1001,3,0))</f>
        <v>tdrynan6r@deviantart.com</v>
      </c>
      <c r="H245" s="2" t="str">
        <f>VLOOKUP(C245,customers!$A$1:$I$1001,7,0)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>
        <f>INDEX(products!$A$1:$G$49,MATCH(orders!$D245,products!$A$1:$A$49,0),MATCH(orders!K$1,products!$A$1:$G$1,0))</f>
        <v>0.5</v>
      </c>
      <c r="L245">
        <f>INDEX(products!$A$1:$G$49,MATCH(orders!$D245,products!$A$1:$A$49,0),MATCH(orders!L$1,products!$A$1:$G$1,0))</f>
        <v>7.29</v>
      </c>
      <c r="M245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VLOOKUP(C246,customers!A245:$I$1001,2,0)</f>
        <v>Effie Yurkov</v>
      </c>
      <c r="G246" s="2" t="str">
        <f>IF(VLOOKUP(C246,customers!$A$1:$I$1001,3,0)=0," ",VLOOKUP(C246,customers!$A$1:$I$1001,3,0))</f>
        <v>eyurkov6s@hud.gov</v>
      </c>
      <c r="H246" s="2" t="str">
        <f>VLOOKUP(C246,customers!$A$1:$I$1001,7,0)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>
        <f>INDEX(products!$A$1:$G$49,MATCH(orders!$D246,products!$A$1:$A$49,0),MATCH(orders!K$1,products!$A$1:$G$1,0))</f>
        <v>2.5</v>
      </c>
      <c r="L246">
        <f>INDEX(products!$A$1:$G$49,MATCH(orders!$D246,products!$A$1:$A$49,0),MATCH(orders!L$1,products!$A$1:$G$1,0))</f>
        <v>33.464999999999996</v>
      </c>
      <c r="M246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VLOOKUP(C247,customers!A246:$I$1001,2,0)</f>
        <v>Lexie Mallan</v>
      </c>
      <c r="G247" s="2" t="str">
        <f>IF(VLOOKUP(C247,customers!$A$1:$I$1001,3,0)=0," ",VLOOKUP(C247,customers!$A$1:$I$1001,3,0))</f>
        <v>lmallan6t@state.gov</v>
      </c>
      <c r="H247" s="2" t="str">
        <f>VLOOKUP(C247,customers!$A$1:$I$1001,7,0)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>
        <f>INDEX(products!$A$1:$G$49,MATCH(orders!$D247,products!$A$1:$A$49,0),MATCH(orders!K$1,products!$A$1:$G$1,0))</f>
        <v>0.2</v>
      </c>
      <c r="L247">
        <f>INDEX(products!$A$1:$G$49,MATCH(orders!$D247,products!$A$1:$A$49,0),MATCH(orders!L$1,products!$A$1:$G$1,0))</f>
        <v>4.7549999999999999</v>
      </c>
      <c r="M247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VLOOKUP(C248,customers!A247:$I$1001,2,0)</f>
        <v>Georgena Bentjens</v>
      </c>
      <c r="G248" s="2" t="str">
        <f>IF(VLOOKUP(C248,customers!$A$1:$I$1001,3,0)=0," ",VLOOKUP(C248,customers!$A$1:$I$1001,3,0))</f>
        <v>gbentjens6u@netlog.com</v>
      </c>
      <c r="H248" s="2" t="str">
        <f>VLOOKUP(C248,customers!$A$1:$I$1001,7,0)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>
        <f>INDEX(products!$A$1:$G$49,MATCH(orders!$D248,products!$A$1:$A$49,0),MATCH(orders!K$1,products!$A$1:$G$1,0))</f>
        <v>1</v>
      </c>
      <c r="L248">
        <f>INDEX(products!$A$1:$G$49,MATCH(orders!$D248,products!$A$1:$A$49,0),MATCH(orders!L$1,products!$A$1:$G$1,0))</f>
        <v>12.95</v>
      </c>
      <c r="M248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VLOOKUP(C249,customers!A248:$I$1001,2,0)</f>
        <v>Delmar Beasant</v>
      </c>
      <c r="G249" s="2" t="str">
        <f>IF(VLOOKUP(C249,customers!$A$1:$I$1001,3,0)=0," ",VLOOKUP(C249,customers!$A$1:$I$1001,3,0))</f>
        <v xml:space="preserve"> </v>
      </c>
      <c r="H249" s="2" t="str">
        <f>VLOOKUP(C249,customers!$A$1:$I$1001,7,0)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>
        <f>INDEX(products!$A$1:$G$49,MATCH(orders!$D249,products!$A$1:$A$49,0),MATCH(orders!K$1,products!$A$1:$G$1,0))</f>
        <v>0.2</v>
      </c>
      <c r="L249">
        <f>INDEX(products!$A$1:$G$49,MATCH(orders!$D249,products!$A$1:$A$49,0),MATCH(orders!L$1,products!$A$1:$G$1,0))</f>
        <v>3.5849999999999995</v>
      </c>
      <c r="M249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VLOOKUP(C250,customers!A249:$I$1001,2,0)</f>
        <v>Lyn Entwistle</v>
      </c>
      <c r="G250" s="2" t="str">
        <f>IF(VLOOKUP(C250,customers!$A$1:$I$1001,3,0)=0," ",VLOOKUP(C250,customers!$A$1:$I$1001,3,0))</f>
        <v>lentwistle6w@omniture.com</v>
      </c>
      <c r="H250" s="2" t="str">
        <f>VLOOKUP(C250,customers!$A$1:$I$1001,7,0)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>
        <f>INDEX(products!$A$1:$G$49,MATCH(orders!$D250,products!$A$1:$A$49,0),MATCH(orders!K$1,products!$A$1:$G$1,0))</f>
        <v>1</v>
      </c>
      <c r="L250">
        <f>INDEX(products!$A$1:$G$49,MATCH(orders!$D250,products!$A$1:$A$49,0),MATCH(orders!L$1,products!$A$1:$G$1,0))</f>
        <v>9.9499999999999993</v>
      </c>
      <c r="M250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VLOOKUP(C251,customers!A250:$I$1001,2,0)</f>
        <v>Zacharias Kiffe</v>
      </c>
      <c r="G251" s="2" t="str">
        <f>IF(VLOOKUP(C251,customers!$A$1:$I$1001,3,0)=0," ",VLOOKUP(C251,customers!$A$1:$I$1001,3,0))</f>
        <v>zkiffe74@cyberchimps.com</v>
      </c>
      <c r="H251" s="2" t="str">
        <f>VLOOKUP(C251,customers!$A$1:$I$1001,7,0)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>
        <f>INDEX(products!$A$1:$G$49,MATCH(orders!$D251,products!$A$1:$A$49,0),MATCH(orders!K$1,products!$A$1:$G$1,0))</f>
        <v>1</v>
      </c>
      <c r="L251">
        <f>INDEX(products!$A$1:$G$49,MATCH(orders!$D251,products!$A$1:$A$49,0),MATCH(orders!L$1,products!$A$1:$G$1,0))</f>
        <v>15.85</v>
      </c>
      <c r="M251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VLOOKUP(C252,customers!A251:$I$1001,2,0)</f>
        <v>Mercedes Acott</v>
      </c>
      <c r="G252" s="2" t="str">
        <f>IF(VLOOKUP(C252,customers!$A$1:$I$1001,3,0)=0," ",VLOOKUP(C252,customers!$A$1:$I$1001,3,0))</f>
        <v>macott6y@pagesperso-orange.fr</v>
      </c>
      <c r="H252" s="2" t="str">
        <f>VLOOKUP(C252,customers!$A$1:$I$1001,7,0)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>
        <f>INDEX(products!$A$1:$G$49,MATCH(orders!$D252,products!$A$1:$A$49,0),MATCH(orders!K$1,products!$A$1:$G$1,0))</f>
        <v>0.2</v>
      </c>
      <c r="L252">
        <f>INDEX(products!$A$1:$G$49,MATCH(orders!$D252,products!$A$1:$A$49,0),MATCH(orders!L$1,products!$A$1:$G$1,0))</f>
        <v>2.9849999999999999</v>
      </c>
      <c r="M252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VLOOKUP(C253,customers!A252:$I$1001,2,0)</f>
        <v>Connor Heaviside</v>
      </c>
      <c r="G253" s="2" t="str">
        <f>IF(VLOOKUP(C253,customers!$A$1:$I$1001,3,0)=0," ",VLOOKUP(C253,customers!$A$1:$I$1001,3,0))</f>
        <v>cheaviside6z@rediff.com</v>
      </c>
      <c r="H253" s="2" t="str">
        <f>VLOOKUP(C253,customers!$A$1:$I$1001,7,0)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>
        <f>INDEX(products!$A$1:$G$49,MATCH(orders!$D253,products!$A$1:$A$49,0),MATCH(orders!K$1,products!$A$1:$G$1,0))</f>
        <v>1</v>
      </c>
      <c r="L253">
        <f>INDEX(products!$A$1:$G$49,MATCH(orders!$D253,products!$A$1:$A$49,0),MATCH(orders!L$1,products!$A$1:$G$1,0))</f>
        <v>13.75</v>
      </c>
      <c r="M253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VLOOKUP(C254,customers!A253:$I$1001,2,0)</f>
        <v>Devy Bulbrook</v>
      </c>
      <c r="G254" s="2" t="str">
        <f>IF(VLOOKUP(C254,customers!$A$1:$I$1001,3,0)=0," ",VLOOKUP(C254,customers!$A$1:$I$1001,3,0))</f>
        <v xml:space="preserve"> </v>
      </c>
      <c r="H254" s="2" t="str">
        <f>VLOOKUP(C254,customers!$A$1:$I$1001,7,0)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>
        <f>INDEX(products!$A$1:$G$49,MATCH(orders!$D254,products!$A$1:$A$49,0),MATCH(orders!K$1,products!$A$1:$G$1,0))</f>
        <v>1</v>
      </c>
      <c r="L254">
        <f>INDEX(products!$A$1:$G$49,MATCH(orders!$D254,products!$A$1:$A$49,0),MATCH(orders!L$1,products!$A$1:$G$1,0))</f>
        <v>9.9499999999999993</v>
      </c>
      <c r="M254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VLOOKUP(C255,customers!A254:$I$1001,2,0)</f>
        <v>Leia Kernan</v>
      </c>
      <c r="G255" s="2" t="str">
        <f>IF(VLOOKUP(C255,customers!$A$1:$I$1001,3,0)=0," ",VLOOKUP(C255,customers!$A$1:$I$1001,3,0))</f>
        <v>lkernan71@wsj.com</v>
      </c>
      <c r="H255" s="2" t="str">
        <f>VLOOKUP(C255,customers!$A$1:$I$1001,7,0)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>
        <f>INDEX(products!$A$1:$G$49,MATCH(orders!$D255,products!$A$1:$A$49,0),MATCH(orders!K$1,products!$A$1:$G$1,0))</f>
        <v>1</v>
      </c>
      <c r="L255">
        <f>INDEX(products!$A$1:$G$49,MATCH(orders!$D255,products!$A$1:$A$49,0),MATCH(orders!L$1,products!$A$1:$G$1,0))</f>
        <v>14.55</v>
      </c>
      <c r="M255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VLOOKUP(C256,customers!A255:$I$1001,2,0)</f>
        <v>Rosaline McLae</v>
      </c>
      <c r="G256" s="2" t="str">
        <f>IF(VLOOKUP(C256,customers!$A$1:$I$1001,3,0)=0," ",VLOOKUP(C256,customers!$A$1:$I$1001,3,0))</f>
        <v>rmclae72@dailymotion.com</v>
      </c>
      <c r="H256" s="2" t="str">
        <f>VLOOKUP(C256,customers!$A$1:$I$1001,7,0)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>
        <f>INDEX(products!$A$1:$G$49,MATCH(orders!$D256,products!$A$1:$A$49,0),MATCH(orders!K$1,products!$A$1:$G$1,0))</f>
        <v>0.5</v>
      </c>
      <c r="L256">
        <f>INDEX(products!$A$1:$G$49,MATCH(orders!$D256,products!$A$1:$A$49,0),MATCH(orders!L$1,products!$A$1:$G$1,0))</f>
        <v>7.169999999999999</v>
      </c>
      <c r="M256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VLOOKUP(C257,customers!A256:$I$1001,2,0)</f>
        <v>Cleve Blowfelde</v>
      </c>
      <c r="G257" s="2" t="str">
        <f>IF(VLOOKUP(C257,customers!$A$1:$I$1001,3,0)=0," ",VLOOKUP(C257,customers!$A$1:$I$1001,3,0))</f>
        <v>cblowfelde73@ustream.tv</v>
      </c>
      <c r="H257" s="2" t="str">
        <f>VLOOKUP(C257,customers!$A$1:$I$1001,7,0)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>
        <f>INDEX(products!$A$1:$G$49,MATCH(orders!$D257,products!$A$1:$A$49,0),MATCH(orders!K$1,products!$A$1:$G$1,0))</f>
        <v>0.5</v>
      </c>
      <c r="L257">
        <f>INDEX(products!$A$1:$G$49,MATCH(orders!$D257,products!$A$1:$A$49,0),MATCH(orders!L$1,products!$A$1:$G$1,0))</f>
        <v>7.169999999999999</v>
      </c>
      <c r="M257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VLOOKUP(C258,customers!A257:$I$1001,2,0)</f>
        <v>Zacharias Kiffe</v>
      </c>
      <c r="G258" s="2" t="str">
        <f>IF(VLOOKUP(C258,customers!$A$1:$I$1001,3,0)=0," ",VLOOKUP(C258,customers!$A$1:$I$1001,3,0))</f>
        <v>zkiffe74@cyberchimps.com</v>
      </c>
      <c r="H258" s="2" t="str">
        <f>VLOOKUP(C258,customers!$A$1:$I$1001,7,0)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>
        <f>INDEX(products!$A$1:$G$49,MATCH(orders!$D258,products!$A$1:$A$49,0),MATCH(orders!K$1,products!$A$1:$G$1,0))</f>
        <v>0.5</v>
      </c>
      <c r="L258">
        <f>INDEX(products!$A$1:$G$49,MATCH(orders!$D258,products!$A$1:$A$49,0),MATCH(orders!L$1,products!$A$1:$G$1,0))</f>
        <v>8.73</v>
      </c>
      <c r="M258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VLOOKUP(C259,customers!A258:$I$1001,2,0)</f>
        <v>Denyse O'Calleran</v>
      </c>
      <c r="G259" s="2" t="str">
        <f>IF(VLOOKUP(C259,customers!$A$1:$I$1001,3,0)=0," ",VLOOKUP(C259,customers!$A$1:$I$1001,3,0))</f>
        <v>docalleran75@ucla.edu</v>
      </c>
      <c r="H259" s="2" t="str">
        <f>VLOOKUP(C259,customers!$A$1:$I$1001,7,0)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>
        <f>INDEX(products!$A$1:$G$49,MATCH(orders!$D259,products!$A$1:$A$49,0),MATCH(orders!K$1,products!$A$1:$G$1,0))</f>
        <v>2.5</v>
      </c>
      <c r="L259">
        <f>INDEX(products!$A$1:$G$49,MATCH(orders!$D259,products!$A$1:$A$49,0),MATCH(orders!L$1,products!$A$1:$G$1,0))</f>
        <v>27.945</v>
      </c>
      <c r="M259">
        <f t="shared" ref="M259:M322" si="12">L259*E259</f>
        <v>27.945</v>
      </c>
      <c r="N259" t="str">
        <f t="shared" ref="N259:N322" si="13">IF(I259="Rob","Robusta",IF(I259="Exc","Excelsa",IF(I259="Ara","Arabica",IF(I259="Lib","Liberica"," "))))</f>
        <v>Excelsa</v>
      </c>
      <c r="O259" t="str">
        <f t="shared" ref="O259:O322" si="14">IF(J259="M","Medium",IF(J259="L","Light",IF(J259="D","Dark")))</f>
        <v>Dark</v>
      </c>
    </row>
    <row r="260" spans="1:15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VLOOKUP(C260,customers!A259:$I$1001,2,0)</f>
        <v>Cobby Cromwell</v>
      </c>
      <c r="G260" s="2" t="str">
        <f>IF(VLOOKUP(C260,customers!$A$1:$I$1001,3,0)=0," ",VLOOKUP(C260,customers!$A$1:$I$1001,3,0))</f>
        <v>ccromwell76@desdev.cn</v>
      </c>
      <c r="H260" s="2" t="str">
        <f>VLOOKUP(C260,customers!$A$1:$I$1001,7,0)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>
        <f>INDEX(products!$A$1:$G$49,MATCH(orders!$D260,products!$A$1:$A$49,0),MATCH(orders!K$1,products!$A$1:$G$1,0))</f>
        <v>2.5</v>
      </c>
      <c r="L260">
        <f>INDEX(products!$A$1:$G$49,MATCH(orders!$D260,products!$A$1:$A$49,0),MATCH(orders!L$1,products!$A$1:$G$1,0))</f>
        <v>27.945</v>
      </c>
      <c r="M260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VLOOKUP(C261,customers!A260:$I$1001,2,0)</f>
        <v>Irv Hay</v>
      </c>
      <c r="G261" s="2" t="str">
        <f>IF(VLOOKUP(C261,customers!$A$1:$I$1001,3,0)=0," ",VLOOKUP(C261,customers!$A$1:$I$1001,3,0))</f>
        <v>ihay77@lulu.com</v>
      </c>
      <c r="H261" s="2" t="str">
        <f>VLOOKUP(C261,customers!$A$1:$I$1001,7,0)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>
        <f>INDEX(products!$A$1:$G$49,MATCH(orders!$D261,products!$A$1:$A$49,0),MATCH(orders!K$1,products!$A$1:$G$1,0))</f>
        <v>0.2</v>
      </c>
      <c r="L261">
        <f>INDEX(products!$A$1:$G$49,MATCH(orders!$D261,products!$A$1:$A$49,0),MATCH(orders!L$1,products!$A$1:$G$1,0))</f>
        <v>2.9849999999999999</v>
      </c>
      <c r="M261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VLOOKUP(C262,customers!A261:$I$1001,2,0)</f>
        <v>Tani Taffarello</v>
      </c>
      <c r="G262" s="2" t="str">
        <f>IF(VLOOKUP(C262,customers!$A$1:$I$1001,3,0)=0," ",VLOOKUP(C262,customers!$A$1:$I$1001,3,0))</f>
        <v>ttaffarello78@sciencedaily.com</v>
      </c>
      <c r="H262" s="2" t="str">
        <f>VLOOKUP(C262,customers!$A$1:$I$1001,7,0)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>
        <f>INDEX(products!$A$1:$G$49,MATCH(orders!$D262,products!$A$1:$A$49,0),MATCH(orders!K$1,products!$A$1:$G$1,0))</f>
        <v>2.5</v>
      </c>
      <c r="L262">
        <f>INDEX(products!$A$1:$G$49,MATCH(orders!$D262,products!$A$1:$A$49,0),MATCH(orders!L$1,products!$A$1:$G$1,0))</f>
        <v>27.484999999999996</v>
      </c>
      <c r="M262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VLOOKUP(C263,customers!A262:$I$1001,2,0)</f>
        <v>Monique Canty</v>
      </c>
      <c r="G263" s="2" t="str">
        <f>IF(VLOOKUP(C263,customers!$A$1:$I$1001,3,0)=0," ",VLOOKUP(C263,customers!$A$1:$I$1001,3,0))</f>
        <v>mcanty79@jigsy.com</v>
      </c>
      <c r="H263" s="2" t="str">
        <f>VLOOKUP(C263,customers!$A$1:$I$1001,7,0)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>
        <f>INDEX(products!$A$1:$G$49,MATCH(orders!$D263,products!$A$1:$A$49,0),MATCH(orders!K$1,products!$A$1:$G$1,0))</f>
        <v>1</v>
      </c>
      <c r="L263">
        <f>INDEX(products!$A$1:$G$49,MATCH(orders!$D263,products!$A$1:$A$49,0),MATCH(orders!L$1,products!$A$1:$G$1,0))</f>
        <v>11.95</v>
      </c>
      <c r="M263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VLOOKUP(C264,customers!A263:$I$1001,2,0)</f>
        <v>Javier Kopke</v>
      </c>
      <c r="G264" s="2" t="str">
        <f>IF(VLOOKUP(C264,customers!$A$1:$I$1001,3,0)=0," ",VLOOKUP(C264,customers!$A$1:$I$1001,3,0))</f>
        <v>jkopke7a@auda.org.au</v>
      </c>
      <c r="H264" s="2" t="str">
        <f>VLOOKUP(C264,customers!$A$1:$I$1001,7,0)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>
        <f>INDEX(products!$A$1:$G$49,MATCH(orders!$D264,products!$A$1:$A$49,0),MATCH(orders!K$1,products!$A$1:$G$1,0))</f>
        <v>1</v>
      </c>
      <c r="L264">
        <f>INDEX(products!$A$1:$G$49,MATCH(orders!$D264,products!$A$1:$A$49,0),MATCH(orders!L$1,products!$A$1:$G$1,0))</f>
        <v>13.75</v>
      </c>
      <c r="M264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VLOOKUP(C265,customers!A264:$I$1001,2,0)</f>
        <v>Mar McIver</v>
      </c>
      <c r="G265" s="2" t="str">
        <f>IF(VLOOKUP(C265,customers!$A$1:$I$1001,3,0)=0," ",VLOOKUP(C265,customers!$A$1:$I$1001,3,0))</f>
        <v xml:space="preserve"> </v>
      </c>
      <c r="H265" s="2" t="str">
        <f>VLOOKUP(C265,customers!$A$1:$I$1001,7,0)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>
        <f>INDEX(products!$A$1:$G$49,MATCH(orders!$D265,products!$A$1:$A$49,0),MATCH(orders!K$1,products!$A$1:$G$1,0))</f>
        <v>2.5</v>
      </c>
      <c r="L265">
        <f>INDEX(products!$A$1:$G$49,MATCH(orders!$D265,products!$A$1:$A$49,0),MATCH(orders!L$1,products!$A$1:$G$1,0))</f>
        <v>33.464999999999996</v>
      </c>
      <c r="M265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VLOOKUP(C266,customers!A265:$I$1001,2,0)</f>
        <v>Arabella Fransewich</v>
      </c>
      <c r="G266" s="2" t="str">
        <f>IF(VLOOKUP(C266,customers!$A$1:$I$1001,3,0)=0," ",VLOOKUP(C266,customers!$A$1:$I$1001,3,0))</f>
        <v xml:space="preserve"> </v>
      </c>
      <c r="H266" s="2" t="str">
        <f>VLOOKUP(C266,customers!$A$1:$I$1001,7,0)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>
        <f>INDEX(products!$A$1:$G$49,MATCH(orders!$D266,products!$A$1:$A$49,0),MATCH(orders!K$1,products!$A$1:$G$1,0))</f>
        <v>1</v>
      </c>
      <c r="L266">
        <f>INDEX(products!$A$1:$G$49,MATCH(orders!$D266,products!$A$1:$A$49,0),MATCH(orders!L$1,products!$A$1:$G$1,0))</f>
        <v>11.95</v>
      </c>
      <c r="M266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VLOOKUP(C267,customers!A266:$I$1001,2,0)</f>
        <v>Violette Hellmore</v>
      </c>
      <c r="G267" s="2" t="str">
        <f>IF(VLOOKUP(C267,customers!$A$1:$I$1001,3,0)=0," ",VLOOKUP(C267,customers!$A$1:$I$1001,3,0))</f>
        <v>vhellmore7d@bbc.co.uk</v>
      </c>
      <c r="H267" s="2" t="str">
        <f>VLOOKUP(C267,customers!$A$1:$I$1001,7,0)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>
        <f>INDEX(products!$A$1:$G$49,MATCH(orders!$D267,products!$A$1:$A$49,0),MATCH(orders!K$1,products!$A$1:$G$1,0))</f>
        <v>0.5</v>
      </c>
      <c r="L267">
        <f>INDEX(products!$A$1:$G$49,MATCH(orders!$D267,products!$A$1:$A$49,0),MATCH(orders!L$1,products!$A$1:$G$1,0))</f>
        <v>5.97</v>
      </c>
      <c r="M267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VLOOKUP(C268,customers!A267:$I$1001,2,0)</f>
        <v>Myles Seawright</v>
      </c>
      <c r="G268" s="2" t="str">
        <f>IF(VLOOKUP(C268,customers!$A$1:$I$1001,3,0)=0," ",VLOOKUP(C268,customers!$A$1:$I$1001,3,0))</f>
        <v>mseawright7e@nbcnews.com</v>
      </c>
      <c r="H268" s="2" t="str">
        <f>VLOOKUP(C268,customers!$A$1:$I$1001,7,0)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>
        <f>INDEX(products!$A$1:$G$49,MATCH(orders!$D268,products!$A$1:$A$49,0),MATCH(orders!K$1,products!$A$1:$G$1,0))</f>
        <v>1</v>
      </c>
      <c r="L268">
        <f>INDEX(products!$A$1:$G$49,MATCH(orders!$D268,products!$A$1:$A$49,0),MATCH(orders!L$1,products!$A$1:$G$1,0))</f>
        <v>12.15</v>
      </c>
      <c r="M268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VLOOKUP(C269,customers!A268:$I$1001,2,0)</f>
        <v>Silvana Northeast</v>
      </c>
      <c r="G269" s="2" t="str">
        <f>IF(VLOOKUP(C269,customers!$A$1:$I$1001,3,0)=0," ",VLOOKUP(C269,customers!$A$1:$I$1001,3,0))</f>
        <v>snortheast7f@mashable.com</v>
      </c>
      <c r="H269" s="2" t="str">
        <f>VLOOKUP(C269,customers!$A$1:$I$1001,7,0)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>
        <f>INDEX(products!$A$1:$G$49,MATCH(orders!$D269,products!$A$1:$A$49,0),MATCH(orders!K$1,products!$A$1:$G$1,0))</f>
        <v>0.2</v>
      </c>
      <c r="L269">
        <f>INDEX(products!$A$1:$G$49,MATCH(orders!$D269,products!$A$1:$A$49,0),MATCH(orders!L$1,products!$A$1:$G$1,0))</f>
        <v>3.645</v>
      </c>
      <c r="M269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e">
        <f>VLOOKUP(C270,customers!A269:$I$1001,2,0)</f>
        <v>#N/A</v>
      </c>
      <c r="G270" s="2" t="str">
        <f>IF(VLOOKUP(C270,customers!$A$1:$I$1001,3,0)=0," ",VLOOKUP(C270,customers!$A$1:$I$1001,3,0))</f>
        <v>aattwater5u@wikia.com</v>
      </c>
      <c r="H270" s="2" t="str">
        <f>VLOOKUP(C270,customers!$A$1:$I$1001,7,0)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>
        <f>INDEX(products!$A$1:$G$49,MATCH(orders!$D270,products!$A$1:$A$49,0),MATCH(orders!K$1,products!$A$1:$G$1,0))</f>
        <v>1</v>
      </c>
      <c r="L270">
        <f>INDEX(products!$A$1:$G$49,MATCH(orders!$D270,products!$A$1:$A$49,0),MATCH(orders!L$1,products!$A$1:$G$1,0))</f>
        <v>9.9499999999999993</v>
      </c>
      <c r="M270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VLOOKUP(C271,customers!A270:$I$1001,2,0)</f>
        <v>Monica Fearon</v>
      </c>
      <c r="G271" s="2" t="str">
        <f>IF(VLOOKUP(C271,customers!$A$1:$I$1001,3,0)=0," ",VLOOKUP(C271,customers!$A$1:$I$1001,3,0))</f>
        <v>mfearon7h@reverbnation.com</v>
      </c>
      <c r="H271" s="2" t="str">
        <f>VLOOKUP(C271,customers!$A$1:$I$1001,7,0)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>
        <f>INDEX(products!$A$1:$G$49,MATCH(orders!$D271,products!$A$1:$A$49,0),MATCH(orders!K$1,products!$A$1:$G$1,0))</f>
        <v>0.2</v>
      </c>
      <c r="L271">
        <f>INDEX(products!$A$1:$G$49,MATCH(orders!$D271,products!$A$1:$A$49,0),MATCH(orders!L$1,products!$A$1:$G$1,0))</f>
        <v>2.9849999999999999</v>
      </c>
      <c r="M271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VLOOKUP(C272,customers!A271:$I$1001,2,0)</f>
        <v>Barney Chisnell</v>
      </c>
      <c r="G272" s="2" t="str">
        <f>IF(VLOOKUP(C272,customers!$A$1:$I$1001,3,0)=0," ",VLOOKUP(C272,customers!$A$1:$I$1001,3,0))</f>
        <v xml:space="preserve"> </v>
      </c>
      <c r="H272" s="2" t="str">
        <f>VLOOKUP(C272,customers!$A$1:$I$1001,7,0)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>
        <f>INDEX(products!$A$1:$G$49,MATCH(orders!$D272,products!$A$1:$A$49,0),MATCH(orders!K$1,products!$A$1:$G$1,0))</f>
        <v>0.5</v>
      </c>
      <c r="L272">
        <f>INDEX(products!$A$1:$G$49,MATCH(orders!$D272,products!$A$1:$A$49,0),MATCH(orders!L$1,products!$A$1:$G$1,0))</f>
        <v>7.29</v>
      </c>
      <c r="M272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VLOOKUP(C273,customers!A272:$I$1001,2,0)</f>
        <v>Jasper Sisneros</v>
      </c>
      <c r="G273" s="2" t="str">
        <f>IF(VLOOKUP(C273,customers!$A$1:$I$1001,3,0)=0," ",VLOOKUP(C273,customers!$A$1:$I$1001,3,0))</f>
        <v>jsisneros7j@a8.net</v>
      </c>
      <c r="H273" s="2" t="str">
        <f>VLOOKUP(C273,customers!$A$1:$I$1001,7,0)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>
        <f>INDEX(products!$A$1:$G$49,MATCH(orders!$D273,products!$A$1:$A$49,0),MATCH(orders!K$1,products!$A$1:$G$1,0))</f>
        <v>0.2</v>
      </c>
      <c r="L273">
        <f>INDEX(products!$A$1:$G$49,MATCH(orders!$D273,products!$A$1:$A$49,0),MATCH(orders!L$1,products!$A$1:$G$1,0))</f>
        <v>2.9849999999999999</v>
      </c>
      <c r="M273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VLOOKUP(C274,customers!A273:$I$1001,2,0)</f>
        <v>Zachariah Carlson</v>
      </c>
      <c r="G274" s="2" t="str">
        <f>IF(VLOOKUP(C274,customers!$A$1:$I$1001,3,0)=0," ",VLOOKUP(C274,customers!$A$1:$I$1001,3,0))</f>
        <v>zcarlson7k@bigcartel.com</v>
      </c>
      <c r="H274" s="2" t="str">
        <f>VLOOKUP(C274,customers!$A$1:$I$1001,7,0)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>
        <f>INDEX(products!$A$1:$G$49,MATCH(orders!$D274,products!$A$1:$A$49,0),MATCH(orders!K$1,products!$A$1:$G$1,0))</f>
        <v>1</v>
      </c>
      <c r="L274">
        <f>INDEX(products!$A$1:$G$49,MATCH(orders!$D274,products!$A$1:$A$49,0),MATCH(orders!L$1,products!$A$1:$G$1,0))</f>
        <v>11.95</v>
      </c>
      <c r="M274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VLOOKUP(C275,customers!A274:$I$1001,2,0)</f>
        <v>Warner Maddox</v>
      </c>
      <c r="G275" s="2" t="str">
        <f>IF(VLOOKUP(C275,customers!$A$1:$I$1001,3,0)=0," ",VLOOKUP(C275,customers!$A$1:$I$1001,3,0))</f>
        <v>wmaddox7l@timesonline.co.uk</v>
      </c>
      <c r="H275" s="2" t="str">
        <f>VLOOKUP(C275,customers!$A$1:$I$1001,7,0)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>
        <f>INDEX(products!$A$1:$G$49,MATCH(orders!$D275,products!$A$1:$A$49,0),MATCH(orders!K$1,products!$A$1:$G$1,0))</f>
        <v>0.2</v>
      </c>
      <c r="L275">
        <f>INDEX(products!$A$1:$G$49,MATCH(orders!$D275,products!$A$1:$A$49,0),MATCH(orders!L$1,products!$A$1:$G$1,0))</f>
        <v>3.8849999999999998</v>
      </c>
      <c r="M275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VLOOKUP(C276,customers!A275:$I$1001,2,0)</f>
        <v>Donnie Hedlestone</v>
      </c>
      <c r="G276" s="2" t="str">
        <f>IF(VLOOKUP(C276,customers!$A$1:$I$1001,3,0)=0," ",VLOOKUP(C276,customers!$A$1:$I$1001,3,0))</f>
        <v>dhedlestone7m@craigslist.org</v>
      </c>
      <c r="H276" s="2" t="str">
        <f>VLOOKUP(C276,customers!$A$1:$I$1001,7,0)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>
        <f>INDEX(products!$A$1:$G$49,MATCH(orders!$D276,products!$A$1:$A$49,0),MATCH(orders!K$1,products!$A$1:$G$1,0))</f>
        <v>2.5</v>
      </c>
      <c r="L276">
        <f>INDEX(products!$A$1:$G$49,MATCH(orders!$D276,products!$A$1:$A$49,0),MATCH(orders!L$1,products!$A$1:$G$1,0))</f>
        <v>25.874999999999996</v>
      </c>
      <c r="M276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VLOOKUP(C277,customers!A276:$I$1001,2,0)</f>
        <v>Teddi Crowthe</v>
      </c>
      <c r="G277" s="2" t="str">
        <f>IF(VLOOKUP(C277,customers!$A$1:$I$1001,3,0)=0," ",VLOOKUP(C277,customers!$A$1:$I$1001,3,0))</f>
        <v>tcrowthe7n@europa.eu</v>
      </c>
      <c r="H277" s="2" t="str">
        <f>VLOOKUP(C277,customers!$A$1:$I$1001,7,0)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>
        <f>INDEX(products!$A$1:$G$49,MATCH(orders!$D277,products!$A$1:$A$49,0),MATCH(orders!K$1,products!$A$1:$G$1,0))</f>
        <v>2.5</v>
      </c>
      <c r="L277">
        <f>INDEX(products!$A$1:$G$49,MATCH(orders!$D277,products!$A$1:$A$49,0),MATCH(orders!L$1,products!$A$1:$G$1,0))</f>
        <v>34.154999999999994</v>
      </c>
      <c r="M277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VLOOKUP(C278,customers!A277:$I$1001,2,0)</f>
        <v>Dorelia Bury</v>
      </c>
      <c r="G278" s="2" t="str">
        <f>IF(VLOOKUP(C278,customers!$A$1:$I$1001,3,0)=0," ",VLOOKUP(C278,customers!$A$1:$I$1001,3,0))</f>
        <v>dbury7o@tinyurl.com</v>
      </c>
      <c r="H278" s="2" t="str">
        <f>VLOOKUP(C278,customers!$A$1:$I$1001,7,0)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>
        <f>INDEX(products!$A$1:$G$49,MATCH(orders!$D278,products!$A$1:$A$49,0),MATCH(orders!K$1,products!$A$1:$G$1,0))</f>
        <v>2.5</v>
      </c>
      <c r="L278">
        <f>INDEX(products!$A$1:$G$49,MATCH(orders!$D278,products!$A$1:$A$49,0),MATCH(orders!L$1,products!$A$1:$G$1,0))</f>
        <v>27.484999999999996</v>
      </c>
      <c r="M278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VLOOKUP(C279,customers!A278:$I$1001,2,0)</f>
        <v>Gussy Broadbear</v>
      </c>
      <c r="G279" s="2" t="str">
        <f>IF(VLOOKUP(C279,customers!$A$1:$I$1001,3,0)=0," ",VLOOKUP(C279,customers!$A$1:$I$1001,3,0))</f>
        <v>gbroadbear7p@omniture.com</v>
      </c>
      <c r="H279" s="2" t="str">
        <f>VLOOKUP(C279,customers!$A$1:$I$1001,7,0)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>
        <f>INDEX(products!$A$1:$G$49,MATCH(orders!$D279,products!$A$1:$A$49,0),MATCH(orders!K$1,products!$A$1:$G$1,0))</f>
        <v>1</v>
      </c>
      <c r="L279">
        <f>INDEX(products!$A$1:$G$49,MATCH(orders!$D279,products!$A$1:$A$49,0),MATCH(orders!L$1,products!$A$1:$G$1,0))</f>
        <v>14.85</v>
      </c>
      <c r="M279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VLOOKUP(C280,customers!A279:$I$1001,2,0)</f>
        <v>Emlynne Palfrey</v>
      </c>
      <c r="G280" s="2" t="str">
        <f>IF(VLOOKUP(C280,customers!$A$1:$I$1001,3,0)=0," ",VLOOKUP(C280,customers!$A$1:$I$1001,3,0))</f>
        <v>epalfrey7q@devhub.com</v>
      </c>
      <c r="H280" s="2" t="str">
        <f>VLOOKUP(C280,customers!$A$1:$I$1001,7,0)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>
        <f>INDEX(products!$A$1:$G$49,MATCH(orders!$D280,products!$A$1:$A$49,0),MATCH(orders!K$1,products!$A$1:$G$1,0))</f>
        <v>0.2</v>
      </c>
      <c r="L280">
        <f>INDEX(products!$A$1:$G$49,MATCH(orders!$D280,products!$A$1:$A$49,0),MATCH(orders!L$1,products!$A$1:$G$1,0))</f>
        <v>3.8849999999999998</v>
      </c>
      <c r="M280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VLOOKUP(C281,customers!A280:$I$1001,2,0)</f>
        <v>Parsifal Metrick</v>
      </c>
      <c r="G281" s="2" t="str">
        <f>IF(VLOOKUP(C281,customers!$A$1:$I$1001,3,0)=0," ",VLOOKUP(C281,customers!$A$1:$I$1001,3,0))</f>
        <v>pmetrick7r@rakuten.co.jp</v>
      </c>
      <c r="H281" s="2" t="str">
        <f>VLOOKUP(C281,customers!$A$1:$I$1001,7,0)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>
        <f>INDEX(products!$A$1:$G$49,MATCH(orders!$D281,products!$A$1:$A$49,0),MATCH(orders!K$1,products!$A$1:$G$1,0))</f>
        <v>2.5</v>
      </c>
      <c r="L281">
        <f>INDEX(products!$A$1:$G$49,MATCH(orders!$D281,products!$A$1:$A$49,0),MATCH(orders!L$1,products!$A$1:$G$1,0))</f>
        <v>33.464999999999996</v>
      </c>
      <c r="M281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VLOOKUP(C282,customers!A281:$I$1001,2,0)</f>
        <v>Christopher Grieveson</v>
      </c>
      <c r="G282" s="2" t="str">
        <f>IF(VLOOKUP(C282,customers!$A$1:$I$1001,3,0)=0," ",VLOOKUP(C282,customers!$A$1:$I$1001,3,0))</f>
        <v xml:space="preserve"> </v>
      </c>
      <c r="H282" s="2" t="str">
        <f>VLOOKUP(C282,customers!$A$1:$I$1001,7,0)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>
        <f>INDEX(products!$A$1:$G$49,MATCH(orders!$D282,products!$A$1:$A$49,0),MATCH(orders!K$1,products!$A$1:$G$1,0))</f>
        <v>0.5</v>
      </c>
      <c r="L282">
        <f>INDEX(products!$A$1:$G$49,MATCH(orders!$D282,products!$A$1:$A$49,0),MATCH(orders!L$1,products!$A$1:$G$1,0))</f>
        <v>8.25</v>
      </c>
      <c r="M282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VLOOKUP(C283,customers!A282:$I$1001,2,0)</f>
        <v>Karlan Karby</v>
      </c>
      <c r="G283" s="2" t="str">
        <f>IF(VLOOKUP(C283,customers!$A$1:$I$1001,3,0)=0," ",VLOOKUP(C283,customers!$A$1:$I$1001,3,0))</f>
        <v>kkarby7t@sbwire.com</v>
      </c>
      <c r="H283" s="2" t="str">
        <f>VLOOKUP(C283,customers!$A$1:$I$1001,7,0)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>
        <f>INDEX(products!$A$1:$G$49,MATCH(orders!$D283,products!$A$1:$A$49,0),MATCH(orders!K$1,products!$A$1:$G$1,0))</f>
        <v>1</v>
      </c>
      <c r="L283">
        <f>INDEX(products!$A$1:$G$49,MATCH(orders!$D283,products!$A$1:$A$49,0),MATCH(orders!L$1,products!$A$1:$G$1,0))</f>
        <v>14.85</v>
      </c>
      <c r="M283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VLOOKUP(C284,customers!A283:$I$1001,2,0)</f>
        <v>Flory Crumpe</v>
      </c>
      <c r="G284" s="2" t="str">
        <f>IF(VLOOKUP(C284,customers!$A$1:$I$1001,3,0)=0," ",VLOOKUP(C284,customers!$A$1:$I$1001,3,0))</f>
        <v>fcrumpe7u@ftc.gov</v>
      </c>
      <c r="H284" s="2" t="str">
        <f>VLOOKUP(C284,customers!$A$1:$I$1001,7,0)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>
        <f>INDEX(products!$A$1:$G$49,MATCH(orders!$D284,products!$A$1:$A$49,0),MATCH(orders!K$1,products!$A$1:$G$1,0))</f>
        <v>0.5</v>
      </c>
      <c r="L284">
        <f>INDEX(products!$A$1:$G$49,MATCH(orders!$D284,products!$A$1:$A$49,0),MATCH(orders!L$1,products!$A$1:$G$1,0))</f>
        <v>7.77</v>
      </c>
      <c r="M284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VLOOKUP(C285,customers!A284:$I$1001,2,0)</f>
        <v>Amity Chatto</v>
      </c>
      <c r="G285" s="2" t="str">
        <f>IF(VLOOKUP(C285,customers!$A$1:$I$1001,3,0)=0," ",VLOOKUP(C285,customers!$A$1:$I$1001,3,0))</f>
        <v>achatto7v@sakura.ne.jp</v>
      </c>
      <c r="H285" s="2" t="str">
        <f>VLOOKUP(C285,customers!$A$1:$I$1001,7,0)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>
        <f>INDEX(products!$A$1:$G$49,MATCH(orders!$D285,products!$A$1:$A$49,0),MATCH(orders!K$1,products!$A$1:$G$1,0))</f>
        <v>0.5</v>
      </c>
      <c r="L285">
        <f>INDEX(products!$A$1:$G$49,MATCH(orders!$D285,products!$A$1:$A$49,0),MATCH(orders!L$1,products!$A$1:$G$1,0))</f>
        <v>5.3699999999999992</v>
      </c>
      <c r="M285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VLOOKUP(C286,customers!A285:$I$1001,2,0)</f>
        <v>Nanine McCarthy</v>
      </c>
      <c r="G286" s="2" t="str">
        <f>IF(VLOOKUP(C286,customers!$A$1:$I$1001,3,0)=0," ",VLOOKUP(C286,customers!$A$1:$I$1001,3,0))</f>
        <v xml:space="preserve"> </v>
      </c>
      <c r="H286" s="2" t="str">
        <f>VLOOKUP(C286,customers!$A$1:$I$1001,7,0)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>
        <f>INDEX(products!$A$1:$G$49,MATCH(orders!$D286,products!$A$1:$A$49,0),MATCH(orders!K$1,products!$A$1:$G$1,0))</f>
        <v>2.5</v>
      </c>
      <c r="L286">
        <f>INDEX(products!$A$1:$G$49,MATCH(orders!$D286,products!$A$1:$A$49,0),MATCH(orders!L$1,products!$A$1:$G$1,0))</f>
        <v>31.624999999999996</v>
      </c>
      <c r="M286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VLOOKUP(C287,customers!A286:$I$1001,2,0)</f>
        <v>Lyndsey Megany</v>
      </c>
      <c r="G287" s="2" t="str">
        <f>IF(VLOOKUP(C287,customers!$A$1:$I$1001,3,0)=0," ",VLOOKUP(C287,customers!$A$1:$I$1001,3,0))</f>
        <v xml:space="preserve"> </v>
      </c>
      <c r="H287" s="2" t="str">
        <f>VLOOKUP(C287,customers!$A$1:$I$1001,7,0)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>
        <f>INDEX(products!$A$1:$G$49,MATCH(orders!$D287,products!$A$1:$A$49,0),MATCH(orders!K$1,products!$A$1:$G$1,0))</f>
        <v>2.5</v>
      </c>
      <c r="L287">
        <f>INDEX(products!$A$1:$G$49,MATCH(orders!$D287,products!$A$1:$A$49,0),MATCH(orders!L$1,products!$A$1:$G$1,0))</f>
        <v>36.454999999999998</v>
      </c>
      <c r="M287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VLOOKUP(C288,customers!A287:$I$1001,2,0)</f>
        <v>Byram Mergue</v>
      </c>
      <c r="G288" s="2" t="str">
        <f>IF(VLOOKUP(C288,customers!$A$1:$I$1001,3,0)=0," ",VLOOKUP(C288,customers!$A$1:$I$1001,3,0))</f>
        <v>bmergue7y@umn.edu</v>
      </c>
      <c r="H288" s="2" t="str">
        <f>VLOOKUP(C288,customers!$A$1:$I$1001,7,0)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>
        <f>INDEX(products!$A$1:$G$49,MATCH(orders!$D288,products!$A$1:$A$49,0),MATCH(orders!K$1,products!$A$1:$G$1,0))</f>
        <v>0.2</v>
      </c>
      <c r="L288">
        <f>INDEX(products!$A$1:$G$49,MATCH(orders!$D288,products!$A$1:$A$49,0),MATCH(orders!L$1,products!$A$1:$G$1,0))</f>
        <v>3.375</v>
      </c>
      <c r="M288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VLOOKUP(C289,customers!A288:$I$1001,2,0)</f>
        <v>Kerr Patise</v>
      </c>
      <c r="G289" s="2" t="str">
        <f>IF(VLOOKUP(C289,customers!$A$1:$I$1001,3,0)=0," ",VLOOKUP(C289,customers!$A$1:$I$1001,3,0))</f>
        <v>kpatise7z@jigsy.com</v>
      </c>
      <c r="H289" s="2" t="str">
        <f>VLOOKUP(C289,customers!$A$1:$I$1001,7,0)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>
        <f>INDEX(products!$A$1:$G$49,MATCH(orders!$D289,products!$A$1:$A$49,0),MATCH(orders!K$1,products!$A$1:$G$1,0))</f>
        <v>0.2</v>
      </c>
      <c r="L289">
        <f>INDEX(products!$A$1:$G$49,MATCH(orders!$D289,products!$A$1:$A$49,0),MATCH(orders!L$1,products!$A$1:$G$1,0))</f>
        <v>3.5849999999999995</v>
      </c>
      <c r="M289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VLOOKUP(C290,customers!A289:$I$1001,2,0)</f>
        <v>Mathew Goulter</v>
      </c>
      <c r="G290" s="2" t="str">
        <f>IF(VLOOKUP(C290,customers!$A$1:$I$1001,3,0)=0," ",VLOOKUP(C290,customers!$A$1:$I$1001,3,0))</f>
        <v xml:space="preserve"> </v>
      </c>
      <c r="H290" s="2" t="str">
        <f>VLOOKUP(C290,customers!$A$1:$I$1001,7,0)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>
        <f>INDEX(products!$A$1:$G$49,MATCH(orders!$D290,products!$A$1:$A$49,0),MATCH(orders!K$1,products!$A$1:$G$1,0))</f>
        <v>0.5</v>
      </c>
      <c r="L290">
        <f>INDEX(products!$A$1:$G$49,MATCH(orders!$D290,products!$A$1:$A$49,0),MATCH(orders!L$1,products!$A$1:$G$1,0))</f>
        <v>8.25</v>
      </c>
      <c r="M290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VLOOKUP(C291,customers!A290:$I$1001,2,0)</f>
        <v>Marris Grcic</v>
      </c>
      <c r="G291" s="2" t="str">
        <f>IF(VLOOKUP(C291,customers!$A$1:$I$1001,3,0)=0," ",VLOOKUP(C291,customers!$A$1:$I$1001,3,0))</f>
        <v xml:space="preserve"> </v>
      </c>
      <c r="H291" s="2" t="str">
        <f>VLOOKUP(C291,customers!$A$1:$I$1001,7,0)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>
        <f>INDEX(products!$A$1:$G$49,MATCH(orders!$D291,products!$A$1:$A$49,0),MATCH(orders!K$1,products!$A$1:$G$1,0))</f>
        <v>0.2</v>
      </c>
      <c r="L291">
        <f>INDEX(products!$A$1:$G$49,MATCH(orders!$D291,products!$A$1:$A$49,0),MATCH(orders!L$1,products!$A$1:$G$1,0))</f>
        <v>2.6849999999999996</v>
      </c>
      <c r="M291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VLOOKUP(C292,customers!A291:$I$1001,2,0)</f>
        <v>Domeniga Duke</v>
      </c>
      <c r="G292" s="2" t="str">
        <f>IF(VLOOKUP(C292,customers!$A$1:$I$1001,3,0)=0," ",VLOOKUP(C292,customers!$A$1:$I$1001,3,0))</f>
        <v>dduke82@vkontakte.ru</v>
      </c>
      <c r="H292" s="2" t="str">
        <f>VLOOKUP(C292,customers!$A$1:$I$1001,7,0)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>
        <f>INDEX(products!$A$1:$G$49,MATCH(orders!$D292,products!$A$1:$A$49,0),MATCH(orders!K$1,products!$A$1:$G$1,0))</f>
        <v>1</v>
      </c>
      <c r="L292">
        <f>INDEX(products!$A$1:$G$49,MATCH(orders!$D292,products!$A$1:$A$49,0),MATCH(orders!L$1,products!$A$1:$G$1,0))</f>
        <v>9.9499999999999993</v>
      </c>
      <c r="M292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VLOOKUP(C293,customers!A292:$I$1001,2,0)</f>
        <v>Violante Skouling</v>
      </c>
      <c r="G293" s="2" t="str">
        <f>IF(VLOOKUP(C293,customers!$A$1:$I$1001,3,0)=0," ",VLOOKUP(C293,customers!$A$1:$I$1001,3,0))</f>
        <v xml:space="preserve"> </v>
      </c>
      <c r="H293" s="2" t="str">
        <f>VLOOKUP(C293,customers!$A$1:$I$1001,7,0)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>
        <f>INDEX(products!$A$1:$G$49,MATCH(orders!$D293,products!$A$1:$A$49,0),MATCH(orders!K$1,products!$A$1:$G$1,0))</f>
        <v>0.5</v>
      </c>
      <c r="L293">
        <f>INDEX(products!$A$1:$G$49,MATCH(orders!$D293,products!$A$1:$A$49,0),MATCH(orders!L$1,products!$A$1:$G$1,0))</f>
        <v>8.25</v>
      </c>
      <c r="M293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VLOOKUP(C294,customers!A293:$I$1001,2,0)</f>
        <v>Isidore Hussey</v>
      </c>
      <c r="G294" s="2" t="str">
        <f>IF(VLOOKUP(C294,customers!$A$1:$I$1001,3,0)=0," ",VLOOKUP(C294,customers!$A$1:$I$1001,3,0))</f>
        <v>ihussey84@mapy.cz</v>
      </c>
      <c r="H294" s="2" t="str">
        <f>VLOOKUP(C294,customers!$A$1:$I$1001,7,0)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>
        <f>INDEX(products!$A$1:$G$49,MATCH(orders!$D294,products!$A$1:$A$49,0),MATCH(orders!K$1,products!$A$1:$G$1,0))</f>
        <v>0.5</v>
      </c>
      <c r="L294">
        <f>INDEX(products!$A$1:$G$49,MATCH(orders!$D294,products!$A$1:$A$49,0),MATCH(orders!L$1,products!$A$1:$G$1,0))</f>
        <v>5.97</v>
      </c>
      <c r="M294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VLOOKUP(C295,customers!A294:$I$1001,2,0)</f>
        <v>Cassie Pinkerton</v>
      </c>
      <c r="G295" s="2" t="str">
        <f>IF(VLOOKUP(C295,customers!$A$1:$I$1001,3,0)=0," ",VLOOKUP(C295,customers!$A$1:$I$1001,3,0))</f>
        <v>cpinkerton85@upenn.edu</v>
      </c>
      <c r="H295" s="2" t="str">
        <f>VLOOKUP(C295,customers!$A$1:$I$1001,7,0)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>
        <f>INDEX(products!$A$1:$G$49,MATCH(orders!$D295,products!$A$1:$A$49,0),MATCH(orders!K$1,products!$A$1:$G$1,0))</f>
        <v>0.5</v>
      </c>
      <c r="L295">
        <f>INDEX(products!$A$1:$G$49,MATCH(orders!$D295,products!$A$1:$A$49,0),MATCH(orders!L$1,products!$A$1:$G$1,0))</f>
        <v>5.97</v>
      </c>
      <c r="M295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VLOOKUP(C296,customers!A295:$I$1001,2,0)</f>
        <v>Micki Fero</v>
      </c>
      <c r="G296" s="2" t="str">
        <f>IF(VLOOKUP(C296,customers!$A$1:$I$1001,3,0)=0," ",VLOOKUP(C296,customers!$A$1:$I$1001,3,0))</f>
        <v xml:space="preserve"> </v>
      </c>
      <c r="H296" s="2" t="str">
        <f>VLOOKUP(C296,customers!$A$1:$I$1001,7,0)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>
        <f>INDEX(products!$A$1:$G$49,MATCH(orders!$D296,products!$A$1:$A$49,0),MATCH(orders!K$1,products!$A$1:$G$1,0))</f>
        <v>1</v>
      </c>
      <c r="L296">
        <f>INDEX(products!$A$1:$G$49,MATCH(orders!$D296,products!$A$1:$A$49,0),MATCH(orders!L$1,products!$A$1:$G$1,0))</f>
        <v>14.85</v>
      </c>
      <c r="M296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VLOOKUP(C297,customers!A296:$I$1001,2,0)</f>
        <v>Cybill Graddell</v>
      </c>
      <c r="G297" s="2" t="str">
        <f>IF(VLOOKUP(C297,customers!$A$1:$I$1001,3,0)=0," ",VLOOKUP(C297,customers!$A$1:$I$1001,3,0))</f>
        <v xml:space="preserve"> </v>
      </c>
      <c r="H297" s="2" t="str">
        <f>VLOOKUP(C297,customers!$A$1:$I$1001,7,0)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>
        <f>INDEX(products!$A$1:$G$49,MATCH(orders!$D297,products!$A$1:$A$49,0),MATCH(orders!K$1,products!$A$1:$G$1,0))</f>
        <v>1</v>
      </c>
      <c r="L297">
        <f>INDEX(products!$A$1:$G$49,MATCH(orders!$D297,products!$A$1:$A$49,0),MATCH(orders!L$1,products!$A$1:$G$1,0))</f>
        <v>13.75</v>
      </c>
      <c r="M297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VLOOKUP(C298,customers!A297:$I$1001,2,0)</f>
        <v>Dorian Vizor</v>
      </c>
      <c r="G298" s="2" t="str">
        <f>IF(VLOOKUP(C298,customers!$A$1:$I$1001,3,0)=0," ",VLOOKUP(C298,customers!$A$1:$I$1001,3,0))</f>
        <v>dvizor88@furl.net</v>
      </c>
      <c r="H298" s="2" t="str">
        <f>VLOOKUP(C298,customers!$A$1:$I$1001,7,0)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>
        <f>INDEX(products!$A$1:$G$49,MATCH(orders!$D298,products!$A$1:$A$49,0),MATCH(orders!K$1,products!$A$1:$G$1,0))</f>
        <v>0.5</v>
      </c>
      <c r="L298">
        <f>INDEX(products!$A$1:$G$49,MATCH(orders!$D298,products!$A$1:$A$49,0),MATCH(orders!L$1,products!$A$1:$G$1,0))</f>
        <v>5.97</v>
      </c>
      <c r="M298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VLOOKUP(C299,customers!A298:$I$1001,2,0)</f>
        <v>Eddi Sedgebeer</v>
      </c>
      <c r="G299" s="2" t="str">
        <f>IF(VLOOKUP(C299,customers!$A$1:$I$1001,3,0)=0," ",VLOOKUP(C299,customers!$A$1:$I$1001,3,0))</f>
        <v>esedgebeer89@oaic.gov.au</v>
      </c>
      <c r="H299" s="2" t="str">
        <f>VLOOKUP(C299,customers!$A$1:$I$1001,7,0)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>
        <f>INDEX(products!$A$1:$G$49,MATCH(orders!$D299,products!$A$1:$A$49,0),MATCH(orders!K$1,products!$A$1:$G$1,0))</f>
        <v>0.5</v>
      </c>
      <c r="L299">
        <f>INDEX(products!$A$1:$G$49,MATCH(orders!$D299,products!$A$1:$A$49,0),MATCH(orders!L$1,products!$A$1:$G$1,0))</f>
        <v>5.3699999999999992</v>
      </c>
      <c r="M299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VLOOKUP(C300,customers!A299:$I$1001,2,0)</f>
        <v>Ken Lestrange</v>
      </c>
      <c r="G300" s="2" t="str">
        <f>IF(VLOOKUP(C300,customers!$A$1:$I$1001,3,0)=0," ",VLOOKUP(C300,customers!$A$1:$I$1001,3,0))</f>
        <v>klestrange8a@lulu.com</v>
      </c>
      <c r="H300" s="2" t="str">
        <f>VLOOKUP(C300,customers!$A$1:$I$1001,7,0)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>
        <f>INDEX(products!$A$1:$G$49,MATCH(orders!$D300,products!$A$1:$A$49,0),MATCH(orders!K$1,products!$A$1:$G$1,0))</f>
        <v>0.2</v>
      </c>
      <c r="L300">
        <f>INDEX(products!$A$1:$G$49,MATCH(orders!$D300,products!$A$1:$A$49,0),MATCH(orders!L$1,products!$A$1:$G$1,0))</f>
        <v>4.4550000000000001</v>
      </c>
      <c r="M300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VLOOKUP(C301,customers!A300:$I$1001,2,0)</f>
        <v>Lacee Tanti</v>
      </c>
      <c r="G301" s="2" t="str">
        <f>IF(VLOOKUP(C301,customers!$A$1:$I$1001,3,0)=0," ",VLOOKUP(C301,customers!$A$1:$I$1001,3,0))</f>
        <v>ltanti8b@techcrunch.com</v>
      </c>
      <c r="H301" s="2" t="str">
        <f>VLOOKUP(C301,customers!$A$1:$I$1001,7,0)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>
        <f>INDEX(products!$A$1:$G$49,MATCH(orders!$D301,products!$A$1:$A$49,0),MATCH(orders!K$1,products!$A$1:$G$1,0))</f>
        <v>2.5</v>
      </c>
      <c r="L301">
        <f>INDEX(products!$A$1:$G$49,MATCH(orders!$D301,products!$A$1:$A$49,0),MATCH(orders!L$1,products!$A$1:$G$1,0))</f>
        <v>34.154999999999994</v>
      </c>
      <c r="M301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VLOOKUP(C302,customers!A301:$I$1001,2,0)</f>
        <v>Arel De Lasci</v>
      </c>
      <c r="G302" s="2" t="str">
        <f>IF(VLOOKUP(C302,customers!$A$1:$I$1001,3,0)=0," ",VLOOKUP(C302,customers!$A$1:$I$1001,3,0))</f>
        <v>ade8c@1und1.de</v>
      </c>
      <c r="H302" s="2" t="str">
        <f>VLOOKUP(C302,customers!$A$1:$I$1001,7,0)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>
        <f>INDEX(products!$A$1:$G$49,MATCH(orders!$D302,products!$A$1:$A$49,0),MATCH(orders!K$1,products!$A$1:$G$1,0))</f>
        <v>1</v>
      </c>
      <c r="L302">
        <f>INDEX(products!$A$1:$G$49,MATCH(orders!$D302,products!$A$1:$A$49,0),MATCH(orders!L$1,products!$A$1:$G$1,0))</f>
        <v>12.95</v>
      </c>
      <c r="M302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VLOOKUP(C303,customers!A302:$I$1001,2,0)</f>
        <v>Trescha Jedrachowicz</v>
      </c>
      <c r="G303" s="2" t="str">
        <f>IF(VLOOKUP(C303,customers!$A$1:$I$1001,3,0)=0," ",VLOOKUP(C303,customers!$A$1:$I$1001,3,0))</f>
        <v>tjedrachowicz8d@acquirethisname.com</v>
      </c>
      <c r="H303" s="2" t="str">
        <f>VLOOKUP(C303,customers!$A$1:$I$1001,7,0)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>
        <f>INDEX(products!$A$1:$G$49,MATCH(orders!$D303,products!$A$1:$A$49,0),MATCH(orders!K$1,products!$A$1:$G$1,0))</f>
        <v>0.2</v>
      </c>
      <c r="L303">
        <f>INDEX(products!$A$1:$G$49,MATCH(orders!$D303,products!$A$1:$A$49,0),MATCH(orders!L$1,products!$A$1:$G$1,0))</f>
        <v>3.8849999999999998</v>
      </c>
      <c r="M303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VLOOKUP(C304,customers!A303:$I$1001,2,0)</f>
        <v>Perkin Stonner</v>
      </c>
      <c r="G304" s="2" t="str">
        <f>IF(VLOOKUP(C304,customers!$A$1:$I$1001,3,0)=0," ",VLOOKUP(C304,customers!$A$1:$I$1001,3,0))</f>
        <v>pstonner8e@moonfruit.com</v>
      </c>
      <c r="H304" s="2" t="str">
        <f>VLOOKUP(C304,customers!$A$1:$I$1001,7,0)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>
        <f>INDEX(products!$A$1:$G$49,MATCH(orders!$D304,products!$A$1:$A$49,0),MATCH(orders!K$1,products!$A$1:$G$1,0))</f>
        <v>0.5</v>
      </c>
      <c r="L304">
        <f>INDEX(products!$A$1:$G$49,MATCH(orders!$D304,products!$A$1:$A$49,0),MATCH(orders!L$1,products!$A$1:$G$1,0))</f>
        <v>6.75</v>
      </c>
      <c r="M304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VLOOKUP(C305,customers!A304:$I$1001,2,0)</f>
        <v>Darrin Tingly</v>
      </c>
      <c r="G305" s="2" t="str">
        <f>IF(VLOOKUP(C305,customers!$A$1:$I$1001,3,0)=0," ",VLOOKUP(C305,customers!$A$1:$I$1001,3,0))</f>
        <v>dtingly8f@goo.ne.jp</v>
      </c>
      <c r="H305" s="2" t="str">
        <f>VLOOKUP(C305,customers!$A$1:$I$1001,7,0)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>
        <f>INDEX(products!$A$1:$G$49,MATCH(orders!$D305,products!$A$1:$A$49,0),MATCH(orders!K$1,products!$A$1:$G$1,0))</f>
        <v>2.5</v>
      </c>
      <c r="L305">
        <f>INDEX(products!$A$1:$G$49,MATCH(orders!$D305,products!$A$1:$A$49,0),MATCH(orders!L$1,products!$A$1:$G$1,0))</f>
        <v>27.945</v>
      </c>
      <c r="M305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VLOOKUP(C306,customers!A305:$I$1001,2,0)</f>
        <v>Claudetta Rushe</v>
      </c>
      <c r="G306" s="2" t="str">
        <f>IF(VLOOKUP(C306,customers!$A$1:$I$1001,3,0)=0," ",VLOOKUP(C306,customers!$A$1:$I$1001,3,0))</f>
        <v>crushe8n@about.me</v>
      </c>
      <c r="H306" s="2" t="str">
        <f>VLOOKUP(C306,customers!$A$1:$I$1001,7,0)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>
        <f>INDEX(products!$A$1:$G$49,MATCH(orders!$D306,products!$A$1:$A$49,0),MATCH(orders!K$1,products!$A$1:$G$1,0))</f>
        <v>0.2</v>
      </c>
      <c r="L306">
        <f>INDEX(products!$A$1:$G$49,MATCH(orders!$D306,products!$A$1:$A$49,0),MATCH(orders!L$1,products!$A$1:$G$1,0))</f>
        <v>3.8849999999999998</v>
      </c>
      <c r="M306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VLOOKUP(C307,customers!A306:$I$1001,2,0)</f>
        <v>Benn Checci</v>
      </c>
      <c r="G307" s="2" t="str">
        <f>IF(VLOOKUP(C307,customers!$A$1:$I$1001,3,0)=0," ",VLOOKUP(C307,customers!$A$1:$I$1001,3,0))</f>
        <v>bchecci8h@usa.gov</v>
      </c>
      <c r="H307" s="2" t="str">
        <f>VLOOKUP(C307,customers!$A$1:$I$1001,7,0)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>
        <f>INDEX(products!$A$1:$G$49,MATCH(orders!$D307,products!$A$1:$A$49,0),MATCH(orders!K$1,products!$A$1:$G$1,0))</f>
        <v>0.2</v>
      </c>
      <c r="L307">
        <f>INDEX(products!$A$1:$G$49,MATCH(orders!$D307,products!$A$1:$A$49,0),MATCH(orders!L$1,products!$A$1:$G$1,0))</f>
        <v>4.3650000000000002</v>
      </c>
      <c r="M307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VLOOKUP(C308,customers!A307:$I$1001,2,0)</f>
        <v>Janifer Bagot</v>
      </c>
      <c r="G308" s="2" t="str">
        <f>IF(VLOOKUP(C308,customers!$A$1:$I$1001,3,0)=0," ",VLOOKUP(C308,customers!$A$1:$I$1001,3,0))</f>
        <v>jbagot8i@mac.com</v>
      </c>
      <c r="H308" s="2" t="str">
        <f>VLOOKUP(C308,customers!$A$1:$I$1001,7,0)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>
        <f>INDEX(products!$A$1:$G$49,MATCH(orders!$D308,products!$A$1:$A$49,0),MATCH(orders!K$1,products!$A$1:$G$1,0))</f>
        <v>0.2</v>
      </c>
      <c r="L308">
        <f>INDEX(products!$A$1:$G$49,MATCH(orders!$D308,products!$A$1:$A$49,0),MATCH(orders!L$1,products!$A$1:$G$1,0))</f>
        <v>2.9849999999999999</v>
      </c>
      <c r="M308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VLOOKUP(C309,customers!A308:$I$1001,2,0)</f>
        <v>Ermin Beeble</v>
      </c>
      <c r="G309" s="2" t="str">
        <f>IF(VLOOKUP(C309,customers!$A$1:$I$1001,3,0)=0," ",VLOOKUP(C309,customers!$A$1:$I$1001,3,0))</f>
        <v>ebeeble8j@soundcloud.com</v>
      </c>
      <c r="H309" s="2" t="str">
        <f>VLOOKUP(C309,customers!$A$1:$I$1001,7,0)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>
        <f>INDEX(products!$A$1:$G$49,MATCH(orders!$D309,products!$A$1:$A$49,0),MATCH(orders!K$1,products!$A$1:$G$1,0))</f>
        <v>1</v>
      </c>
      <c r="L309">
        <f>INDEX(products!$A$1:$G$49,MATCH(orders!$D309,products!$A$1:$A$49,0),MATCH(orders!L$1,products!$A$1:$G$1,0))</f>
        <v>11.25</v>
      </c>
      <c r="M309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VLOOKUP(C310,customers!A309:$I$1001,2,0)</f>
        <v>Cos Fluin</v>
      </c>
      <c r="G310" s="2" t="str">
        <f>IF(VLOOKUP(C310,customers!$A$1:$I$1001,3,0)=0," ",VLOOKUP(C310,customers!$A$1:$I$1001,3,0))</f>
        <v>cfluin8k@flickr.com</v>
      </c>
      <c r="H310" s="2" t="str">
        <f>VLOOKUP(C310,customers!$A$1:$I$1001,7,0)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>
        <f>INDEX(products!$A$1:$G$49,MATCH(orders!$D310,products!$A$1:$A$49,0),MATCH(orders!K$1,products!$A$1:$G$1,0))</f>
        <v>1</v>
      </c>
      <c r="L310">
        <f>INDEX(products!$A$1:$G$49,MATCH(orders!$D310,products!$A$1:$A$49,0),MATCH(orders!L$1,products!$A$1:$G$1,0))</f>
        <v>11.25</v>
      </c>
      <c r="M310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VLOOKUP(C311,customers!A310:$I$1001,2,0)</f>
        <v>Eveleen Bletsor</v>
      </c>
      <c r="G311" s="2" t="str">
        <f>IF(VLOOKUP(C311,customers!$A$1:$I$1001,3,0)=0," ",VLOOKUP(C311,customers!$A$1:$I$1001,3,0))</f>
        <v>ebletsor8l@vinaora.com</v>
      </c>
      <c r="H311" s="2" t="str">
        <f>VLOOKUP(C311,customers!$A$1:$I$1001,7,0)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>
        <f>INDEX(products!$A$1:$G$49,MATCH(orders!$D311,products!$A$1:$A$49,0),MATCH(orders!K$1,products!$A$1:$G$1,0))</f>
        <v>0.2</v>
      </c>
      <c r="L311">
        <f>INDEX(products!$A$1:$G$49,MATCH(orders!$D311,products!$A$1:$A$49,0),MATCH(orders!L$1,products!$A$1:$G$1,0))</f>
        <v>4.3650000000000002</v>
      </c>
      <c r="M311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VLOOKUP(C312,customers!A311:$I$1001,2,0)</f>
        <v>Paola Brydell</v>
      </c>
      <c r="G312" s="2" t="str">
        <f>IF(VLOOKUP(C312,customers!$A$1:$I$1001,3,0)=0," ",VLOOKUP(C312,customers!$A$1:$I$1001,3,0))</f>
        <v>pbrydell8m@bloglovin.com</v>
      </c>
      <c r="H312" s="2" t="str">
        <f>VLOOKUP(C312,customers!$A$1:$I$1001,7,0)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>
        <f>INDEX(products!$A$1:$G$49,MATCH(orders!$D312,products!$A$1:$A$49,0),MATCH(orders!K$1,products!$A$1:$G$1,0))</f>
        <v>1</v>
      </c>
      <c r="L312">
        <f>INDEX(products!$A$1:$G$49,MATCH(orders!$D312,products!$A$1:$A$49,0),MATCH(orders!L$1,products!$A$1:$G$1,0))</f>
        <v>14.85</v>
      </c>
      <c r="M312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VLOOKUP(C313,customers!A312:$I$1001,2,0)</f>
        <v>Claudetta Rushe</v>
      </c>
      <c r="G313" s="2" t="str">
        <f>IF(VLOOKUP(C313,customers!$A$1:$I$1001,3,0)=0," ",VLOOKUP(C313,customers!$A$1:$I$1001,3,0))</f>
        <v>crushe8n@about.me</v>
      </c>
      <c r="H313" s="2" t="str">
        <f>VLOOKUP(C313,customers!$A$1:$I$1001,7,0)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>
        <f>INDEX(products!$A$1:$G$49,MATCH(orders!$D313,products!$A$1:$A$49,0),MATCH(orders!K$1,products!$A$1:$G$1,0))</f>
        <v>2.5</v>
      </c>
      <c r="L313">
        <f>INDEX(products!$A$1:$G$49,MATCH(orders!$D313,products!$A$1:$A$49,0),MATCH(orders!L$1,products!$A$1:$G$1,0))</f>
        <v>31.624999999999996</v>
      </c>
      <c r="M313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VLOOKUP(C314,customers!A313:$I$1001,2,0)</f>
        <v>Natka Leethem</v>
      </c>
      <c r="G314" s="2" t="str">
        <f>IF(VLOOKUP(C314,customers!$A$1:$I$1001,3,0)=0," ",VLOOKUP(C314,customers!$A$1:$I$1001,3,0))</f>
        <v>nleethem8o@mac.com</v>
      </c>
      <c r="H314" s="2" t="str">
        <f>VLOOKUP(C314,customers!$A$1:$I$1001,7,0)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>
        <f>INDEX(products!$A$1:$G$49,MATCH(orders!$D314,products!$A$1:$A$49,0),MATCH(orders!K$1,products!$A$1:$G$1,0))</f>
        <v>0.5</v>
      </c>
      <c r="L314">
        <f>INDEX(products!$A$1:$G$49,MATCH(orders!$D314,products!$A$1:$A$49,0),MATCH(orders!L$1,products!$A$1:$G$1,0))</f>
        <v>5.97</v>
      </c>
      <c r="M314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VLOOKUP(C315,customers!A314:$I$1001,2,0)</f>
        <v>Ailene Nesfield</v>
      </c>
      <c r="G315" s="2" t="str">
        <f>IF(VLOOKUP(C315,customers!$A$1:$I$1001,3,0)=0," ",VLOOKUP(C315,customers!$A$1:$I$1001,3,0))</f>
        <v>anesfield8p@people.com.cn</v>
      </c>
      <c r="H315" s="2" t="str">
        <f>VLOOKUP(C315,customers!$A$1:$I$1001,7,0)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>
        <f>INDEX(products!$A$1:$G$49,MATCH(orders!$D315,products!$A$1:$A$49,0),MATCH(orders!K$1,products!$A$1:$G$1,0))</f>
        <v>1</v>
      </c>
      <c r="L315">
        <f>INDEX(products!$A$1:$G$49,MATCH(orders!$D315,products!$A$1:$A$49,0),MATCH(orders!L$1,products!$A$1:$G$1,0))</f>
        <v>9.9499999999999993</v>
      </c>
      <c r="M315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VLOOKUP(C316,customers!A315:$I$1001,2,0)</f>
        <v>Stacy Pickworth</v>
      </c>
      <c r="G316" s="2" t="str">
        <f>IF(VLOOKUP(C316,customers!$A$1:$I$1001,3,0)=0," ",VLOOKUP(C316,customers!$A$1:$I$1001,3,0))</f>
        <v xml:space="preserve"> </v>
      </c>
      <c r="H316" s="2" t="str">
        <f>VLOOKUP(C316,customers!$A$1:$I$1001,7,0)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>
        <f>INDEX(products!$A$1:$G$49,MATCH(orders!$D316,products!$A$1:$A$49,0),MATCH(orders!K$1,products!$A$1:$G$1,0))</f>
        <v>1</v>
      </c>
      <c r="L316">
        <f>INDEX(products!$A$1:$G$49,MATCH(orders!$D316,products!$A$1:$A$49,0),MATCH(orders!L$1,products!$A$1:$G$1,0))</f>
        <v>8.9499999999999993</v>
      </c>
      <c r="M316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VLOOKUP(C317,customers!A316:$I$1001,2,0)</f>
        <v>Melli Brockway</v>
      </c>
      <c r="G317" s="2" t="str">
        <f>IF(VLOOKUP(C317,customers!$A$1:$I$1001,3,0)=0," ",VLOOKUP(C317,customers!$A$1:$I$1001,3,0))</f>
        <v>mbrockway8r@ibm.com</v>
      </c>
      <c r="H317" s="2" t="str">
        <f>VLOOKUP(C317,customers!$A$1:$I$1001,7,0)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>
        <f>INDEX(products!$A$1:$G$49,MATCH(orders!$D317,products!$A$1:$A$49,0),MATCH(orders!K$1,products!$A$1:$G$1,0))</f>
        <v>2.5</v>
      </c>
      <c r="L317">
        <f>INDEX(products!$A$1:$G$49,MATCH(orders!$D317,products!$A$1:$A$49,0),MATCH(orders!L$1,products!$A$1:$G$1,0))</f>
        <v>34.154999999999994</v>
      </c>
      <c r="M317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VLOOKUP(C318,customers!A317:$I$1001,2,0)</f>
        <v>Nanny Lush</v>
      </c>
      <c r="G318" s="2" t="str">
        <f>IF(VLOOKUP(C318,customers!$A$1:$I$1001,3,0)=0," ",VLOOKUP(C318,customers!$A$1:$I$1001,3,0))</f>
        <v>nlush8s@dedecms.com</v>
      </c>
      <c r="H318" s="2" t="str">
        <f>VLOOKUP(C318,customers!$A$1:$I$1001,7,0)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>
        <f>INDEX(products!$A$1:$G$49,MATCH(orders!$D318,products!$A$1:$A$49,0),MATCH(orders!K$1,products!$A$1:$G$1,0))</f>
        <v>2.5</v>
      </c>
      <c r="L318">
        <f>INDEX(products!$A$1:$G$49,MATCH(orders!$D318,products!$A$1:$A$49,0),MATCH(orders!L$1,products!$A$1:$G$1,0))</f>
        <v>34.154999999999994</v>
      </c>
      <c r="M318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VLOOKUP(C319,customers!A318:$I$1001,2,0)</f>
        <v>Selma McMillian</v>
      </c>
      <c r="G319" s="2" t="str">
        <f>IF(VLOOKUP(C319,customers!$A$1:$I$1001,3,0)=0," ",VLOOKUP(C319,customers!$A$1:$I$1001,3,0))</f>
        <v>smcmillian8t@csmonitor.com</v>
      </c>
      <c r="H319" s="2" t="str">
        <f>VLOOKUP(C319,customers!$A$1:$I$1001,7,0)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>
        <f>INDEX(products!$A$1:$G$49,MATCH(orders!$D319,products!$A$1:$A$49,0),MATCH(orders!K$1,products!$A$1:$G$1,0))</f>
        <v>0.5</v>
      </c>
      <c r="L319">
        <f>INDEX(products!$A$1:$G$49,MATCH(orders!$D319,products!$A$1:$A$49,0),MATCH(orders!L$1,products!$A$1:$G$1,0))</f>
        <v>7.29</v>
      </c>
      <c r="M319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VLOOKUP(C320,customers!A319:$I$1001,2,0)</f>
        <v>Tess Bennison</v>
      </c>
      <c r="G320" s="2" t="str">
        <f>IF(VLOOKUP(C320,customers!$A$1:$I$1001,3,0)=0," ",VLOOKUP(C320,customers!$A$1:$I$1001,3,0))</f>
        <v>tbennison8u@google.cn</v>
      </c>
      <c r="H320" s="2" t="str">
        <f>VLOOKUP(C320,customers!$A$1:$I$1001,7,0)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>
        <f>INDEX(products!$A$1:$G$49,MATCH(orders!$D320,products!$A$1:$A$49,0),MATCH(orders!K$1,products!$A$1:$G$1,0))</f>
        <v>2.5</v>
      </c>
      <c r="L320">
        <f>INDEX(products!$A$1:$G$49,MATCH(orders!$D320,products!$A$1:$A$49,0),MATCH(orders!L$1,products!$A$1:$G$1,0))</f>
        <v>25.874999999999996</v>
      </c>
      <c r="M320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VLOOKUP(C321,customers!A320:$I$1001,2,0)</f>
        <v>Gabie Tweed</v>
      </c>
      <c r="G321" s="2" t="str">
        <f>IF(VLOOKUP(C321,customers!$A$1:$I$1001,3,0)=0," ",VLOOKUP(C321,customers!$A$1:$I$1001,3,0))</f>
        <v>gtweed8v@yolasite.com</v>
      </c>
      <c r="H321" s="2" t="str">
        <f>VLOOKUP(C321,customers!$A$1:$I$1001,7,0)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>
        <f>INDEX(products!$A$1:$G$49,MATCH(orders!$D321,products!$A$1:$A$49,0),MATCH(orders!K$1,products!$A$1:$G$1,0))</f>
        <v>0.2</v>
      </c>
      <c r="L321">
        <f>INDEX(products!$A$1:$G$49,MATCH(orders!$D321,products!$A$1:$A$49,0),MATCH(orders!L$1,products!$A$1:$G$1,0))</f>
        <v>4.125</v>
      </c>
      <c r="M321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VLOOKUP(C322,customers!A321:$I$1001,2,0)</f>
        <v>Gabie Tweed</v>
      </c>
      <c r="G322" s="2" t="str">
        <f>IF(VLOOKUP(C322,customers!$A$1:$I$1001,3,0)=0," ",VLOOKUP(C322,customers!$A$1:$I$1001,3,0))</f>
        <v>gtweed8v@yolasite.com</v>
      </c>
      <c r="H322" s="2" t="str">
        <f>VLOOKUP(C322,customers!$A$1:$I$1001,7,0)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>
        <f>INDEX(products!$A$1:$G$49,MATCH(orders!$D322,products!$A$1:$A$49,0),MATCH(orders!K$1,products!$A$1:$G$1,0))</f>
        <v>0.2</v>
      </c>
      <c r="L322">
        <f>INDEX(products!$A$1:$G$49,MATCH(orders!$D322,products!$A$1:$A$49,0),MATCH(orders!L$1,products!$A$1:$G$1,0))</f>
        <v>3.8849999999999998</v>
      </c>
      <c r="M322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VLOOKUP(C323,customers!A322:$I$1001,2,0)</f>
        <v>Gaile Goggin</v>
      </c>
      <c r="G323" s="2" t="str">
        <f>IF(VLOOKUP(C323,customers!$A$1:$I$1001,3,0)=0," ",VLOOKUP(C323,customers!$A$1:$I$1001,3,0))</f>
        <v>ggoggin8x@wix.com</v>
      </c>
      <c r="H323" s="2" t="str">
        <f>VLOOKUP(C323,customers!$A$1:$I$1001,7,0)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>
        <f>INDEX(products!$A$1:$G$49,MATCH(orders!$D323,products!$A$1:$A$49,0),MATCH(orders!K$1,products!$A$1:$G$1,0))</f>
        <v>0.2</v>
      </c>
      <c r="L323">
        <f>INDEX(products!$A$1:$G$49,MATCH(orders!$D323,products!$A$1:$A$49,0),MATCH(orders!L$1,products!$A$1:$G$1,0))</f>
        <v>3.375</v>
      </c>
      <c r="M323">
        <f t="shared" ref="M323:M386" si="15">L323*E323</f>
        <v>20.25</v>
      </c>
      <c r="N323" t="str">
        <f t="shared" ref="N323:N386" si="16">IF(I323="Rob","Robusta",IF(I323="Exc","Excelsa",IF(I323="Ara","Arabica",IF(I323="Lib","Liberica"," "))))</f>
        <v>Arabica</v>
      </c>
      <c r="O323" t="str">
        <f t="shared" ref="O323:O386" si="17">IF(J323="M","Medium",IF(J323="L","Light",IF(J323="D","Dark")))</f>
        <v>Medium</v>
      </c>
    </row>
    <row r="324" spans="1:15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VLOOKUP(C324,customers!A323:$I$1001,2,0)</f>
        <v>Skylar Jeyness</v>
      </c>
      <c r="G324" s="2" t="str">
        <f>IF(VLOOKUP(C324,customers!$A$1:$I$1001,3,0)=0," ",VLOOKUP(C324,customers!$A$1:$I$1001,3,0))</f>
        <v>sjeyness8y@biglobe.ne.jp</v>
      </c>
      <c r="H324" s="2" t="str">
        <f>VLOOKUP(C324,customers!$A$1:$I$1001,7,0)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>
        <f>INDEX(products!$A$1:$G$49,MATCH(orders!$D324,products!$A$1:$A$49,0),MATCH(orders!K$1,products!$A$1:$G$1,0))</f>
        <v>0.5</v>
      </c>
      <c r="L324">
        <f>INDEX(products!$A$1:$G$49,MATCH(orders!$D324,products!$A$1:$A$49,0),MATCH(orders!L$1,products!$A$1:$G$1,0))</f>
        <v>7.77</v>
      </c>
      <c r="M324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VLOOKUP(C325,customers!A324:$I$1001,2,0)</f>
        <v>Donica Bonhome</v>
      </c>
      <c r="G325" s="2" t="str">
        <f>IF(VLOOKUP(C325,customers!$A$1:$I$1001,3,0)=0," ",VLOOKUP(C325,customers!$A$1:$I$1001,3,0))</f>
        <v>dbonhome8z@shinystat.com</v>
      </c>
      <c r="H325" s="2" t="str">
        <f>VLOOKUP(C325,customers!$A$1:$I$1001,7,0)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>
        <f>INDEX(products!$A$1:$G$49,MATCH(orders!$D325,products!$A$1:$A$49,0),MATCH(orders!K$1,products!$A$1:$G$1,0))</f>
        <v>0.2</v>
      </c>
      <c r="L325">
        <f>INDEX(products!$A$1:$G$49,MATCH(orders!$D325,products!$A$1:$A$49,0),MATCH(orders!L$1,products!$A$1:$G$1,0))</f>
        <v>3.645</v>
      </c>
      <c r="M325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VLOOKUP(C326,customers!A325:$I$1001,2,0)</f>
        <v>Diena Peetermann</v>
      </c>
      <c r="G326" s="2" t="str">
        <f>IF(VLOOKUP(C326,customers!$A$1:$I$1001,3,0)=0," ",VLOOKUP(C326,customers!$A$1:$I$1001,3,0))</f>
        <v xml:space="preserve"> </v>
      </c>
      <c r="H326" s="2" t="str">
        <f>VLOOKUP(C326,customers!$A$1:$I$1001,7,0)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>
        <f>INDEX(products!$A$1:$G$49,MATCH(orders!$D326,products!$A$1:$A$49,0),MATCH(orders!K$1,products!$A$1:$G$1,0))</f>
        <v>1</v>
      </c>
      <c r="L326">
        <f>INDEX(products!$A$1:$G$49,MATCH(orders!$D326,products!$A$1:$A$49,0),MATCH(orders!L$1,products!$A$1:$G$1,0))</f>
        <v>13.75</v>
      </c>
      <c r="M326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VLOOKUP(C327,customers!A326:$I$1001,2,0)</f>
        <v>Trina Le Sarr</v>
      </c>
      <c r="G327" s="2" t="str">
        <f>IF(VLOOKUP(C327,customers!$A$1:$I$1001,3,0)=0," ",VLOOKUP(C327,customers!$A$1:$I$1001,3,0))</f>
        <v>tle91@epa.gov</v>
      </c>
      <c r="H327" s="2" t="str">
        <f>VLOOKUP(C327,customers!$A$1:$I$1001,7,0)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>
        <f>INDEX(products!$A$1:$G$49,MATCH(orders!$D327,products!$A$1:$A$49,0),MATCH(orders!K$1,products!$A$1:$G$1,0))</f>
        <v>2.5</v>
      </c>
      <c r="L327">
        <f>INDEX(products!$A$1:$G$49,MATCH(orders!$D327,products!$A$1:$A$49,0),MATCH(orders!L$1,products!$A$1:$G$1,0))</f>
        <v>29.784999999999997</v>
      </c>
      <c r="M327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VLOOKUP(C328,customers!A327:$I$1001,2,0)</f>
        <v>Flynn Antony</v>
      </c>
      <c r="G328" s="2" t="str">
        <f>IF(VLOOKUP(C328,customers!$A$1:$I$1001,3,0)=0," ",VLOOKUP(C328,customers!$A$1:$I$1001,3,0))</f>
        <v xml:space="preserve"> </v>
      </c>
      <c r="H328" s="2" t="str">
        <f>VLOOKUP(C328,customers!$A$1:$I$1001,7,0)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>
        <f>INDEX(products!$A$1:$G$49,MATCH(orders!$D328,products!$A$1:$A$49,0),MATCH(orders!K$1,products!$A$1:$G$1,0))</f>
        <v>1</v>
      </c>
      <c r="L328">
        <f>INDEX(products!$A$1:$G$49,MATCH(orders!$D328,products!$A$1:$A$49,0),MATCH(orders!L$1,products!$A$1:$G$1,0))</f>
        <v>8.9499999999999993</v>
      </c>
      <c r="M328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VLOOKUP(C329,customers!A328:$I$1001,2,0)</f>
        <v>Baudoin Alldridge</v>
      </c>
      <c r="G329" s="2" t="str">
        <f>IF(VLOOKUP(C329,customers!$A$1:$I$1001,3,0)=0," ",VLOOKUP(C329,customers!$A$1:$I$1001,3,0))</f>
        <v>balldridge93@yandex.ru</v>
      </c>
      <c r="H329" s="2" t="str">
        <f>VLOOKUP(C329,customers!$A$1:$I$1001,7,0)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>
        <f>INDEX(products!$A$1:$G$49,MATCH(orders!$D329,products!$A$1:$A$49,0),MATCH(orders!K$1,products!$A$1:$G$1,0))</f>
        <v>1</v>
      </c>
      <c r="L329">
        <f>INDEX(products!$A$1:$G$49,MATCH(orders!$D329,products!$A$1:$A$49,0),MATCH(orders!L$1,products!$A$1:$G$1,0))</f>
        <v>8.9499999999999993</v>
      </c>
      <c r="M329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VLOOKUP(C330,customers!A329:$I$1001,2,0)</f>
        <v>Homer Dulany</v>
      </c>
      <c r="G330" s="2" t="str">
        <f>IF(VLOOKUP(C330,customers!$A$1:$I$1001,3,0)=0," ",VLOOKUP(C330,customers!$A$1:$I$1001,3,0))</f>
        <v xml:space="preserve"> </v>
      </c>
      <c r="H330" s="2" t="str">
        <f>VLOOKUP(C330,customers!$A$1:$I$1001,7,0)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>
        <f>INDEX(products!$A$1:$G$49,MATCH(orders!$D330,products!$A$1:$A$49,0),MATCH(orders!K$1,products!$A$1:$G$1,0))</f>
        <v>0.5</v>
      </c>
      <c r="L330">
        <f>INDEX(products!$A$1:$G$49,MATCH(orders!$D330,products!$A$1:$A$49,0),MATCH(orders!L$1,products!$A$1:$G$1,0))</f>
        <v>9.51</v>
      </c>
      <c r="M330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VLOOKUP(C331,customers!A330:$I$1001,2,0)</f>
        <v>Lisa Goodger</v>
      </c>
      <c r="G331" s="2" t="str">
        <f>IF(VLOOKUP(C331,customers!$A$1:$I$1001,3,0)=0," ",VLOOKUP(C331,customers!$A$1:$I$1001,3,0))</f>
        <v>lgoodger95@guardian.co.uk</v>
      </c>
      <c r="H331" s="2" t="str">
        <f>VLOOKUP(C331,customers!$A$1:$I$1001,7,0)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>
        <f>INDEX(products!$A$1:$G$49,MATCH(orders!$D331,products!$A$1:$A$49,0),MATCH(orders!K$1,products!$A$1:$G$1,0))</f>
        <v>0.5</v>
      </c>
      <c r="L331">
        <f>INDEX(products!$A$1:$G$49,MATCH(orders!$D331,products!$A$1:$A$49,0),MATCH(orders!L$1,products!$A$1:$G$1,0))</f>
        <v>5.3699999999999992</v>
      </c>
      <c r="M331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e">
        <f>VLOOKUP(C332,customers!A331:$I$1001,2,0)</f>
        <v>#N/A</v>
      </c>
      <c r="G332" s="2" t="str">
        <f>IF(VLOOKUP(C332,customers!$A$1:$I$1001,3,0)=0," ",VLOOKUP(C332,customers!$A$1:$I$1001,3,0))</f>
        <v>smcmillian8t@csmonitor.com</v>
      </c>
      <c r="H332" s="2" t="str">
        <f>VLOOKUP(C332,customers!$A$1:$I$1001,7,0)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>
        <f>INDEX(products!$A$1:$G$49,MATCH(orders!$D332,products!$A$1:$A$49,0),MATCH(orders!K$1,products!$A$1:$G$1,0))</f>
        <v>0.5</v>
      </c>
      <c r="L332">
        <f>INDEX(products!$A$1:$G$49,MATCH(orders!$D332,products!$A$1:$A$49,0),MATCH(orders!L$1,products!$A$1:$G$1,0))</f>
        <v>5.3699999999999992</v>
      </c>
      <c r="M332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VLOOKUP(C333,customers!A332:$I$1001,2,0)</f>
        <v>Corine Drewett</v>
      </c>
      <c r="G333" s="2" t="str">
        <f>IF(VLOOKUP(C333,customers!$A$1:$I$1001,3,0)=0," ",VLOOKUP(C333,customers!$A$1:$I$1001,3,0))</f>
        <v>cdrewett97@wikipedia.org</v>
      </c>
      <c r="H333" s="2" t="str">
        <f>VLOOKUP(C333,customers!$A$1:$I$1001,7,0)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>
        <f>INDEX(products!$A$1:$G$49,MATCH(orders!$D333,products!$A$1:$A$49,0),MATCH(orders!K$1,products!$A$1:$G$1,0))</f>
        <v>2.5</v>
      </c>
      <c r="L333">
        <f>INDEX(products!$A$1:$G$49,MATCH(orders!$D333,products!$A$1:$A$49,0),MATCH(orders!L$1,products!$A$1:$G$1,0))</f>
        <v>22.884999999999998</v>
      </c>
      <c r="M333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VLOOKUP(C334,customers!A333:$I$1001,2,0)</f>
        <v>Quinn Parsons</v>
      </c>
      <c r="G334" s="2" t="str">
        <f>IF(VLOOKUP(C334,customers!$A$1:$I$1001,3,0)=0," ",VLOOKUP(C334,customers!$A$1:$I$1001,3,0))</f>
        <v>qparsons98@blogtalkradio.com</v>
      </c>
      <c r="H334" s="2" t="str">
        <f>VLOOKUP(C334,customers!$A$1:$I$1001,7,0)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>
        <f>INDEX(products!$A$1:$G$49,MATCH(orders!$D334,products!$A$1:$A$49,0),MATCH(orders!K$1,products!$A$1:$G$1,0))</f>
        <v>0.5</v>
      </c>
      <c r="L334">
        <f>INDEX(products!$A$1:$G$49,MATCH(orders!$D334,products!$A$1:$A$49,0),MATCH(orders!L$1,products!$A$1:$G$1,0))</f>
        <v>5.97</v>
      </c>
      <c r="M334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VLOOKUP(C335,customers!A334:$I$1001,2,0)</f>
        <v>Vivyan Ceely</v>
      </c>
      <c r="G335" s="2" t="str">
        <f>IF(VLOOKUP(C335,customers!$A$1:$I$1001,3,0)=0," ",VLOOKUP(C335,customers!$A$1:$I$1001,3,0))</f>
        <v>vceely99@auda.org.au</v>
      </c>
      <c r="H335" s="2" t="str">
        <f>VLOOKUP(C335,customers!$A$1:$I$1001,7,0)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>
        <f>INDEX(products!$A$1:$G$49,MATCH(orders!$D335,products!$A$1:$A$49,0),MATCH(orders!K$1,products!$A$1:$G$1,0))</f>
        <v>0.5</v>
      </c>
      <c r="L335">
        <f>INDEX(products!$A$1:$G$49,MATCH(orders!$D335,products!$A$1:$A$49,0),MATCH(orders!L$1,products!$A$1:$G$1,0))</f>
        <v>5.97</v>
      </c>
      <c r="M335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VLOOKUP(C336,customers!A335:$I$1001,2,0)</f>
        <v>Elonore Goodings</v>
      </c>
      <c r="G336" s="2" t="str">
        <f>IF(VLOOKUP(C336,customers!$A$1:$I$1001,3,0)=0," ",VLOOKUP(C336,customers!$A$1:$I$1001,3,0))</f>
        <v xml:space="preserve"> </v>
      </c>
      <c r="H336" s="2" t="str">
        <f>VLOOKUP(C336,customers!$A$1:$I$1001,7,0)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>
        <f>INDEX(products!$A$1:$G$49,MATCH(orders!$D336,products!$A$1:$A$49,0),MATCH(orders!K$1,products!$A$1:$G$1,0))</f>
        <v>1</v>
      </c>
      <c r="L336">
        <f>INDEX(products!$A$1:$G$49,MATCH(orders!$D336,products!$A$1:$A$49,0),MATCH(orders!L$1,products!$A$1:$G$1,0))</f>
        <v>11.95</v>
      </c>
      <c r="M336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VLOOKUP(C337,customers!A336:$I$1001,2,0)</f>
        <v>Clement Vasiliev</v>
      </c>
      <c r="G337" s="2" t="str">
        <f>IF(VLOOKUP(C337,customers!$A$1:$I$1001,3,0)=0," ",VLOOKUP(C337,customers!$A$1:$I$1001,3,0))</f>
        <v>cvasiliev9b@discuz.net</v>
      </c>
      <c r="H337" s="2" t="str">
        <f>VLOOKUP(C337,customers!$A$1:$I$1001,7,0)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>
        <f>INDEX(products!$A$1:$G$49,MATCH(orders!$D337,products!$A$1:$A$49,0),MATCH(orders!K$1,products!$A$1:$G$1,0))</f>
        <v>0.2</v>
      </c>
      <c r="L337">
        <f>INDEX(products!$A$1:$G$49,MATCH(orders!$D337,products!$A$1:$A$49,0),MATCH(orders!L$1,products!$A$1:$G$1,0))</f>
        <v>4.7549999999999999</v>
      </c>
      <c r="M337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VLOOKUP(C338,customers!A337:$I$1001,2,0)</f>
        <v>Terencio O'Moylan</v>
      </c>
      <c r="G338" s="2" t="str">
        <f>IF(VLOOKUP(C338,customers!$A$1:$I$1001,3,0)=0," ",VLOOKUP(C338,customers!$A$1:$I$1001,3,0))</f>
        <v>tomoylan9c@liveinternet.ru</v>
      </c>
      <c r="H338" s="2" t="str">
        <f>VLOOKUP(C338,customers!$A$1:$I$1001,7,0)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>
        <f>INDEX(products!$A$1:$G$49,MATCH(orders!$D338,products!$A$1:$A$49,0),MATCH(orders!K$1,products!$A$1:$G$1,0))</f>
        <v>1</v>
      </c>
      <c r="L338">
        <f>INDEX(products!$A$1:$G$49,MATCH(orders!$D338,products!$A$1:$A$49,0),MATCH(orders!L$1,products!$A$1:$G$1,0))</f>
        <v>11.25</v>
      </c>
      <c r="M338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e">
        <f>VLOOKUP(C339,customers!A338:$I$1001,2,0)</f>
        <v>#N/A</v>
      </c>
      <c r="G339" s="2" t="str">
        <f>IF(VLOOKUP(C339,customers!$A$1:$I$1001,3,0)=0," ",VLOOKUP(C339,customers!$A$1:$I$1001,3,0))</f>
        <v xml:space="preserve"> </v>
      </c>
      <c r="H339" s="2" t="str">
        <f>VLOOKUP(C339,customers!$A$1:$I$1001,7,0)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>
        <f>INDEX(products!$A$1:$G$49,MATCH(orders!$D339,products!$A$1:$A$49,0),MATCH(orders!K$1,products!$A$1:$G$1,0))</f>
        <v>2.5</v>
      </c>
      <c r="L339">
        <f>INDEX(products!$A$1:$G$49,MATCH(orders!$D339,products!$A$1:$A$49,0),MATCH(orders!L$1,products!$A$1:$G$1,0))</f>
        <v>27.945</v>
      </c>
      <c r="M339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VLOOKUP(C340,customers!A339:$I$1001,2,0)</f>
        <v>Wyatan Fetherston</v>
      </c>
      <c r="G340" s="2" t="str">
        <f>IF(VLOOKUP(C340,customers!$A$1:$I$1001,3,0)=0," ",VLOOKUP(C340,customers!$A$1:$I$1001,3,0))</f>
        <v>wfetherston9e@constantcontact.com</v>
      </c>
      <c r="H340" s="2" t="str">
        <f>VLOOKUP(C340,customers!$A$1:$I$1001,7,0)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>
        <f>INDEX(products!$A$1:$G$49,MATCH(orders!$D340,products!$A$1:$A$49,0),MATCH(orders!K$1,products!$A$1:$G$1,0))</f>
        <v>1</v>
      </c>
      <c r="L340">
        <f>INDEX(products!$A$1:$G$49,MATCH(orders!$D340,products!$A$1:$A$49,0),MATCH(orders!L$1,products!$A$1:$G$1,0))</f>
        <v>14.85</v>
      </c>
      <c r="M340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VLOOKUP(C341,customers!A340:$I$1001,2,0)</f>
        <v>Emmaline Rasmus</v>
      </c>
      <c r="G341" s="2" t="str">
        <f>IF(VLOOKUP(C341,customers!$A$1:$I$1001,3,0)=0," ",VLOOKUP(C341,customers!$A$1:$I$1001,3,0))</f>
        <v>erasmus9f@techcrunch.com</v>
      </c>
      <c r="H341" s="2" t="str">
        <f>VLOOKUP(C341,customers!$A$1:$I$1001,7,0)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>
        <f>INDEX(products!$A$1:$G$49,MATCH(orders!$D341,products!$A$1:$A$49,0),MATCH(orders!K$1,products!$A$1:$G$1,0))</f>
        <v>0.2</v>
      </c>
      <c r="L341">
        <f>INDEX(products!$A$1:$G$49,MATCH(orders!$D341,products!$A$1:$A$49,0),MATCH(orders!L$1,products!$A$1:$G$1,0))</f>
        <v>3.645</v>
      </c>
      <c r="M341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VLOOKUP(C342,customers!A341:$I$1001,2,0)</f>
        <v>Wesley Giorgioni</v>
      </c>
      <c r="G342" s="2" t="str">
        <f>IF(VLOOKUP(C342,customers!$A$1:$I$1001,3,0)=0," ",VLOOKUP(C342,customers!$A$1:$I$1001,3,0))</f>
        <v>wgiorgioni9g@wikipedia.org</v>
      </c>
      <c r="H342" s="2" t="str">
        <f>VLOOKUP(C342,customers!$A$1:$I$1001,7,0)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>
        <f>INDEX(products!$A$1:$G$49,MATCH(orders!$D342,products!$A$1:$A$49,0),MATCH(orders!K$1,products!$A$1:$G$1,0))</f>
        <v>0.5</v>
      </c>
      <c r="L342">
        <f>INDEX(products!$A$1:$G$49,MATCH(orders!$D342,products!$A$1:$A$49,0),MATCH(orders!L$1,products!$A$1:$G$1,0))</f>
        <v>7.29</v>
      </c>
      <c r="M342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VLOOKUP(C343,customers!A342:$I$1001,2,0)</f>
        <v>Lucienne Scargle</v>
      </c>
      <c r="G343" s="2" t="str">
        <f>IF(VLOOKUP(C343,customers!$A$1:$I$1001,3,0)=0," ",VLOOKUP(C343,customers!$A$1:$I$1001,3,0))</f>
        <v>lscargle9h@myspace.com</v>
      </c>
      <c r="H343" s="2" t="str">
        <f>VLOOKUP(C343,customers!$A$1:$I$1001,7,0)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>
        <f>INDEX(products!$A$1:$G$49,MATCH(orders!$D343,products!$A$1:$A$49,0),MATCH(orders!K$1,products!$A$1:$G$1,0))</f>
        <v>0.5</v>
      </c>
      <c r="L343">
        <f>INDEX(products!$A$1:$G$49,MATCH(orders!$D343,products!$A$1:$A$49,0),MATCH(orders!L$1,products!$A$1:$G$1,0))</f>
        <v>8.91</v>
      </c>
      <c r="M343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VLOOKUP(C344,customers!A343:$I$1001,2,0)</f>
        <v>Lucienne Scargle</v>
      </c>
      <c r="G344" s="2" t="str">
        <f>IF(VLOOKUP(C344,customers!$A$1:$I$1001,3,0)=0," ",VLOOKUP(C344,customers!$A$1:$I$1001,3,0))</f>
        <v>lscargle9h@myspace.com</v>
      </c>
      <c r="H344" s="2" t="str">
        <f>VLOOKUP(C344,customers!$A$1:$I$1001,7,0)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>
        <f>INDEX(products!$A$1:$G$49,MATCH(orders!$D344,products!$A$1:$A$49,0),MATCH(orders!K$1,products!$A$1:$G$1,0))</f>
        <v>0.5</v>
      </c>
      <c r="L344">
        <f>INDEX(products!$A$1:$G$49,MATCH(orders!$D344,products!$A$1:$A$49,0),MATCH(orders!L$1,products!$A$1:$G$1,0))</f>
        <v>7.77</v>
      </c>
      <c r="M344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VLOOKUP(C345,customers!A344:$I$1001,2,0)</f>
        <v>Noam Climance</v>
      </c>
      <c r="G345" s="2" t="str">
        <f>IF(VLOOKUP(C345,customers!$A$1:$I$1001,3,0)=0," ",VLOOKUP(C345,customers!$A$1:$I$1001,3,0))</f>
        <v>nclimance9j@europa.eu</v>
      </c>
      <c r="H345" s="2" t="str">
        <f>VLOOKUP(C345,customers!$A$1:$I$1001,7,0)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>
        <f>INDEX(products!$A$1:$G$49,MATCH(orders!$D345,products!$A$1:$A$49,0),MATCH(orders!K$1,products!$A$1:$G$1,0))</f>
        <v>0.5</v>
      </c>
      <c r="L345">
        <f>INDEX(products!$A$1:$G$49,MATCH(orders!$D345,products!$A$1:$A$49,0),MATCH(orders!L$1,products!$A$1:$G$1,0))</f>
        <v>5.3699999999999992</v>
      </c>
      <c r="M345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VLOOKUP(C346,customers!A345:$I$1001,2,0)</f>
        <v>Catarina Donn</v>
      </c>
      <c r="G346" s="2" t="str">
        <f>IF(VLOOKUP(C346,customers!$A$1:$I$1001,3,0)=0," ",VLOOKUP(C346,customers!$A$1:$I$1001,3,0))</f>
        <v xml:space="preserve"> </v>
      </c>
      <c r="H346" s="2" t="str">
        <f>VLOOKUP(C346,customers!$A$1:$I$1001,7,0)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>
        <f>INDEX(products!$A$1:$G$49,MATCH(orders!$D346,products!$A$1:$A$49,0),MATCH(orders!K$1,products!$A$1:$G$1,0))</f>
        <v>1</v>
      </c>
      <c r="L346">
        <f>INDEX(products!$A$1:$G$49,MATCH(orders!$D346,products!$A$1:$A$49,0),MATCH(orders!L$1,products!$A$1:$G$1,0))</f>
        <v>9.9499999999999993</v>
      </c>
      <c r="M346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VLOOKUP(C347,customers!A346:$I$1001,2,0)</f>
        <v>Ameline Snazle</v>
      </c>
      <c r="G347" s="2" t="str">
        <f>IF(VLOOKUP(C347,customers!$A$1:$I$1001,3,0)=0," ",VLOOKUP(C347,customers!$A$1:$I$1001,3,0))</f>
        <v>asnazle9l@oracle.com</v>
      </c>
      <c r="H347" s="2" t="str">
        <f>VLOOKUP(C347,customers!$A$1:$I$1001,7,0)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>
        <f>INDEX(products!$A$1:$G$49,MATCH(orders!$D347,products!$A$1:$A$49,0),MATCH(orders!K$1,products!$A$1:$G$1,0))</f>
        <v>1</v>
      </c>
      <c r="L347">
        <f>INDEX(products!$A$1:$G$49,MATCH(orders!$D347,products!$A$1:$A$49,0),MATCH(orders!L$1,products!$A$1:$G$1,0))</f>
        <v>11.95</v>
      </c>
      <c r="M347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VLOOKUP(C348,customers!A347:$I$1001,2,0)</f>
        <v>Rebeka Worg</v>
      </c>
      <c r="G348" s="2" t="str">
        <f>IF(VLOOKUP(C348,customers!$A$1:$I$1001,3,0)=0," ",VLOOKUP(C348,customers!$A$1:$I$1001,3,0))</f>
        <v>rworg9m@arstechnica.com</v>
      </c>
      <c r="H348" s="2" t="str">
        <f>VLOOKUP(C348,customers!$A$1:$I$1001,7,0)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>
        <f>INDEX(products!$A$1:$G$49,MATCH(orders!$D348,products!$A$1:$A$49,0),MATCH(orders!K$1,products!$A$1:$G$1,0))</f>
        <v>0.5</v>
      </c>
      <c r="L348">
        <f>INDEX(products!$A$1:$G$49,MATCH(orders!$D348,products!$A$1:$A$49,0),MATCH(orders!L$1,products!$A$1:$G$1,0))</f>
        <v>7.77</v>
      </c>
      <c r="M348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VLOOKUP(C349,customers!A348:$I$1001,2,0)</f>
        <v>Lewes Danes</v>
      </c>
      <c r="G349" s="2" t="str">
        <f>IF(VLOOKUP(C349,customers!$A$1:$I$1001,3,0)=0," ",VLOOKUP(C349,customers!$A$1:$I$1001,3,0))</f>
        <v>ldanes9n@umn.edu</v>
      </c>
      <c r="H349" s="2" t="str">
        <f>VLOOKUP(C349,customers!$A$1:$I$1001,7,0)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>
        <f>INDEX(products!$A$1:$G$49,MATCH(orders!$D349,products!$A$1:$A$49,0),MATCH(orders!K$1,products!$A$1:$G$1,0))</f>
        <v>1</v>
      </c>
      <c r="L349">
        <f>INDEX(products!$A$1:$G$49,MATCH(orders!$D349,products!$A$1:$A$49,0),MATCH(orders!L$1,products!$A$1:$G$1,0))</f>
        <v>14.55</v>
      </c>
      <c r="M349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VLOOKUP(C350,customers!A349:$I$1001,2,0)</f>
        <v>Shelli Keynd</v>
      </c>
      <c r="G350" s="2" t="str">
        <f>IF(VLOOKUP(C350,customers!$A$1:$I$1001,3,0)=0," ",VLOOKUP(C350,customers!$A$1:$I$1001,3,0))</f>
        <v>skeynd9o@narod.ru</v>
      </c>
      <c r="H350" s="2" t="str">
        <f>VLOOKUP(C350,customers!$A$1:$I$1001,7,0)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>
        <f>INDEX(products!$A$1:$G$49,MATCH(orders!$D350,products!$A$1:$A$49,0),MATCH(orders!K$1,products!$A$1:$G$1,0))</f>
        <v>2.5</v>
      </c>
      <c r="L350">
        <f>INDEX(products!$A$1:$G$49,MATCH(orders!$D350,products!$A$1:$A$49,0),MATCH(orders!L$1,products!$A$1:$G$1,0))</f>
        <v>34.154999999999994</v>
      </c>
      <c r="M350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VLOOKUP(C351,customers!A350:$I$1001,2,0)</f>
        <v>Dell Daveridge</v>
      </c>
      <c r="G351" s="2" t="str">
        <f>IF(VLOOKUP(C351,customers!$A$1:$I$1001,3,0)=0," ",VLOOKUP(C351,customers!$A$1:$I$1001,3,0))</f>
        <v>ddaveridge9p@arstechnica.com</v>
      </c>
      <c r="H351" s="2" t="str">
        <f>VLOOKUP(C351,customers!$A$1:$I$1001,7,0)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>
        <f>INDEX(products!$A$1:$G$49,MATCH(orders!$D351,products!$A$1:$A$49,0),MATCH(orders!K$1,products!$A$1:$G$1,0))</f>
        <v>0.2</v>
      </c>
      <c r="L351">
        <f>INDEX(products!$A$1:$G$49,MATCH(orders!$D351,products!$A$1:$A$49,0),MATCH(orders!L$1,products!$A$1:$G$1,0))</f>
        <v>3.5849999999999995</v>
      </c>
      <c r="M351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VLOOKUP(C352,customers!A351:$I$1001,2,0)</f>
        <v>Joshuah Awdry</v>
      </c>
      <c r="G352" s="2" t="str">
        <f>IF(VLOOKUP(C352,customers!$A$1:$I$1001,3,0)=0," ",VLOOKUP(C352,customers!$A$1:$I$1001,3,0))</f>
        <v>jawdry9q@utexas.edu</v>
      </c>
      <c r="H352" s="2" t="str">
        <f>VLOOKUP(C352,customers!$A$1:$I$1001,7,0)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>
        <f>INDEX(products!$A$1:$G$49,MATCH(orders!$D352,products!$A$1:$A$49,0),MATCH(orders!K$1,products!$A$1:$G$1,0))</f>
        <v>0.5</v>
      </c>
      <c r="L352">
        <f>INDEX(products!$A$1:$G$49,MATCH(orders!$D352,products!$A$1:$A$49,0),MATCH(orders!L$1,products!$A$1:$G$1,0))</f>
        <v>5.97</v>
      </c>
      <c r="M352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VLOOKUP(C353,customers!A352:$I$1001,2,0)</f>
        <v>Ethel Ryles</v>
      </c>
      <c r="G353" s="2" t="str">
        <f>IF(VLOOKUP(C353,customers!$A$1:$I$1001,3,0)=0," ",VLOOKUP(C353,customers!$A$1:$I$1001,3,0))</f>
        <v>eryles9r@fastcompany.com</v>
      </c>
      <c r="H353" s="2" t="str">
        <f>VLOOKUP(C353,customers!$A$1:$I$1001,7,0)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>
        <f>INDEX(products!$A$1:$G$49,MATCH(orders!$D353,products!$A$1:$A$49,0),MATCH(orders!K$1,products!$A$1:$G$1,0))</f>
        <v>1</v>
      </c>
      <c r="L353">
        <f>INDEX(products!$A$1:$G$49,MATCH(orders!$D353,products!$A$1:$A$49,0),MATCH(orders!L$1,products!$A$1:$G$1,0))</f>
        <v>11.25</v>
      </c>
      <c r="M353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e">
        <f>VLOOKUP(C354,customers!A353:$I$1001,2,0)</f>
        <v>#N/A</v>
      </c>
      <c r="G354" s="2" t="str">
        <f>IF(VLOOKUP(C354,customers!$A$1:$I$1001,3,0)=0," ",VLOOKUP(C354,customers!$A$1:$I$1001,3,0))</f>
        <v xml:space="preserve"> </v>
      </c>
      <c r="H354" s="2" t="str">
        <f>VLOOKUP(C354,customers!$A$1:$I$1001,7,0)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>
        <f>INDEX(products!$A$1:$G$49,MATCH(orders!$D354,products!$A$1:$A$49,0),MATCH(orders!K$1,products!$A$1:$G$1,0))</f>
        <v>0.5</v>
      </c>
      <c r="L354">
        <f>INDEX(products!$A$1:$G$49,MATCH(orders!$D354,products!$A$1:$A$49,0),MATCH(orders!L$1,products!$A$1:$G$1,0))</f>
        <v>7.29</v>
      </c>
      <c r="M354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VLOOKUP(C355,customers!A354:$I$1001,2,0)</f>
        <v>Maitilde Boxill</v>
      </c>
      <c r="G355" s="2" t="str">
        <f>IF(VLOOKUP(C355,customers!$A$1:$I$1001,3,0)=0," ",VLOOKUP(C355,customers!$A$1:$I$1001,3,0))</f>
        <v xml:space="preserve"> </v>
      </c>
      <c r="H355" s="2" t="str">
        <f>VLOOKUP(C355,customers!$A$1:$I$1001,7,0)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>
        <f>INDEX(products!$A$1:$G$49,MATCH(orders!$D355,products!$A$1:$A$49,0),MATCH(orders!K$1,products!$A$1:$G$1,0))</f>
        <v>0.5</v>
      </c>
      <c r="L355">
        <f>INDEX(products!$A$1:$G$49,MATCH(orders!$D355,products!$A$1:$A$49,0),MATCH(orders!L$1,products!$A$1:$G$1,0))</f>
        <v>6.75</v>
      </c>
      <c r="M355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VLOOKUP(C356,customers!A355:$I$1001,2,0)</f>
        <v>Jodee Caldicott</v>
      </c>
      <c r="G356" s="2" t="str">
        <f>IF(VLOOKUP(C356,customers!$A$1:$I$1001,3,0)=0," ",VLOOKUP(C356,customers!$A$1:$I$1001,3,0))</f>
        <v>jcaldicott9u@usda.gov</v>
      </c>
      <c r="H356" s="2" t="str">
        <f>VLOOKUP(C356,customers!$A$1:$I$1001,7,0)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>
        <f>INDEX(products!$A$1:$G$49,MATCH(orders!$D356,products!$A$1:$A$49,0),MATCH(orders!K$1,products!$A$1:$G$1,0))</f>
        <v>2.5</v>
      </c>
      <c r="L356">
        <f>INDEX(products!$A$1:$G$49,MATCH(orders!$D356,products!$A$1:$A$49,0),MATCH(orders!L$1,products!$A$1:$G$1,0))</f>
        <v>25.874999999999996</v>
      </c>
      <c r="M356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VLOOKUP(C357,customers!A356:$I$1001,2,0)</f>
        <v>Marianna Vedmore</v>
      </c>
      <c r="G357" s="2" t="str">
        <f>IF(VLOOKUP(C357,customers!$A$1:$I$1001,3,0)=0," ",VLOOKUP(C357,customers!$A$1:$I$1001,3,0))</f>
        <v>mvedmore9v@a8.net</v>
      </c>
      <c r="H357" s="2" t="str">
        <f>VLOOKUP(C357,customers!$A$1:$I$1001,7,0)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>
        <f>INDEX(products!$A$1:$G$49,MATCH(orders!$D357,products!$A$1:$A$49,0),MATCH(orders!K$1,products!$A$1:$G$1,0))</f>
        <v>2.5</v>
      </c>
      <c r="L357">
        <f>INDEX(products!$A$1:$G$49,MATCH(orders!$D357,products!$A$1:$A$49,0),MATCH(orders!L$1,products!$A$1:$G$1,0))</f>
        <v>22.884999999999998</v>
      </c>
      <c r="M357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VLOOKUP(C358,customers!A357:$I$1001,2,0)</f>
        <v>Willey Romao</v>
      </c>
      <c r="G358" s="2" t="str">
        <f>IF(VLOOKUP(C358,customers!$A$1:$I$1001,3,0)=0," ",VLOOKUP(C358,customers!$A$1:$I$1001,3,0))</f>
        <v>wromao9w@chronoengine.com</v>
      </c>
      <c r="H358" s="2" t="str">
        <f>VLOOKUP(C358,customers!$A$1:$I$1001,7,0)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>
        <f>INDEX(products!$A$1:$G$49,MATCH(orders!$D358,products!$A$1:$A$49,0),MATCH(orders!K$1,products!$A$1:$G$1,0))</f>
        <v>1</v>
      </c>
      <c r="L358">
        <f>INDEX(products!$A$1:$G$49,MATCH(orders!$D358,products!$A$1:$A$49,0),MATCH(orders!L$1,products!$A$1:$G$1,0))</f>
        <v>12.95</v>
      </c>
      <c r="M358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VLOOKUP(C359,customers!A358:$I$1001,2,0)</f>
        <v>Enriqueta Ixor</v>
      </c>
      <c r="G359" s="2" t="str">
        <f>IF(VLOOKUP(C359,customers!$A$1:$I$1001,3,0)=0," ",VLOOKUP(C359,customers!$A$1:$I$1001,3,0))</f>
        <v xml:space="preserve"> </v>
      </c>
      <c r="H359" s="2" t="str">
        <f>VLOOKUP(C359,customers!$A$1:$I$1001,7,0)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>
        <f>INDEX(products!$A$1:$G$49,MATCH(orders!$D359,products!$A$1:$A$49,0),MATCH(orders!K$1,products!$A$1:$G$1,0))</f>
        <v>2.5</v>
      </c>
      <c r="L359">
        <f>INDEX(products!$A$1:$G$49,MATCH(orders!$D359,products!$A$1:$A$49,0),MATCH(orders!L$1,products!$A$1:$G$1,0))</f>
        <v>25.874999999999996</v>
      </c>
      <c r="M359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VLOOKUP(C360,customers!A359:$I$1001,2,0)</f>
        <v>Tomasina Cotmore</v>
      </c>
      <c r="G360" s="2" t="str">
        <f>IF(VLOOKUP(C360,customers!$A$1:$I$1001,3,0)=0," ",VLOOKUP(C360,customers!$A$1:$I$1001,3,0))</f>
        <v>tcotmore9y@amazonaws.com</v>
      </c>
      <c r="H360" s="2" t="str">
        <f>VLOOKUP(C360,customers!$A$1:$I$1001,7,0)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>
        <f>INDEX(products!$A$1:$G$49,MATCH(orders!$D360,products!$A$1:$A$49,0),MATCH(orders!K$1,products!$A$1:$G$1,0))</f>
        <v>2.5</v>
      </c>
      <c r="L360">
        <f>INDEX(products!$A$1:$G$49,MATCH(orders!$D360,products!$A$1:$A$49,0),MATCH(orders!L$1,products!$A$1:$G$1,0))</f>
        <v>29.784999999999997</v>
      </c>
      <c r="M360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VLOOKUP(C361,customers!A360:$I$1001,2,0)</f>
        <v>Yuma Skipsey</v>
      </c>
      <c r="G361" s="2" t="str">
        <f>IF(VLOOKUP(C361,customers!$A$1:$I$1001,3,0)=0," ",VLOOKUP(C361,customers!$A$1:$I$1001,3,0))</f>
        <v>yskipsey9z@spotify.com</v>
      </c>
      <c r="H361" s="2" t="str">
        <f>VLOOKUP(C361,customers!$A$1:$I$1001,7,0)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>
        <f>INDEX(products!$A$1:$G$49,MATCH(orders!$D361,products!$A$1:$A$49,0),MATCH(orders!K$1,products!$A$1:$G$1,0))</f>
        <v>0.2</v>
      </c>
      <c r="L361">
        <f>INDEX(products!$A$1:$G$49,MATCH(orders!$D361,products!$A$1:$A$49,0),MATCH(orders!L$1,products!$A$1:$G$1,0))</f>
        <v>3.5849999999999995</v>
      </c>
      <c r="M361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VLOOKUP(C362,customers!A361:$I$1001,2,0)</f>
        <v>Nicko Corps</v>
      </c>
      <c r="G362" s="2" t="str">
        <f>IF(VLOOKUP(C362,customers!$A$1:$I$1001,3,0)=0," ",VLOOKUP(C362,customers!$A$1:$I$1001,3,0))</f>
        <v>ncorpsa0@gmpg.org</v>
      </c>
      <c r="H362" s="2" t="str">
        <f>VLOOKUP(C362,customers!$A$1:$I$1001,7,0)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>
        <f>INDEX(products!$A$1:$G$49,MATCH(orders!$D362,products!$A$1:$A$49,0),MATCH(orders!K$1,products!$A$1:$G$1,0))</f>
        <v>2.5</v>
      </c>
      <c r="L362">
        <f>INDEX(products!$A$1:$G$49,MATCH(orders!$D362,products!$A$1:$A$49,0),MATCH(orders!L$1,products!$A$1:$G$1,0))</f>
        <v>20.584999999999997</v>
      </c>
      <c r="M362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VLOOKUP(C363,customers!A362:$I$1001,2,0)</f>
        <v>Nicko Corps</v>
      </c>
      <c r="G363" s="2" t="str">
        <f>IF(VLOOKUP(C363,customers!$A$1:$I$1001,3,0)=0," ",VLOOKUP(C363,customers!$A$1:$I$1001,3,0))</f>
        <v>ncorpsa0@gmpg.org</v>
      </c>
      <c r="H363" s="2" t="str">
        <f>VLOOKUP(C363,customers!$A$1:$I$1001,7,0)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>
        <f>INDEX(products!$A$1:$G$49,MATCH(orders!$D363,products!$A$1:$A$49,0),MATCH(orders!K$1,products!$A$1:$G$1,0))</f>
        <v>0.5</v>
      </c>
      <c r="L363">
        <f>INDEX(products!$A$1:$G$49,MATCH(orders!$D363,products!$A$1:$A$49,0),MATCH(orders!L$1,products!$A$1:$G$1,0))</f>
        <v>5.97</v>
      </c>
      <c r="M363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VLOOKUP(C364,customers!A363:$I$1001,2,0)</f>
        <v>Feliks Babber</v>
      </c>
      <c r="G364" s="2" t="str">
        <f>IF(VLOOKUP(C364,customers!$A$1:$I$1001,3,0)=0," ",VLOOKUP(C364,customers!$A$1:$I$1001,3,0))</f>
        <v>fbabbera2@stanford.edu</v>
      </c>
      <c r="H364" s="2" t="str">
        <f>VLOOKUP(C364,customers!$A$1:$I$1001,7,0)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>
        <f>INDEX(products!$A$1:$G$49,MATCH(orders!$D364,products!$A$1:$A$49,0),MATCH(orders!K$1,products!$A$1:$G$1,0))</f>
        <v>1</v>
      </c>
      <c r="L364">
        <f>INDEX(products!$A$1:$G$49,MATCH(orders!$D364,products!$A$1:$A$49,0),MATCH(orders!L$1,products!$A$1:$G$1,0))</f>
        <v>14.85</v>
      </c>
      <c r="M364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VLOOKUP(C365,customers!A364:$I$1001,2,0)</f>
        <v>Kaja Loxton</v>
      </c>
      <c r="G365" s="2" t="str">
        <f>IF(VLOOKUP(C365,customers!$A$1:$I$1001,3,0)=0," ",VLOOKUP(C365,customers!$A$1:$I$1001,3,0))</f>
        <v>kloxtona3@opensource.org</v>
      </c>
      <c r="H365" s="2" t="str">
        <f>VLOOKUP(C365,customers!$A$1:$I$1001,7,0)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>
        <f>INDEX(products!$A$1:$G$49,MATCH(orders!$D365,products!$A$1:$A$49,0),MATCH(orders!K$1,products!$A$1:$G$1,0))</f>
        <v>1</v>
      </c>
      <c r="L365">
        <f>INDEX(products!$A$1:$G$49,MATCH(orders!$D365,products!$A$1:$A$49,0),MATCH(orders!L$1,products!$A$1:$G$1,0))</f>
        <v>14.55</v>
      </c>
      <c r="M365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VLOOKUP(C366,customers!A365:$I$1001,2,0)</f>
        <v>Parker Tofful</v>
      </c>
      <c r="G366" s="2" t="str">
        <f>IF(VLOOKUP(C366,customers!$A$1:$I$1001,3,0)=0," ",VLOOKUP(C366,customers!$A$1:$I$1001,3,0))</f>
        <v>ptoffula4@posterous.com</v>
      </c>
      <c r="H366" s="2" t="str">
        <f>VLOOKUP(C366,customers!$A$1:$I$1001,7,0)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>
        <f>INDEX(products!$A$1:$G$49,MATCH(orders!$D366,products!$A$1:$A$49,0),MATCH(orders!K$1,products!$A$1:$G$1,0))</f>
        <v>1</v>
      </c>
      <c r="L366">
        <f>INDEX(products!$A$1:$G$49,MATCH(orders!$D366,products!$A$1:$A$49,0),MATCH(orders!L$1,products!$A$1:$G$1,0))</f>
        <v>12.15</v>
      </c>
      <c r="M366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VLOOKUP(C367,customers!A366:$I$1001,2,0)</f>
        <v>Casi Gwinnett</v>
      </c>
      <c r="G367" s="2" t="str">
        <f>IF(VLOOKUP(C367,customers!$A$1:$I$1001,3,0)=0," ",VLOOKUP(C367,customers!$A$1:$I$1001,3,0))</f>
        <v>cgwinnetta5@behance.net</v>
      </c>
      <c r="H367" s="2" t="str">
        <f>VLOOKUP(C367,customers!$A$1:$I$1001,7,0)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>
        <f>INDEX(products!$A$1:$G$49,MATCH(orders!$D367,products!$A$1:$A$49,0),MATCH(orders!K$1,products!$A$1:$G$1,0))</f>
        <v>0.5</v>
      </c>
      <c r="L367">
        <f>INDEX(products!$A$1:$G$49,MATCH(orders!$D367,products!$A$1:$A$49,0),MATCH(orders!L$1,products!$A$1:$G$1,0))</f>
        <v>7.77</v>
      </c>
      <c r="M367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VLOOKUP(C368,customers!A367:$I$1001,2,0)</f>
        <v>Saree Ellesworth</v>
      </c>
      <c r="G368" s="2" t="str">
        <f>IF(VLOOKUP(C368,customers!$A$1:$I$1001,3,0)=0," ",VLOOKUP(C368,customers!$A$1:$I$1001,3,0))</f>
        <v xml:space="preserve"> </v>
      </c>
      <c r="H368" s="2" t="str">
        <f>VLOOKUP(C368,customers!$A$1:$I$1001,7,0)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>
        <f>INDEX(products!$A$1:$G$49,MATCH(orders!$D368,products!$A$1:$A$49,0),MATCH(orders!K$1,products!$A$1:$G$1,0))</f>
        <v>0.5</v>
      </c>
      <c r="L368">
        <f>INDEX(products!$A$1:$G$49,MATCH(orders!$D368,products!$A$1:$A$49,0),MATCH(orders!L$1,products!$A$1:$G$1,0))</f>
        <v>7.29</v>
      </c>
      <c r="M368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VLOOKUP(C369,customers!A368:$I$1001,2,0)</f>
        <v>Silvio Iorizzi</v>
      </c>
      <c r="G369" s="2" t="str">
        <f>IF(VLOOKUP(C369,customers!$A$1:$I$1001,3,0)=0," ",VLOOKUP(C369,customers!$A$1:$I$1001,3,0))</f>
        <v xml:space="preserve"> </v>
      </c>
      <c r="H369" s="2" t="str">
        <f>VLOOKUP(C369,customers!$A$1:$I$1001,7,0)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>
        <f>INDEX(products!$A$1:$G$49,MATCH(orders!$D369,products!$A$1:$A$49,0),MATCH(orders!K$1,products!$A$1:$G$1,0))</f>
        <v>0.2</v>
      </c>
      <c r="L369">
        <f>INDEX(products!$A$1:$G$49,MATCH(orders!$D369,products!$A$1:$A$49,0),MATCH(orders!L$1,products!$A$1:$G$1,0))</f>
        <v>4.3650000000000002</v>
      </c>
      <c r="M369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VLOOKUP(C370,customers!A369:$I$1001,2,0)</f>
        <v>Leesa Flaonier</v>
      </c>
      <c r="G370" s="2" t="str">
        <f>IF(VLOOKUP(C370,customers!$A$1:$I$1001,3,0)=0," ",VLOOKUP(C370,customers!$A$1:$I$1001,3,0))</f>
        <v>lflaoniera8@wordpress.org</v>
      </c>
      <c r="H370" s="2" t="str">
        <f>VLOOKUP(C370,customers!$A$1:$I$1001,7,0)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>
        <f>INDEX(products!$A$1:$G$49,MATCH(orders!$D370,products!$A$1:$A$49,0),MATCH(orders!K$1,products!$A$1:$G$1,0))</f>
        <v>2.5</v>
      </c>
      <c r="L370">
        <f>INDEX(products!$A$1:$G$49,MATCH(orders!$D370,products!$A$1:$A$49,0),MATCH(orders!L$1,products!$A$1:$G$1,0))</f>
        <v>31.624999999999996</v>
      </c>
      <c r="M370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VLOOKUP(C371,customers!A370:$I$1001,2,0)</f>
        <v>Abba Pummell</v>
      </c>
      <c r="G371" s="2" t="str">
        <f>IF(VLOOKUP(C371,customers!$A$1:$I$1001,3,0)=0," ",VLOOKUP(C371,customers!$A$1:$I$1001,3,0))</f>
        <v xml:space="preserve"> </v>
      </c>
      <c r="H371" s="2" t="str">
        <f>VLOOKUP(C371,customers!$A$1:$I$1001,7,0)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>
        <f>INDEX(products!$A$1:$G$49,MATCH(orders!$D371,products!$A$1:$A$49,0),MATCH(orders!K$1,products!$A$1:$G$1,0))</f>
        <v>0.5</v>
      </c>
      <c r="L371">
        <f>INDEX(products!$A$1:$G$49,MATCH(orders!$D371,products!$A$1:$A$49,0),MATCH(orders!L$1,products!$A$1:$G$1,0))</f>
        <v>8.91</v>
      </c>
      <c r="M371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VLOOKUP(C372,customers!A371:$I$1001,2,0)</f>
        <v>Corinna Catcheside</v>
      </c>
      <c r="G372" s="2" t="str">
        <f>IF(VLOOKUP(C372,customers!$A$1:$I$1001,3,0)=0," ",VLOOKUP(C372,customers!$A$1:$I$1001,3,0))</f>
        <v>ccatchesideaa@macromedia.com</v>
      </c>
      <c r="H372" s="2" t="str">
        <f>VLOOKUP(C372,customers!$A$1:$I$1001,7,0)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>
        <f>INDEX(products!$A$1:$G$49,MATCH(orders!$D372,products!$A$1:$A$49,0),MATCH(orders!K$1,products!$A$1:$G$1,0))</f>
        <v>1</v>
      </c>
      <c r="L372">
        <f>INDEX(products!$A$1:$G$49,MATCH(orders!$D372,products!$A$1:$A$49,0),MATCH(orders!L$1,products!$A$1:$G$1,0))</f>
        <v>12.15</v>
      </c>
      <c r="M372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VLOOKUP(C373,customers!A372:$I$1001,2,0)</f>
        <v>Cortney Gibbonson</v>
      </c>
      <c r="G373" s="2" t="str">
        <f>IF(VLOOKUP(C373,customers!$A$1:$I$1001,3,0)=0," ",VLOOKUP(C373,customers!$A$1:$I$1001,3,0))</f>
        <v>cgibbonsonab@accuweather.com</v>
      </c>
      <c r="H373" s="2" t="str">
        <f>VLOOKUP(C373,customers!$A$1:$I$1001,7,0)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>
        <f>INDEX(products!$A$1:$G$49,MATCH(orders!$D373,products!$A$1:$A$49,0),MATCH(orders!K$1,products!$A$1:$G$1,0))</f>
        <v>0.5</v>
      </c>
      <c r="L373">
        <f>INDEX(products!$A$1:$G$49,MATCH(orders!$D373,products!$A$1:$A$49,0),MATCH(orders!L$1,products!$A$1:$G$1,0))</f>
        <v>7.77</v>
      </c>
      <c r="M373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VLOOKUP(C374,customers!A373:$I$1001,2,0)</f>
        <v>Terri Farra</v>
      </c>
      <c r="G374" s="2" t="str">
        <f>IF(VLOOKUP(C374,customers!$A$1:$I$1001,3,0)=0," ",VLOOKUP(C374,customers!$A$1:$I$1001,3,0))</f>
        <v>tfarraac@behance.net</v>
      </c>
      <c r="H374" s="2" t="str">
        <f>VLOOKUP(C374,customers!$A$1:$I$1001,7,0)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>
        <f>INDEX(products!$A$1:$G$49,MATCH(orders!$D374,products!$A$1:$A$49,0),MATCH(orders!K$1,products!$A$1:$G$1,0))</f>
        <v>0.5</v>
      </c>
      <c r="L374">
        <f>INDEX(products!$A$1:$G$49,MATCH(orders!$D374,products!$A$1:$A$49,0),MATCH(orders!L$1,products!$A$1:$G$1,0))</f>
        <v>7.169999999999999</v>
      </c>
      <c r="M374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VLOOKUP(C375,customers!A374:$I$1001,2,0)</f>
        <v>Corney Curme</v>
      </c>
      <c r="G375" s="2" t="str">
        <f>IF(VLOOKUP(C375,customers!$A$1:$I$1001,3,0)=0," ",VLOOKUP(C375,customers!$A$1:$I$1001,3,0))</f>
        <v xml:space="preserve"> </v>
      </c>
      <c r="H375" s="2" t="str">
        <f>VLOOKUP(C375,customers!$A$1:$I$1001,7,0)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>
        <f>INDEX(products!$A$1:$G$49,MATCH(orders!$D375,products!$A$1:$A$49,0),MATCH(orders!K$1,products!$A$1:$G$1,0))</f>
        <v>0.5</v>
      </c>
      <c r="L375">
        <f>INDEX(products!$A$1:$G$49,MATCH(orders!$D375,products!$A$1:$A$49,0),MATCH(orders!L$1,products!$A$1:$G$1,0))</f>
        <v>5.97</v>
      </c>
      <c r="M375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VLOOKUP(C376,customers!A375:$I$1001,2,0)</f>
        <v>Gothart Bamfield</v>
      </c>
      <c r="G376" s="2" t="str">
        <f>IF(VLOOKUP(C376,customers!$A$1:$I$1001,3,0)=0," ",VLOOKUP(C376,customers!$A$1:$I$1001,3,0))</f>
        <v>gbamfieldae@yellowpages.com</v>
      </c>
      <c r="H376" s="2" t="str">
        <f>VLOOKUP(C376,customers!$A$1:$I$1001,7,0)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>
        <f>INDEX(products!$A$1:$G$49,MATCH(orders!$D376,products!$A$1:$A$49,0),MATCH(orders!K$1,products!$A$1:$G$1,0))</f>
        <v>0.5</v>
      </c>
      <c r="L376">
        <f>INDEX(products!$A$1:$G$49,MATCH(orders!$D376,products!$A$1:$A$49,0),MATCH(orders!L$1,products!$A$1:$G$1,0))</f>
        <v>9.51</v>
      </c>
      <c r="M376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VLOOKUP(C377,customers!A376:$I$1001,2,0)</f>
        <v>Waylin Hollingdale</v>
      </c>
      <c r="G377" s="2" t="str">
        <f>IF(VLOOKUP(C377,customers!$A$1:$I$1001,3,0)=0," ",VLOOKUP(C377,customers!$A$1:$I$1001,3,0))</f>
        <v>whollingdaleaf@about.me</v>
      </c>
      <c r="H377" s="2" t="str">
        <f>VLOOKUP(C377,customers!$A$1:$I$1001,7,0)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>
        <f>INDEX(products!$A$1:$G$49,MATCH(orders!$D377,products!$A$1:$A$49,0),MATCH(orders!K$1,products!$A$1:$G$1,0))</f>
        <v>0.2</v>
      </c>
      <c r="L377">
        <f>INDEX(products!$A$1:$G$49,MATCH(orders!$D377,products!$A$1:$A$49,0),MATCH(orders!L$1,products!$A$1:$G$1,0))</f>
        <v>3.375</v>
      </c>
      <c r="M377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VLOOKUP(C378,customers!A377:$I$1001,2,0)</f>
        <v>Judd De Leek</v>
      </c>
      <c r="G378" s="2" t="str">
        <f>IF(VLOOKUP(C378,customers!$A$1:$I$1001,3,0)=0," ",VLOOKUP(C378,customers!$A$1:$I$1001,3,0))</f>
        <v>jdeag@xrea.com</v>
      </c>
      <c r="H378" s="2" t="str">
        <f>VLOOKUP(C378,customers!$A$1:$I$1001,7,0)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>
        <f>INDEX(products!$A$1:$G$49,MATCH(orders!$D378,products!$A$1:$A$49,0),MATCH(orders!K$1,products!$A$1:$G$1,0))</f>
        <v>0.5</v>
      </c>
      <c r="L378">
        <f>INDEX(products!$A$1:$G$49,MATCH(orders!$D378,products!$A$1:$A$49,0),MATCH(orders!L$1,products!$A$1:$G$1,0))</f>
        <v>5.97</v>
      </c>
      <c r="M378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VLOOKUP(C379,customers!A378:$I$1001,2,0)</f>
        <v>Vanya Skullet</v>
      </c>
      <c r="G379" s="2" t="str">
        <f>IF(VLOOKUP(C379,customers!$A$1:$I$1001,3,0)=0," ",VLOOKUP(C379,customers!$A$1:$I$1001,3,0))</f>
        <v>vskulletah@tinyurl.com</v>
      </c>
      <c r="H379" s="2" t="str">
        <f>VLOOKUP(C379,customers!$A$1:$I$1001,7,0)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>
        <f>INDEX(products!$A$1:$G$49,MATCH(orders!$D379,products!$A$1:$A$49,0),MATCH(orders!K$1,products!$A$1:$G$1,0))</f>
        <v>0.2</v>
      </c>
      <c r="L379">
        <f>INDEX(products!$A$1:$G$49,MATCH(orders!$D379,products!$A$1:$A$49,0),MATCH(orders!L$1,products!$A$1:$G$1,0))</f>
        <v>2.6849999999999996</v>
      </c>
      <c r="M379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VLOOKUP(C380,customers!A379:$I$1001,2,0)</f>
        <v>Jany Rudeforth</v>
      </c>
      <c r="G380" s="2" t="str">
        <f>IF(VLOOKUP(C380,customers!$A$1:$I$1001,3,0)=0," ",VLOOKUP(C380,customers!$A$1:$I$1001,3,0))</f>
        <v>jrudeforthai@wunderground.com</v>
      </c>
      <c r="H380" s="2" t="str">
        <f>VLOOKUP(C380,customers!$A$1:$I$1001,7,0)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>
        <f>INDEX(products!$A$1:$G$49,MATCH(orders!$D380,products!$A$1:$A$49,0),MATCH(orders!K$1,products!$A$1:$G$1,0))</f>
        <v>0.5</v>
      </c>
      <c r="L380">
        <f>INDEX(products!$A$1:$G$49,MATCH(orders!$D380,products!$A$1:$A$49,0),MATCH(orders!L$1,products!$A$1:$G$1,0))</f>
        <v>7.77</v>
      </c>
      <c r="M380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VLOOKUP(C381,customers!A380:$I$1001,2,0)</f>
        <v>Ashbey Tomaszewski</v>
      </c>
      <c r="G381" s="2" t="str">
        <f>IF(VLOOKUP(C381,customers!$A$1:$I$1001,3,0)=0," ",VLOOKUP(C381,customers!$A$1:$I$1001,3,0))</f>
        <v>atomaszewskiaj@answers.com</v>
      </c>
      <c r="H381" s="2" t="str">
        <f>VLOOKUP(C381,customers!$A$1:$I$1001,7,0)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>
        <f>INDEX(products!$A$1:$G$49,MATCH(orders!$D381,products!$A$1:$A$49,0),MATCH(orders!K$1,products!$A$1:$G$1,0))</f>
        <v>0.5</v>
      </c>
      <c r="L381">
        <f>INDEX(products!$A$1:$G$49,MATCH(orders!$D381,products!$A$1:$A$49,0),MATCH(orders!L$1,products!$A$1:$G$1,0))</f>
        <v>7.169999999999999</v>
      </c>
      <c r="M381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e">
        <f>VLOOKUP(C382,customers!A381:$I$1001,2,0)</f>
        <v>#N/A</v>
      </c>
      <c r="G382" s="2" t="str">
        <f>IF(VLOOKUP(C382,customers!$A$1:$I$1001,3,0)=0," ",VLOOKUP(C382,customers!$A$1:$I$1001,3,0))</f>
        <v xml:space="preserve"> </v>
      </c>
      <c r="H382" s="2" t="str">
        <f>VLOOKUP(C382,customers!$A$1:$I$1001,7,0)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>
        <f>INDEX(products!$A$1:$G$49,MATCH(orders!$D382,products!$A$1:$A$49,0),MATCH(orders!K$1,products!$A$1:$G$1,0))</f>
        <v>0.5</v>
      </c>
      <c r="L382">
        <f>INDEX(products!$A$1:$G$49,MATCH(orders!$D382,products!$A$1:$A$49,0),MATCH(orders!L$1,products!$A$1:$G$1,0))</f>
        <v>7.77</v>
      </c>
      <c r="M382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VLOOKUP(C383,customers!A382:$I$1001,2,0)</f>
        <v>Pren Bess</v>
      </c>
      <c r="G383" s="2" t="str">
        <f>IF(VLOOKUP(C383,customers!$A$1:$I$1001,3,0)=0," ",VLOOKUP(C383,customers!$A$1:$I$1001,3,0))</f>
        <v>pbessal@qq.com</v>
      </c>
      <c r="H383" s="2" t="str">
        <f>VLOOKUP(C383,customers!$A$1:$I$1001,7,0)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>
        <f>INDEX(products!$A$1:$G$49,MATCH(orders!$D383,products!$A$1:$A$49,0),MATCH(orders!K$1,products!$A$1:$G$1,0))</f>
        <v>0.2</v>
      </c>
      <c r="L383">
        <f>INDEX(products!$A$1:$G$49,MATCH(orders!$D383,products!$A$1:$A$49,0),MATCH(orders!L$1,products!$A$1:$G$1,0))</f>
        <v>2.9849999999999999</v>
      </c>
      <c r="M383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VLOOKUP(C384,customers!A383:$I$1001,2,0)</f>
        <v>Elka Windress</v>
      </c>
      <c r="G384" s="2" t="str">
        <f>IF(VLOOKUP(C384,customers!$A$1:$I$1001,3,0)=0," ",VLOOKUP(C384,customers!$A$1:$I$1001,3,0))</f>
        <v>ewindressam@marketwatch.com</v>
      </c>
      <c r="H384" s="2" t="str">
        <f>VLOOKUP(C384,customers!$A$1:$I$1001,7,0)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>
        <f>INDEX(products!$A$1:$G$49,MATCH(orders!$D384,products!$A$1:$A$49,0),MATCH(orders!K$1,products!$A$1:$G$1,0))</f>
        <v>0.5</v>
      </c>
      <c r="L384">
        <f>INDEX(products!$A$1:$G$49,MATCH(orders!$D384,products!$A$1:$A$49,0),MATCH(orders!L$1,products!$A$1:$G$1,0))</f>
        <v>7.29</v>
      </c>
      <c r="M384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VLOOKUP(C385,customers!A384:$I$1001,2,0)</f>
        <v>Marty Kidstoun</v>
      </c>
      <c r="G385" s="2" t="str">
        <f>IF(VLOOKUP(C385,customers!$A$1:$I$1001,3,0)=0," ",VLOOKUP(C385,customers!$A$1:$I$1001,3,0))</f>
        <v xml:space="preserve"> </v>
      </c>
      <c r="H385" s="2" t="str">
        <f>VLOOKUP(C385,customers!$A$1:$I$1001,7,0)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>
        <f>INDEX(products!$A$1:$G$49,MATCH(orders!$D385,products!$A$1:$A$49,0),MATCH(orders!K$1,products!$A$1:$G$1,0))</f>
        <v>0.5</v>
      </c>
      <c r="L385">
        <f>INDEX(products!$A$1:$G$49,MATCH(orders!$D385,products!$A$1:$A$49,0),MATCH(orders!L$1,products!$A$1:$G$1,0))</f>
        <v>8.91</v>
      </c>
      <c r="M385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VLOOKUP(C386,customers!A385:$I$1001,2,0)</f>
        <v>Nickey Dimbleby</v>
      </c>
      <c r="G386" s="2" t="str">
        <f>IF(VLOOKUP(C386,customers!$A$1:$I$1001,3,0)=0," ",VLOOKUP(C386,customers!$A$1:$I$1001,3,0))</f>
        <v xml:space="preserve"> </v>
      </c>
      <c r="H386" s="2" t="str">
        <f>VLOOKUP(C386,customers!$A$1:$I$1001,7,0)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>
        <f>INDEX(products!$A$1:$G$49,MATCH(orders!$D386,products!$A$1:$A$49,0),MATCH(orders!K$1,products!$A$1:$G$1,0))</f>
        <v>2.5</v>
      </c>
      <c r="L386">
        <f>INDEX(products!$A$1:$G$49,MATCH(orders!$D386,products!$A$1:$A$49,0),MATCH(orders!L$1,products!$A$1:$G$1,0))</f>
        <v>29.784999999999997</v>
      </c>
      <c r="M386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VLOOKUP(C387,customers!A386:$I$1001,2,0)</f>
        <v>Virgil Baumadier</v>
      </c>
      <c r="G387" s="2" t="str">
        <f>IF(VLOOKUP(C387,customers!$A$1:$I$1001,3,0)=0," ",VLOOKUP(C387,customers!$A$1:$I$1001,3,0))</f>
        <v>vbaumadierap@google.cn</v>
      </c>
      <c r="H387" s="2" t="str">
        <f>VLOOKUP(C387,customers!$A$1:$I$1001,7,0)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>
        <f>INDEX(products!$A$1:$G$49,MATCH(orders!$D387,products!$A$1:$A$49,0),MATCH(orders!K$1,products!$A$1:$G$1,0))</f>
        <v>0.5</v>
      </c>
      <c r="L387">
        <f>INDEX(products!$A$1:$G$49,MATCH(orders!$D387,products!$A$1:$A$49,0),MATCH(orders!L$1,products!$A$1:$G$1,0))</f>
        <v>8.73</v>
      </c>
      <c r="M387">
        <f t="shared" ref="M387:M450" si="18">L387*E387</f>
        <v>43.650000000000006</v>
      </c>
      <c r="N387" t="str">
        <f t="shared" ref="N387:N450" si="19">IF(I387="Rob","Robusta",IF(I387="Exc","Excelsa",IF(I387="Ara","Arabica",IF(I387="Lib","Liberica"," "))))</f>
        <v>Liberica</v>
      </c>
      <c r="O387" t="str">
        <f t="shared" ref="O387:O450" si="20">IF(J387="M","Medium",IF(J387="L","Light",IF(J387="D","Dark")))</f>
        <v>Medium</v>
      </c>
    </row>
    <row r="388" spans="1:15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VLOOKUP(C388,customers!A387:$I$1001,2,0)</f>
        <v>Lenore Messenbird</v>
      </c>
      <c r="G388" s="2" t="str">
        <f>IF(VLOOKUP(C388,customers!$A$1:$I$1001,3,0)=0," ",VLOOKUP(C388,customers!$A$1:$I$1001,3,0))</f>
        <v xml:space="preserve"> </v>
      </c>
      <c r="H388" s="2" t="str">
        <f>VLOOKUP(C388,customers!$A$1:$I$1001,7,0)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>
        <f>INDEX(products!$A$1:$G$49,MATCH(orders!$D388,products!$A$1:$A$49,0),MATCH(orders!K$1,products!$A$1:$G$1,0))</f>
        <v>0.2</v>
      </c>
      <c r="L388">
        <f>INDEX(products!$A$1:$G$49,MATCH(orders!$D388,products!$A$1:$A$49,0),MATCH(orders!L$1,products!$A$1:$G$1,0))</f>
        <v>2.9849999999999999</v>
      </c>
      <c r="M388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VLOOKUP(C389,customers!A388:$I$1001,2,0)</f>
        <v>Shirleen Welds</v>
      </c>
      <c r="G389" s="2" t="str">
        <f>IF(VLOOKUP(C389,customers!$A$1:$I$1001,3,0)=0," ",VLOOKUP(C389,customers!$A$1:$I$1001,3,0))</f>
        <v>sweldsar@wired.com</v>
      </c>
      <c r="H389" s="2" t="str">
        <f>VLOOKUP(C389,customers!$A$1:$I$1001,7,0)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>
        <f>INDEX(products!$A$1:$G$49,MATCH(orders!$D389,products!$A$1:$A$49,0),MATCH(orders!K$1,products!$A$1:$G$1,0))</f>
        <v>1</v>
      </c>
      <c r="L389">
        <f>INDEX(products!$A$1:$G$49,MATCH(orders!$D389,products!$A$1:$A$49,0),MATCH(orders!L$1,products!$A$1:$G$1,0))</f>
        <v>14.85</v>
      </c>
      <c r="M389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VLOOKUP(C390,customers!A389:$I$1001,2,0)</f>
        <v>Maisie Sarvar</v>
      </c>
      <c r="G390" s="2" t="str">
        <f>IF(VLOOKUP(C390,customers!$A$1:$I$1001,3,0)=0," ",VLOOKUP(C390,customers!$A$1:$I$1001,3,0))</f>
        <v>msarvaras@artisteer.com</v>
      </c>
      <c r="H390" s="2" t="str">
        <f>VLOOKUP(C390,customers!$A$1:$I$1001,7,0)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>
        <f>INDEX(products!$A$1:$G$49,MATCH(orders!$D390,products!$A$1:$A$49,0),MATCH(orders!K$1,products!$A$1:$G$1,0))</f>
        <v>0.2</v>
      </c>
      <c r="L390">
        <f>INDEX(products!$A$1:$G$49,MATCH(orders!$D390,products!$A$1:$A$49,0),MATCH(orders!L$1,products!$A$1:$G$1,0))</f>
        <v>3.8849999999999998</v>
      </c>
      <c r="M390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VLOOKUP(C391,customers!A390:$I$1001,2,0)</f>
        <v>Andrej Havick</v>
      </c>
      <c r="G391" s="2" t="str">
        <f>IF(VLOOKUP(C391,customers!$A$1:$I$1001,3,0)=0," ",VLOOKUP(C391,customers!$A$1:$I$1001,3,0))</f>
        <v>ahavickat@nsw.gov.au</v>
      </c>
      <c r="H391" s="2" t="str">
        <f>VLOOKUP(C391,customers!$A$1:$I$1001,7,0)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>
        <f>INDEX(products!$A$1:$G$49,MATCH(orders!$D391,products!$A$1:$A$49,0),MATCH(orders!K$1,products!$A$1:$G$1,0))</f>
        <v>0.5</v>
      </c>
      <c r="L391">
        <f>INDEX(products!$A$1:$G$49,MATCH(orders!$D391,products!$A$1:$A$49,0),MATCH(orders!L$1,products!$A$1:$G$1,0))</f>
        <v>7.77</v>
      </c>
      <c r="M391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VLOOKUP(C392,customers!A391:$I$1001,2,0)</f>
        <v>Sloan Diviny</v>
      </c>
      <c r="G392" s="2" t="str">
        <f>IF(VLOOKUP(C392,customers!$A$1:$I$1001,3,0)=0," ",VLOOKUP(C392,customers!$A$1:$I$1001,3,0))</f>
        <v>sdivinyau@ask.com</v>
      </c>
      <c r="H392" s="2" t="str">
        <f>VLOOKUP(C392,customers!$A$1:$I$1001,7,0)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>
        <f>INDEX(products!$A$1:$G$49,MATCH(orders!$D392,products!$A$1:$A$49,0),MATCH(orders!K$1,products!$A$1:$G$1,0))</f>
        <v>0.5</v>
      </c>
      <c r="L392">
        <f>INDEX(products!$A$1:$G$49,MATCH(orders!$D392,products!$A$1:$A$49,0),MATCH(orders!L$1,products!$A$1:$G$1,0))</f>
        <v>7.29</v>
      </c>
      <c r="M392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VLOOKUP(C393,customers!A392:$I$1001,2,0)</f>
        <v>Itch Norquoy</v>
      </c>
      <c r="G393" s="2" t="str">
        <f>IF(VLOOKUP(C393,customers!$A$1:$I$1001,3,0)=0," ",VLOOKUP(C393,customers!$A$1:$I$1001,3,0))</f>
        <v>inorquoyav@businessweek.com</v>
      </c>
      <c r="H393" s="2" t="str">
        <f>VLOOKUP(C393,customers!$A$1:$I$1001,7,0)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>
        <f>INDEX(products!$A$1:$G$49,MATCH(orders!$D393,products!$A$1:$A$49,0),MATCH(orders!K$1,products!$A$1:$G$1,0))</f>
        <v>0.5</v>
      </c>
      <c r="L393">
        <f>INDEX(products!$A$1:$G$49,MATCH(orders!$D393,products!$A$1:$A$49,0),MATCH(orders!L$1,products!$A$1:$G$1,0))</f>
        <v>6.75</v>
      </c>
      <c r="M393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VLOOKUP(C394,customers!A393:$I$1001,2,0)</f>
        <v>Anson Iddison</v>
      </c>
      <c r="G394" s="2" t="str">
        <f>IF(VLOOKUP(C394,customers!$A$1:$I$1001,3,0)=0," ",VLOOKUP(C394,customers!$A$1:$I$1001,3,0))</f>
        <v>aiddisonaw@usa.gov</v>
      </c>
      <c r="H394" s="2" t="str">
        <f>VLOOKUP(C394,customers!$A$1:$I$1001,7,0)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>
        <f>INDEX(products!$A$1:$G$49,MATCH(orders!$D394,products!$A$1:$A$49,0),MATCH(orders!K$1,products!$A$1:$G$1,0))</f>
        <v>1</v>
      </c>
      <c r="L394">
        <f>INDEX(products!$A$1:$G$49,MATCH(orders!$D394,products!$A$1:$A$49,0),MATCH(orders!L$1,products!$A$1:$G$1,0))</f>
        <v>14.85</v>
      </c>
      <c r="M394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VLOOKUP(C395,customers!A394:$I$1001,2,0)</f>
        <v>Anson Iddison</v>
      </c>
      <c r="G395" s="2" t="str">
        <f>IF(VLOOKUP(C395,customers!$A$1:$I$1001,3,0)=0," ",VLOOKUP(C395,customers!$A$1:$I$1001,3,0))</f>
        <v>aiddisonaw@usa.gov</v>
      </c>
      <c r="H395" s="2" t="str">
        <f>VLOOKUP(C395,customers!$A$1:$I$1001,7,0)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>
        <f>INDEX(products!$A$1:$G$49,MATCH(orders!$D395,products!$A$1:$A$49,0),MATCH(orders!K$1,products!$A$1:$G$1,0))</f>
        <v>0.2</v>
      </c>
      <c r="L395">
        <f>INDEX(products!$A$1:$G$49,MATCH(orders!$D395,products!$A$1:$A$49,0),MATCH(orders!L$1,products!$A$1:$G$1,0))</f>
        <v>3.8849999999999998</v>
      </c>
      <c r="M395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VLOOKUP(C396,customers!A395:$I$1001,2,0)</f>
        <v>Randal Longfield</v>
      </c>
      <c r="G396" s="2" t="str">
        <f>IF(VLOOKUP(C396,customers!$A$1:$I$1001,3,0)=0," ",VLOOKUP(C396,customers!$A$1:$I$1001,3,0))</f>
        <v>rlongfielday@bluehost.com</v>
      </c>
      <c r="H396" s="2" t="str">
        <f>VLOOKUP(C396,customers!$A$1:$I$1001,7,0)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>
        <f>INDEX(products!$A$1:$G$49,MATCH(orders!$D396,products!$A$1:$A$49,0),MATCH(orders!K$1,products!$A$1:$G$1,0))</f>
        <v>2.5</v>
      </c>
      <c r="L396">
        <f>INDEX(products!$A$1:$G$49,MATCH(orders!$D396,products!$A$1:$A$49,0),MATCH(orders!L$1,products!$A$1:$G$1,0))</f>
        <v>27.484999999999996</v>
      </c>
      <c r="M396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VLOOKUP(C397,customers!A396:$I$1001,2,0)</f>
        <v>Gregorius Kislingbury</v>
      </c>
      <c r="G397" s="2" t="str">
        <f>IF(VLOOKUP(C397,customers!$A$1:$I$1001,3,0)=0," ",VLOOKUP(C397,customers!$A$1:$I$1001,3,0))</f>
        <v>gkislingburyaz@samsung.com</v>
      </c>
      <c r="H397" s="2" t="str">
        <f>VLOOKUP(C397,customers!$A$1:$I$1001,7,0)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>
        <f>INDEX(products!$A$1:$G$49,MATCH(orders!$D397,products!$A$1:$A$49,0),MATCH(orders!K$1,products!$A$1:$G$1,0))</f>
        <v>0.5</v>
      </c>
      <c r="L397">
        <f>INDEX(products!$A$1:$G$49,MATCH(orders!$D397,products!$A$1:$A$49,0),MATCH(orders!L$1,products!$A$1:$G$1,0))</f>
        <v>7.77</v>
      </c>
      <c r="M397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VLOOKUP(C398,customers!A397:$I$1001,2,0)</f>
        <v>Xenos Gibbons</v>
      </c>
      <c r="G398" s="2" t="str">
        <f>IF(VLOOKUP(C398,customers!$A$1:$I$1001,3,0)=0," ",VLOOKUP(C398,customers!$A$1:$I$1001,3,0))</f>
        <v>xgibbonsb0@artisteer.com</v>
      </c>
      <c r="H398" s="2" t="str">
        <f>VLOOKUP(C398,customers!$A$1:$I$1001,7,0)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>
        <f>INDEX(products!$A$1:$G$49,MATCH(orders!$D398,products!$A$1:$A$49,0),MATCH(orders!K$1,products!$A$1:$G$1,0))</f>
        <v>0.5</v>
      </c>
      <c r="L398">
        <f>INDEX(products!$A$1:$G$49,MATCH(orders!$D398,products!$A$1:$A$49,0),MATCH(orders!L$1,products!$A$1:$G$1,0))</f>
        <v>7.77</v>
      </c>
      <c r="M398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VLOOKUP(C399,customers!A398:$I$1001,2,0)</f>
        <v>Fleur Parres</v>
      </c>
      <c r="G399" s="2" t="str">
        <f>IF(VLOOKUP(C399,customers!$A$1:$I$1001,3,0)=0," ",VLOOKUP(C399,customers!$A$1:$I$1001,3,0))</f>
        <v>fparresb1@imageshack.us</v>
      </c>
      <c r="H399" s="2" t="str">
        <f>VLOOKUP(C399,customers!$A$1:$I$1001,7,0)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>
        <f>INDEX(products!$A$1:$G$49,MATCH(orders!$D399,products!$A$1:$A$49,0),MATCH(orders!K$1,products!$A$1:$G$1,0))</f>
        <v>0.5</v>
      </c>
      <c r="L399">
        <f>INDEX(products!$A$1:$G$49,MATCH(orders!$D399,products!$A$1:$A$49,0),MATCH(orders!L$1,products!$A$1:$G$1,0))</f>
        <v>7.77</v>
      </c>
      <c r="M399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VLOOKUP(C400,customers!A399:$I$1001,2,0)</f>
        <v>Gran Sibray</v>
      </c>
      <c r="G400" s="2" t="str">
        <f>IF(VLOOKUP(C400,customers!$A$1:$I$1001,3,0)=0," ",VLOOKUP(C400,customers!$A$1:$I$1001,3,0))</f>
        <v>gsibrayb2@wsj.com</v>
      </c>
      <c r="H400" s="2" t="str">
        <f>VLOOKUP(C400,customers!$A$1:$I$1001,7,0)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>
        <f>INDEX(products!$A$1:$G$49,MATCH(orders!$D400,products!$A$1:$A$49,0),MATCH(orders!K$1,products!$A$1:$G$1,0))</f>
        <v>0.2</v>
      </c>
      <c r="L400">
        <f>INDEX(products!$A$1:$G$49,MATCH(orders!$D400,products!$A$1:$A$49,0),MATCH(orders!L$1,products!$A$1:$G$1,0))</f>
        <v>2.9849999999999999</v>
      </c>
      <c r="M400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VLOOKUP(C401,customers!A400:$I$1001,2,0)</f>
        <v>Ingelbert Hotchkin</v>
      </c>
      <c r="G401" s="2" t="str">
        <f>IF(VLOOKUP(C401,customers!$A$1:$I$1001,3,0)=0," ",VLOOKUP(C401,customers!$A$1:$I$1001,3,0))</f>
        <v>ihotchkinb3@mit.edu</v>
      </c>
      <c r="H401" s="2" t="str">
        <f>VLOOKUP(C401,customers!$A$1:$I$1001,7,0)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>
        <f>INDEX(products!$A$1:$G$49,MATCH(orders!$D401,products!$A$1:$A$49,0),MATCH(orders!K$1,products!$A$1:$G$1,0))</f>
        <v>2.5</v>
      </c>
      <c r="L401">
        <f>INDEX(products!$A$1:$G$49,MATCH(orders!$D401,products!$A$1:$A$49,0),MATCH(orders!L$1,products!$A$1:$G$1,0))</f>
        <v>27.945</v>
      </c>
      <c r="M401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VLOOKUP(C402,customers!A401:$I$1001,2,0)</f>
        <v>Neely Broadberrie</v>
      </c>
      <c r="G402" s="2" t="str">
        <f>IF(VLOOKUP(C402,customers!$A$1:$I$1001,3,0)=0," ",VLOOKUP(C402,customers!$A$1:$I$1001,3,0))</f>
        <v>nbroadberrieb4@gnu.org</v>
      </c>
      <c r="H402" s="2" t="str">
        <f>VLOOKUP(C402,customers!$A$1:$I$1001,7,0)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>
        <f>INDEX(products!$A$1:$G$49,MATCH(orders!$D402,products!$A$1:$A$49,0),MATCH(orders!K$1,products!$A$1:$G$1,0))</f>
        <v>1</v>
      </c>
      <c r="L402">
        <f>INDEX(products!$A$1:$G$49,MATCH(orders!$D402,products!$A$1:$A$49,0),MATCH(orders!L$1,products!$A$1:$G$1,0))</f>
        <v>15.85</v>
      </c>
      <c r="M402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VLOOKUP(C403,customers!A402:$I$1001,2,0)</f>
        <v>Rutger Pithcock</v>
      </c>
      <c r="G403" s="2" t="str">
        <f>IF(VLOOKUP(C403,customers!$A$1:$I$1001,3,0)=0," ",VLOOKUP(C403,customers!$A$1:$I$1001,3,0))</f>
        <v>rpithcockb5@yellowbook.com</v>
      </c>
      <c r="H403" s="2" t="str">
        <f>VLOOKUP(C403,customers!$A$1:$I$1001,7,0)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>
        <f>INDEX(products!$A$1:$G$49,MATCH(orders!$D403,products!$A$1:$A$49,0),MATCH(orders!K$1,products!$A$1:$G$1,0))</f>
        <v>0.2</v>
      </c>
      <c r="L403">
        <f>INDEX(products!$A$1:$G$49,MATCH(orders!$D403,products!$A$1:$A$49,0),MATCH(orders!L$1,products!$A$1:$G$1,0))</f>
        <v>4.3650000000000002</v>
      </c>
      <c r="M403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VLOOKUP(C404,customers!A403:$I$1001,2,0)</f>
        <v>Gale Croysdale</v>
      </c>
      <c r="G404" s="2" t="str">
        <f>IF(VLOOKUP(C404,customers!$A$1:$I$1001,3,0)=0," ",VLOOKUP(C404,customers!$A$1:$I$1001,3,0))</f>
        <v>gcroysdaleb6@nih.gov</v>
      </c>
      <c r="H404" s="2" t="str">
        <f>VLOOKUP(C404,customers!$A$1:$I$1001,7,0)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>
        <f>INDEX(products!$A$1:$G$49,MATCH(orders!$D404,products!$A$1:$A$49,0),MATCH(orders!K$1,products!$A$1:$G$1,0))</f>
        <v>1</v>
      </c>
      <c r="L404">
        <f>INDEX(products!$A$1:$G$49,MATCH(orders!$D404,products!$A$1:$A$49,0),MATCH(orders!L$1,products!$A$1:$G$1,0))</f>
        <v>8.9499999999999993</v>
      </c>
      <c r="M404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VLOOKUP(C405,customers!A404:$I$1001,2,0)</f>
        <v>Benedetto Gozzett</v>
      </c>
      <c r="G405" s="2" t="str">
        <f>IF(VLOOKUP(C405,customers!$A$1:$I$1001,3,0)=0," ",VLOOKUP(C405,customers!$A$1:$I$1001,3,0))</f>
        <v>bgozzettb7@github.com</v>
      </c>
      <c r="H405" s="2" t="str">
        <f>VLOOKUP(C405,customers!$A$1:$I$1001,7,0)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>
        <f>INDEX(products!$A$1:$G$49,MATCH(orders!$D405,products!$A$1:$A$49,0),MATCH(orders!K$1,products!$A$1:$G$1,0))</f>
        <v>0.2</v>
      </c>
      <c r="L405">
        <f>INDEX(products!$A$1:$G$49,MATCH(orders!$D405,products!$A$1:$A$49,0),MATCH(orders!L$1,products!$A$1:$G$1,0))</f>
        <v>4.7549999999999999</v>
      </c>
      <c r="M405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VLOOKUP(C406,customers!A405:$I$1001,2,0)</f>
        <v>Tania Craggs</v>
      </c>
      <c r="G406" s="2" t="str">
        <f>IF(VLOOKUP(C406,customers!$A$1:$I$1001,3,0)=0," ",VLOOKUP(C406,customers!$A$1:$I$1001,3,0))</f>
        <v>tcraggsb8@house.gov</v>
      </c>
      <c r="H406" s="2" t="str">
        <f>VLOOKUP(C406,customers!$A$1:$I$1001,7,0)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>
        <f>INDEX(products!$A$1:$G$49,MATCH(orders!$D406,products!$A$1:$A$49,0),MATCH(orders!K$1,products!$A$1:$G$1,0))</f>
        <v>1</v>
      </c>
      <c r="L406">
        <f>INDEX(products!$A$1:$G$49,MATCH(orders!$D406,products!$A$1:$A$49,0),MATCH(orders!L$1,products!$A$1:$G$1,0))</f>
        <v>9.9499999999999993</v>
      </c>
      <c r="M406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VLOOKUP(C407,customers!A406:$I$1001,2,0)</f>
        <v>Leonie Cullrford</v>
      </c>
      <c r="G407" s="2" t="str">
        <f>IF(VLOOKUP(C407,customers!$A$1:$I$1001,3,0)=0," ",VLOOKUP(C407,customers!$A$1:$I$1001,3,0))</f>
        <v>lcullrfordb9@xing.com</v>
      </c>
      <c r="H407" s="2" t="str">
        <f>VLOOKUP(C407,customers!$A$1:$I$1001,7,0)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>
        <f>INDEX(products!$A$1:$G$49,MATCH(orders!$D407,products!$A$1:$A$49,0),MATCH(orders!K$1,products!$A$1:$G$1,0))</f>
        <v>0.5</v>
      </c>
      <c r="L407">
        <f>INDEX(products!$A$1:$G$49,MATCH(orders!$D407,products!$A$1:$A$49,0),MATCH(orders!L$1,products!$A$1:$G$1,0))</f>
        <v>8.25</v>
      </c>
      <c r="M407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VLOOKUP(C408,customers!A407:$I$1001,2,0)</f>
        <v>Auguste Rizon</v>
      </c>
      <c r="G408" s="2" t="str">
        <f>IF(VLOOKUP(C408,customers!$A$1:$I$1001,3,0)=0," ",VLOOKUP(C408,customers!$A$1:$I$1001,3,0))</f>
        <v>arizonba@xing.com</v>
      </c>
      <c r="H408" s="2" t="str">
        <f>VLOOKUP(C408,customers!$A$1:$I$1001,7,0)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>
        <f>INDEX(products!$A$1:$G$49,MATCH(orders!$D408,products!$A$1:$A$49,0),MATCH(orders!K$1,products!$A$1:$G$1,0))</f>
        <v>1</v>
      </c>
      <c r="L408">
        <f>INDEX(products!$A$1:$G$49,MATCH(orders!$D408,products!$A$1:$A$49,0),MATCH(orders!L$1,products!$A$1:$G$1,0))</f>
        <v>13.75</v>
      </c>
      <c r="M408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VLOOKUP(C409,customers!A408:$I$1001,2,0)</f>
        <v>Lorin Guerrazzi</v>
      </c>
      <c r="G409" s="2" t="str">
        <f>IF(VLOOKUP(C409,customers!$A$1:$I$1001,3,0)=0," ",VLOOKUP(C409,customers!$A$1:$I$1001,3,0))</f>
        <v xml:space="preserve"> </v>
      </c>
      <c r="H409" s="2" t="str">
        <f>VLOOKUP(C409,customers!$A$1:$I$1001,7,0)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>
        <f>INDEX(products!$A$1:$G$49,MATCH(orders!$D409,products!$A$1:$A$49,0),MATCH(orders!K$1,products!$A$1:$G$1,0))</f>
        <v>0.5</v>
      </c>
      <c r="L409">
        <f>INDEX(products!$A$1:$G$49,MATCH(orders!$D409,products!$A$1:$A$49,0),MATCH(orders!L$1,products!$A$1:$G$1,0))</f>
        <v>8.25</v>
      </c>
      <c r="M409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VLOOKUP(C410,customers!A409:$I$1001,2,0)</f>
        <v>Felice Miell</v>
      </c>
      <c r="G410" s="2" t="str">
        <f>IF(VLOOKUP(C410,customers!$A$1:$I$1001,3,0)=0," ",VLOOKUP(C410,customers!$A$1:$I$1001,3,0))</f>
        <v>fmiellbc@spiegel.de</v>
      </c>
      <c r="H410" s="2" t="str">
        <f>VLOOKUP(C410,customers!$A$1:$I$1001,7,0)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>
        <f>INDEX(products!$A$1:$G$49,MATCH(orders!$D410,products!$A$1:$A$49,0),MATCH(orders!K$1,products!$A$1:$G$1,0))</f>
        <v>2.5</v>
      </c>
      <c r="L410">
        <f>INDEX(products!$A$1:$G$49,MATCH(orders!$D410,products!$A$1:$A$49,0),MATCH(orders!L$1,products!$A$1:$G$1,0))</f>
        <v>25.874999999999996</v>
      </c>
      <c r="M410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VLOOKUP(C411,customers!A410:$I$1001,2,0)</f>
        <v>Hamish Skeech</v>
      </c>
      <c r="G411" s="2" t="str">
        <f>IF(VLOOKUP(C411,customers!$A$1:$I$1001,3,0)=0," ",VLOOKUP(C411,customers!$A$1:$I$1001,3,0))</f>
        <v xml:space="preserve"> </v>
      </c>
      <c r="H411" s="2" t="str">
        <f>VLOOKUP(C411,customers!$A$1:$I$1001,7,0)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>
        <f>INDEX(products!$A$1:$G$49,MATCH(orders!$D411,products!$A$1:$A$49,0),MATCH(orders!K$1,products!$A$1:$G$1,0))</f>
        <v>1</v>
      </c>
      <c r="L411">
        <f>INDEX(products!$A$1:$G$49,MATCH(orders!$D411,products!$A$1:$A$49,0),MATCH(orders!L$1,products!$A$1:$G$1,0))</f>
        <v>15.85</v>
      </c>
      <c r="M411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VLOOKUP(C412,customers!A411:$I$1001,2,0)</f>
        <v>Giordano Lorenzin</v>
      </c>
      <c r="G412" s="2" t="str">
        <f>IF(VLOOKUP(C412,customers!$A$1:$I$1001,3,0)=0," ",VLOOKUP(C412,customers!$A$1:$I$1001,3,0))</f>
        <v xml:space="preserve"> </v>
      </c>
      <c r="H412" s="2" t="str">
        <f>VLOOKUP(C412,customers!$A$1:$I$1001,7,0)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>
        <f>INDEX(products!$A$1:$G$49,MATCH(orders!$D412,products!$A$1:$A$49,0),MATCH(orders!K$1,products!$A$1:$G$1,0))</f>
        <v>0.2</v>
      </c>
      <c r="L412">
        <f>INDEX(products!$A$1:$G$49,MATCH(orders!$D412,products!$A$1:$A$49,0),MATCH(orders!L$1,products!$A$1:$G$1,0))</f>
        <v>3.8849999999999998</v>
      </c>
      <c r="M412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VLOOKUP(C413,customers!A412:$I$1001,2,0)</f>
        <v>Harwilll Bishell</v>
      </c>
      <c r="G413" s="2" t="str">
        <f>IF(VLOOKUP(C413,customers!$A$1:$I$1001,3,0)=0," ",VLOOKUP(C413,customers!$A$1:$I$1001,3,0))</f>
        <v xml:space="preserve"> </v>
      </c>
      <c r="H413" s="2" t="str">
        <f>VLOOKUP(C413,customers!$A$1:$I$1001,7,0)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>
        <f>INDEX(products!$A$1:$G$49,MATCH(orders!$D413,products!$A$1:$A$49,0),MATCH(orders!K$1,products!$A$1:$G$1,0))</f>
        <v>1</v>
      </c>
      <c r="L413">
        <f>INDEX(products!$A$1:$G$49,MATCH(orders!$D413,products!$A$1:$A$49,0),MATCH(orders!L$1,products!$A$1:$G$1,0))</f>
        <v>14.55</v>
      </c>
      <c r="M413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VLOOKUP(C414,customers!A413:$I$1001,2,0)</f>
        <v>Freeland Missenden</v>
      </c>
      <c r="G414" s="2" t="str">
        <f>IF(VLOOKUP(C414,customers!$A$1:$I$1001,3,0)=0," ",VLOOKUP(C414,customers!$A$1:$I$1001,3,0))</f>
        <v xml:space="preserve"> </v>
      </c>
      <c r="H414" s="2" t="str">
        <f>VLOOKUP(C414,customers!$A$1:$I$1001,7,0)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>
        <f>INDEX(products!$A$1:$G$49,MATCH(orders!$D414,products!$A$1:$A$49,0),MATCH(orders!K$1,products!$A$1:$G$1,0))</f>
        <v>1</v>
      </c>
      <c r="L414">
        <f>INDEX(products!$A$1:$G$49,MATCH(orders!$D414,products!$A$1:$A$49,0),MATCH(orders!L$1,products!$A$1:$G$1,0))</f>
        <v>11.25</v>
      </c>
      <c r="M414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VLOOKUP(C415,customers!A414:$I$1001,2,0)</f>
        <v>Waylan Springall</v>
      </c>
      <c r="G415" s="2" t="str">
        <f>IF(VLOOKUP(C415,customers!$A$1:$I$1001,3,0)=0," ",VLOOKUP(C415,customers!$A$1:$I$1001,3,0))</f>
        <v>wspringallbh@jugem.jp</v>
      </c>
      <c r="H415" s="2" t="str">
        <f>VLOOKUP(C415,customers!$A$1:$I$1001,7,0)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>
        <f>INDEX(products!$A$1:$G$49,MATCH(orders!$D415,products!$A$1:$A$49,0),MATCH(orders!K$1,products!$A$1:$G$1,0))</f>
        <v>2.5</v>
      </c>
      <c r="L415">
        <f>INDEX(products!$A$1:$G$49,MATCH(orders!$D415,products!$A$1:$A$49,0),MATCH(orders!L$1,products!$A$1:$G$1,0))</f>
        <v>36.454999999999998</v>
      </c>
      <c r="M415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VLOOKUP(C416,customers!A415:$I$1001,2,0)</f>
        <v>Kiri Avramow</v>
      </c>
      <c r="G416" s="2" t="str">
        <f>IF(VLOOKUP(C416,customers!$A$1:$I$1001,3,0)=0," ",VLOOKUP(C416,customers!$A$1:$I$1001,3,0))</f>
        <v xml:space="preserve"> </v>
      </c>
      <c r="H416" s="2" t="str">
        <f>VLOOKUP(C416,customers!$A$1:$I$1001,7,0)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>
        <f>INDEX(products!$A$1:$G$49,MATCH(orders!$D416,products!$A$1:$A$49,0),MATCH(orders!K$1,products!$A$1:$G$1,0))</f>
        <v>0.2</v>
      </c>
      <c r="L416">
        <f>INDEX(products!$A$1:$G$49,MATCH(orders!$D416,products!$A$1:$A$49,0),MATCH(orders!L$1,products!$A$1:$G$1,0))</f>
        <v>3.5849999999999995</v>
      </c>
      <c r="M416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VLOOKUP(C417,customers!A416:$I$1001,2,0)</f>
        <v>Gregg Hawkyens</v>
      </c>
      <c r="G417" s="2" t="str">
        <f>IF(VLOOKUP(C417,customers!$A$1:$I$1001,3,0)=0," ",VLOOKUP(C417,customers!$A$1:$I$1001,3,0))</f>
        <v>ghawkyensbj@census.gov</v>
      </c>
      <c r="H417" s="2" t="str">
        <f>VLOOKUP(C417,customers!$A$1:$I$1001,7,0)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>
        <f>INDEX(products!$A$1:$G$49,MATCH(orders!$D417,products!$A$1:$A$49,0),MATCH(orders!K$1,products!$A$1:$G$1,0))</f>
        <v>0.2</v>
      </c>
      <c r="L417">
        <f>INDEX(products!$A$1:$G$49,MATCH(orders!$D417,products!$A$1:$A$49,0),MATCH(orders!L$1,products!$A$1:$G$1,0))</f>
        <v>2.9849999999999999</v>
      </c>
      <c r="M417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VLOOKUP(C418,customers!A417:$I$1001,2,0)</f>
        <v>Reggis Pracy</v>
      </c>
      <c r="G418" s="2" t="str">
        <f>IF(VLOOKUP(C418,customers!$A$1:$I$1001,3,0)=0," ",VLOOKUP(C418,customers!$A$1:$I$1001,3,0))</f>
        <v xml:space="preserve"> </v>
      </c>
      <c r="H418" s="2" t="str">
        <f>VLOOKUP(C418,customers!$A$1:$I$1001,7,0)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>
        <f>INDEX(products!$A$1:$G$49,MATCH(orders!$D418,products!$A$1:$A$49,0),MATCH(orders!K$1,products!$A$1:$G$1,0))</f>
        <v>0.5</v>
      </c>
      <c r="L418">
        <f>INDEX(products!$A$1:$G$49,MATCH(orders!$D418,products!$A$1:$A$49,0),MATCH(orders!L$1,products!$A$1:$G$1,0))</f>
        <v>7.77</v>
      </c>
      <c r="M418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VLOOKUP(C419,customers!A418:$I$1001,2,0)</f>
        <v>Paula Denis</v>
      </c>
      <c r="G419" s="2" t="str">
        <f>IF(VLOOKUP(C419,customers!$A$1:$I$1001,3,0)=0," ",VLOOKUP(C419,customers!$A$1:$I$1001,3,0))</f>
        <v xml:space="preserve"> </v>
      </c>
      <c r="H419" s="2" t="str">
        <f>VLOOKUP(C419,customers!$A$1:$I$1001,7,0)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>
        <f>INDEX(products!$A$1:$G$49,MATCH(orders!$D419,products!$A$1:$A$49,0),MATCH(orders!K$1,products!$A$1:$G$1,0))</f>
        <v>2.5</v>
      </c>
      <c r="L419">
        <f>INDEX(products!$A$1:$G$49,MATCH(orders!$D419,products!$A$1:$A$49,0),MATCH(orders!L$1,products!$A$1:$G$1,0))</f>
        <v>29.784999999999997</v>
      </c>
      <c r="M419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VLOOKUP(C420,customers!A419:$I$1001,2,0)</f>
        <v>Broderick McGilvra</v>
      </c>
      <c r="G420" s="2" t="str">
        <f>IF(VLOOKUP(C420,customers!$A$1:$I$1001,3,0)=0," ",VLOOKUP(C420,customers!$A$1:$I$1001,3,0))</f>
        <v>bmcgilvrabm@so-net.ne.jp</v>
      </c>
      <c r="H420" s="2" t="str">
        <f>VLOOKUP(C420,customers!$A$1:$I$1001,7,0)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>
        <f>INDEX(products!$A$1:$G$49,MATCH(orders!$D420,products!$A$1:$A$49,0),MATCH(orders!K$1,products!$A$1:$G$1,0))</f>
        <v>2.5</v>
      </c>
      <c r="L420">
        <f>INDEX(products!$A$1:$G$49,MATCH(orders!$D420,products!$A$1:$A$49,0),MATCH(orders!L$1,products!$A$1:$G$1,0))</f>
        <v>29.784999999999997</v>
      </c>
      <c r="M420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VLOOKUP(C421,customers!A420:$I$1001,2,0)</f>
        <v>Annabella Danzey</v>
      </c>
      <c r="G421" s="2" t="str">
        <f>IF(VLOOKUP(C421,customers!$A$1:$I$1001,3,0)=0," ",VLOOKUP(C421,customers!$A$1:$I$1001,3,0))</f>
        <v>adanzeybn@github.com</v>
      </c>
      <c r="H421" s="2" t="str">
        <f>VLOOKUP(C421,customers!$A$1:$I$1001,7,0)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>
        <f>INDEX(products!$A$1:$G$49,MATCH(orders!$D421,products!$A$1:$A$49,0),MATCH(orders!K$1,products!$A$1:$G$1,0))</f>
        <v>0.5</v>
      </c>
      <c r="L421">
        <f>INDEX(products!$A$1:$G$49,MATCH(orders!$D421,products!$A$1:$A$49,0),MATCH(orders!L$1,products!$A$1:$G$1,0))</f>
        <v>8.73</v>
      </c>
      <c r="M421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e">
        <f>VLOOKUP(C422,customers!A421:$I$1001,2,0)</f>
        <v>#N/A</v>
      </c>
      <c r="G422" s="2" t="str">
        <f>IF(VLOOKUP(C422,customers!$A$1:$I$1001,3,0)=0," ",VLOOKUP(C422,customers!$A$1:$I$1001,3,0))</f>
        <v>tfarraac@behance.net</v>
      </c>
      <c r="H422" s="2" t="str">
        <f>VLOOKUP(C422,customers!$A$1:$I$1001,7,0)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>
        <f>INDEX(products!$A$1:$G$49,MATCH(orders!$D422,products!$A$1:$A$49,0),MATCH(orders!K$1,products!$A$1:$G$1,0))</f>
        <v>0.5</v>
      </c>
      <c r="L422">
        <f>INDEX(products!$A$1:$G$49,MATCH(orders!$D422,products!$A$1:$A$49,0),MATCH(orders!L$1,products!$A$1:$G$1,0))</f>
        <v>7.77</v>
      </c>
      <c r="M422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e">
        <f>VLOOKUP(C423,customers!A422:$I$1001,2,0)</f>
        <v>#N/A</v>
      </c>
      <c r="G423" s="2" t="str">
        <f>IF(VLOOKUP(C423,customers!$A$1:$I$1001,3,0)=0," ",VLOOKUP(C423,customers!$A$1:$I$1001,3,0))</f>
        <v>tfarraac@behance.net</v>
      </c>
      <c r="H423" s="2" t="str">
        <f>VLOOKUP(C423,customers!$A$1:$I$1001,7,0)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>
        <f>INDEX(products!$A$1:$G$49,MATCH(orders!$D423,products!$A$1:$A$49,0),MATCH(orders!K$1,products!$A$1:$G$1,0))</f>
        <v>2.5</v>
      </c>
      <c r="L423">
        <f>INDEX(products!$A$1:$G$49,MATCH(orders!$D423,products!$A$1:$A$49,0),MATCH(orders!L$1,products!$A$1:$G$1,0))</f>
        <v>22.884999999999998</v>
      </c>
      <c r="M423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VLOOKUP(C424,customers!A423:$I$1001,2,0)</f>
        <v>Nevins Glowacz</v>
      </c>
      <c r="G424" s="2" t="str">
        <f>IF(VLOOKUP(C424,customers!$A$1:$I$1001,3,0)=0," ",VLOOKUP(C424,customers!$A$1:$I$1001,3,0))</f>
        <v xml:space="preserve"> </v>
      </c>
      <c r="H424" s="2" t="str">
        <f>VLOOKUP(C424,customers!$A$1:$I$1001,7,0)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>
        <f>INDEX(products!$A$1:$G$49,MATCH(orders!$D424,products!$A$1:$A$49,0),MATCH(orders!K$1,products!$A$1:$G$1,0))</f>
        <v>0.5</v>
      </c>
      <c r="L424">
        <f>INDEX(products!$A$1:$G$49,MATCH(orders!$D424,products!$A$1:$A$49,0),MATCH(orders!L$1,products!$A$1:$G$1,0))</f>
        <v>5.97</v>
      </c>
      <c r="M424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VLOOKUP(C425,customers!A424:$I$1001,2,0)</f>
        <v>Adelice Isabell</v>
      </c>
      <c r="G425" s="2" t="str">
        <f>IF(VLOOKUP(C425,customers!$A$1:$I$1001,3,0)=0," ",VLOOKUP(C425,customers!$A$1:$I$1001,3,0))</f>
        <v xml:space="preserve"> </v>
      </c>
      <c r="H425" s="2" t="str">
        <f>VLOOKUP(C425,customers!$A$1:$I$1001,7,0)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>
        <f>INDEX(products!$A$1:$G$49,MATCH(orders!$D425,products!$A$1:$A$49,0),MATCH(orders!K$1,products!$A$1:$G$1,0))</f>
        <v>0.5</v>
      </c>
      <c r="L425">
        <f>INDEX(products!$A$1:$G$49,MATCH(orders!$D425,products!$A$1:$A$49,0),MATCH(orders!L$1,products!$A$1:$G$1,0))</f>
        <v>5.97</v>
      </c>
      <c r="M425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VLOOKUP(C426,customers!A425:$I$1001,2,0)</f>
        <v>Yulma Dombrell</v>
      </c>
      <c r="G426" s="2" t="str">
        <f>IF(VLOOKUP(C426,customers!$A$1:$I$1001,3,0)=0," ",VLOOKUP(C426,customers!$A$1:$I$1001,3,0))</f>
        <v>ydombrellbs@dedecms.com</v>
      </c>
      <c r="H426" s="2" t="str">
        <f>VLOOKUP(C426,customers!$A$1:$I$1001,7,0)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>
        <f>INDEX(products!$A$1:$G$49,MATCH(orders!$D426,products!$A$1:$A$49,0),MATCH(orders!K$1,products!$A$1:$G$1,0))</f>
        <v>0.5</v>
      </c>
      <c r="L426">
        <f>INDEX(products!$A$1:$G$49,MATCH(orders!$D426,products!$A$1:$A$49,0),MATCH(orders!L$1,products!$A$1:$G$1,0))</f>
        <v>8.91</v>
      </c>
      <c r="M426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VLOOKUP(C427,customers!A426:$I$1001,2,0)</f>
        <v>Alric Darth</v>
      </c>
      <c r="G427" s="2" t="str">
        <f>IF(VLOOKUP(C427,customers!$A$1:$I$1001,3,0)=0," ",VLOOKUP(C427,customers!$A$1:$I$1001,3,0))</f>
        <v>adarthbt@t.co</v>
      </c>
      <c r="H427" s="2" t="str">
        <f>VLOOKUP(C427,customers!$A$1:$I$1001,7,0)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>
        <f>INDEX(products!$A$1:$G$49,MATCH(orders!$D427,products!$A$1:$A$49,0),MATCH(orders!K$1,products!$A$1:$G$1,0))</f>
        <v>1</v>
      </c>
      <c r="L427">
        <f>INDEX(products!$A$1:$G$49,MATCH(orders!$D427,products!$A$1:$A$49,0),MATCH(orders!L$1,products!$A$1:$G$1,0))</f>
        <v>8.9499999999999993</v>
      </c>
      <c r="M427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VLOOKUP(C428,customers!A427:$I$1001,2,0)</f>
        <v>Manuel Darrigoe</v>
      </c>
      <c r="G428" s="2" t="str">
        <f>IF(VLOOKUP(C428,customers!$A$1:$I$1001,3,0)=0," ",VLOOKUP(C428,customers!$A$1:$I$1001,3,0))</f>
        <v>mdarrigoebu@hud.gov</v>
      </c>
      <c r="H428" s="2" t="str">
        <f>VLOOKUP(C428,customers!$A$1:$I$1001,7,0)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>
        <f>INDEX(products!$A$1:$G$49,MATCH(orders!$D428,products!$A$1:$A$49,0),MATCH(orders!K$1,products!$A$1:$G$1,0))</f>
        <v>0.2</v>
      </c>
      <c r="L428">
        <f>INDEX(products!$A$1:$G$49,MATCH(orders!$D428,products!$A$1:$A$49,0),MATCH(orders!L$1,products!$A$1:$G$1,0))</f>
        <v>3.5849999999999995</v>
      </c>
      <c r="M428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VLOOKUP(C429,customers!A428:$I$1001,2,0)</f>
        <v>Kynthia Berick</v>
      </c>
      <c r="G429" s="2" t="str">
        <f>IF(VLOOKUP(C429,customers!$A$1:$I$1001,3,0)=0," ",VLOOKUP(C429,customers!$A$1:$I$1001,3,0))</f>
        <v xml:space="preserve"> </v>
      </c>
      <c r="H429" s="2" t="str">
        <f>VLOOKUP(C429,customers!$A$1:$I$1001,7,0)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>
        <f>INDEX(products!$A$1:$G$49,MATCH(orders!$D429,products!$A$1:$A$49,0),MATCH(orders!K$1,products!$A$1:$G$1,0))</f>
        <v>2.5</v>
      </c>
      <c r="L429">
        <f>INDEX(products!$A$1:$G$49,MATCH(orders!$D429,products!$A$1:$A$49,0),MATCH(orders!L$1,products!$A$1:$G$1,0))</f>
        <v>25.874999999999996</v>
      </c>
      <c r="M429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VLOOKUP(C430,customers!A429:$I$1001,2,0)</f>
        <v>Minetta Ackrill</v>
      </c>
      <c r="G430" s="2" t="str">
        <f>IF(VLOOKUP(C430,customers!$A$1:$I$1001,3,0)=0," ",VLOOKUP(C430,customers!$A$1:$I$1001,3,0))</f>
        <v>mackrillbw@bandcamp.com</v>
      </c>
      <c r="H430" s="2" t="str">
        <f>VLOOKUP(C430,customers!$A$1:$I$1001,7,0)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>
        <f>INDEX(products!$A$1:$G$49,MATCH(orders!$D430,products!$A$1:$A$49,0),MATCH(orders!K$1,products!$A$1:$G$1,0))</f>
        <v>1</v>
      </c>
      <c r="L430">
        <f>INDEX(products!$A$1:$G$49,MATCH(orders!$D430,products!$A$1:$A$49,0),MATCH(orders!L$1,products!$A$1:$G$1,0))</f>
        <v>11.95</v>
      </c>
      <c r="M430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e">
        <f>VLOOKUP(C431,customers!A430:$I$1001,2,0)</f>
        <v>#N/A</v>
      </c>
      <c r="G431" s="2" t="str">
        <f>IF(VLOOKUP(C431,customers!$A$1:$I$1001,3,0)=0," ",VLOOKUP(C431,customers!$A$1:$I$1001,3,0))</f>
        <v>tfarraac@behance.net</v>
      </c>
      <c r="H431" s="2" t="str">
        <f>VLOOKUP(C431,customers!$A$1:$I$1001,7,0)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>
        <f>INDEX(products!$A$1:$G$49,MATCH(orders!$D431,products!$A$1:$A$49,0),MATCH(orders!K$1,products!$A$1:$G$1,0))</f>
        <v>1</v>
      </c>
      <c r="L431">
        <f>INDEX(products!$A$1:$G$49,MATCH(orders!$D431,products!$A$1:$A$49,0),MATCH(orders!L$1,products!$A$1:$G$1,0))</f>
        <v>12.95</v>
      </c>
      <c r="M431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VLOOKUP(C432,customers!A431:$I$1001,2,0)</f>
        <v>Melosa Kippen</v>
      </c>
      <c r="G432" s="2" t="str">
        <f>IF(VLOOKUP(C432,customers!$A$1:$I$1001,3,0)=0," ",VLOOKUP(C432,customers!$A$1:$I$1001,3,0))</f>
        <v>mkippenby@dion.ne.jp</v>
      </c>
      <c r="H432" s="2" t="str">
        <f>VLOOKUP(C432,customers!$A$1:$I$1001,7,0)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>
        <f>INDEX(products!$A$1:$G$49,MATCH(orders!$D432,products!$A$1:$A$49,0),MATCH(orders!K$1,products!$A$1:$G$1,0))</f>
        <v>0.2</v>
      </c>
      <c r="L432">
        <f>INDEX(products!$A$1:$G$49,MATCH(orders!$D432,products!$A$1:$A$49,0),MATCH(orders!L$1,products!$A$1:$G$1,0))</f>
        <v>2.6849999999999996</v>
      </c>
      <c r="M432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VLOOKUP(C433,customers!A432:$I$1001,2,0)</f>
        <v>Witty Ranson</v>
      </c>
      <c r="G433" s="2" t="str">
        <f>IF(VLOOKUP(C433,customers!$A$1:$I$1001,3,0)=0," ",VLOOKUP(C433,customers!$A$1:$I$1001,3,0))</f>
        <v>wransonbz@ted.com</v>
      </c>
      <c r="H433" s="2" t="str">
        <f>VLOOKUP(C433,customers!$A$1:$I$1001,7,0)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>
        <f>INDEX(products!$A$1:$G$49,MATCH(orders!$D433,products!$A$1:$A$49,0),MATCH(orders!K$1,products!$A$1:$G$1,0))</f>
        <v>2.5</v>
      </c>
      <c r="L433">
        <f>INDEX(products!$A$1:$G$49,MATCH(orders!$D433,products!$A$1:$A$49,0),MATCH(orders!L$1,products!$A$1:$G$1,0))</f>
        <v>27.945</v>
      </c>
      <c r="M433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VLOOKUP(C434,customers!A433:$I$1001,2,0)</f>
        <v>Rod Gowdie</v>
      </c>
      <c r="G434" s="2" t="str">
        <f>IF(VLOOKUP(C434,customers!$A$1:$I$1001,3,0)=0," ",VLOOKUP(C434,customers!$A$1:$I$1001,3,0))</f>
        <v xml:space="preserve"> </v>
      </c>
      <c r="H434" s="2" t="str">
        <f>VLOOKUP(C434,customers!$A$1:$I$1001,7,0)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>
        <f>INDEX(products!$A$1:$G$49,MATCH(orders!$D434,products!$A$1:$A$49,0),MATCH(orders!K$1,products!$A$1:$G$1,0))</f>
        <v>1</v>
      </c>
      <c r="L434">
        <f>INDEX(products!$A$1:$G$49,MATCH(orders!$D434,products!$A$1:$A$49,0),MATCH(orders!L$1,products!$A$1:$G$1,0))</f>
        <v>11.25</v>
      </c>
      <c r="M434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VLOOKUP(C435,customers!A434:$I$1001,2,0)</f>
        <v>Lemuel Rignold</v>
      </c>
      <c r="G435" s="2" t="str">
        <f>IF(VLOOKUP(C435,customers!$A$1:$I$1001,3,0)=0," ",VLOOKUP(C435,customers!$A$1:$I$1001,3,0))</f>
        <v>lrignoldc1@miibeian.gov.cn</v>
      </c>
      <c r="H435" s="2" t="str">
        <f>VLOOKUP(C435,customers!$A$1:$I$1001,7,0)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>
        <f>INDEX(products!$A$1:$G$49,MATCH(orders!$D435,products!$A$1:$A$49,0),MATCH(orders!K$1,products!$A$1:$G$1,0))</f>
        <v>2.5</v>
      </c>
      <c r="L435">
        <f>INDEX(products!$A$1:$G$49,MATCH(orders!$D435,products!$A$1:$A$49,0),MATCH(orders!L$1,products!$A$1:$G$1,0))</f>
        <v>33.464999999999996</v>
      </c>
      <c r="M435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VLOOKUP(C436,customers!A435:$I$1001,2,0)</f>
        <v>Nevsa Fields</v>
      </c>
      <c r="G436" s="2" t="str">
        <f>IF(VLOOKUP(C436,customers!$A$1:$I$1001,3,0)=0," ",VLOOKUP(C436,customers!$A$1:$I$1001,3,0))</f>
        <v xml:space="preserve"> </v>
      </c>
      <c r="H436" s="2" t="str">
        <f>VLOOKUP(C436,customers!$A$1:$I$1001,7,0)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>
        <f>INDEX(products!$A$1:$G$49,MATCH(orders!$D436,products!$A$1:$A$49,0),MATCH(orders!K$1,products!$A$1:$G$1,0))</f>
        <v>1</v>
      </c>
      <c r="L436">
        <f>INDEX(products!$A$1:$G$49,MATCH(orders!$D436,products!$A$1:$A$49,0),MATCH(orders!L$1,products!$A$1:$G$1,0))</f>
        <v>11.25</v>
      </c>
      <c r="M436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VLOOKUP(C437,customers!A436:$I$1001,2,0)</f>
        <v>Chance Rowthorn</v>
      </c>
      <c r="G437" s="2" t="str">
        <f>IF(VLOOKUP(C437,customers!$A$1:$I$1001,3,0)=0," ",VLOOKUP(C437,customers!$A$1:$I$1001,3,0))</f>
        <v>crowthornc3@msn.com</v>
      </c>
      <c r="H437" s="2" t="str">
        <f>VLOOKUP(C437,customers!$A$1:$I$1001,7,0)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>
        <f>INDEX(products!$A$1:$G$49,MATCH(orders!$D437,products!$A$1:$A$49,0),MATCH(orders!K$1,products!$A$1:$G$1,0))</f>
        <v>0.5</v>
      </c>
      <c r="L437">
        <f>INDEX(products!$A$1:$G$49,MATCH(orders!$D437,products!$A$1:$A$49,0),MATCH(orders!L$1,products!$A$1:$G$1,0))</f>
        <v>8.25</v>
      </c>
      <c r="M437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VLOOKUP(C438,customers!A437:$I$1001,2,0)</f>
        <v>Orly Ryland</v>
      </c>
      <c r="G438" s="2" t="str">
        <f>IF(VLOOKUP(C438,customers!$A$1:$I$1001,3,0)=0," ",VLOOKUP(C438,customers!$A$1:$I$1001,3,0))</f>
        <v>orylandc4@deviantart.com</v>
      </c>
      <c r="H438" s="2" t="str">
        <f>VLOOKUP(C438,customers!$A$1:$I$1001,7,0)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>
        <f>INDEX(products!$A$1:$G$49,MATCH(orders!$D438,products!$A$1:$A$49,0),MATCH(orders!K$1,products!$A$1:$G$1,0))</f>
        <v>0.2</v>
      </c>
      <c r="L438">
        <f>INDEX(products!$A$1:$G$49,MATCH(orders!$D438,products!$A$1:$A$49,0),MATCH(orders!L$1,products!$A$1:$G$1,0))</f>
        <v>4.7549999999999999</v>
      </c>
      <c r="M438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VLOOKUP(C439,customers!A438:$I$1001,2,0)</f>
        <v>Willabella Abramski</v>
      </c>
      <c r="G439" s="2" t="str">
        <f>IF(VLOOKUP(C439,customers!$A$1:$I$1001,3,0)=0," ",VLOOKUP(C439,customers!$A$1:$I$1001,3,0))</f>
        <v xml:space="preserve"> </v>
      </c>
      <c r="H439" s="2" t="str">
        <f>VLOOKUP(C439,customers!$A$1:$I$1001,7,0)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>
        <f>INDEX(products!$A$1:$G$49,MATCH(orders!$D439,products!$A$1:$A$49,0),MATCH(orders!K$1,products!$A$1:$G$1,0))</f>
        <v>2.5</v>
      </c>
      <c r="L439">
        <f>INDEX(products!$A$1:$G$49,MATCH(orders!$D439,products!$A$1:$A$49,0),MATCH(orders!L$1,products!$A$1:$G$1,0))</f>
        <v>29.784999999999997</v>
      </c>
      <c r="M439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VLOOKUP(C440,customers!A439:$I$1001,2,0)</f>
        <v>Morgen Seson</v>
      </c>
      <c r="G440" s="2" t="str">
        <f>IF(VLOOKUP(C440,customers!$A$1:$I$1001,3,0)=0," ",VLOOKUP(C440,customers!$A$1:$I$1001,3,0))</f>
        <v>msesonck@census.gov</v>
      </c>
      <c r="H440" s="2" t="str">
        <f>VLOOKUP(C440,customers!$A$1:$I$1001,7,0)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>
        <f>INDEX(products!$A$1:$G$49,MATCH(orders!$D440,products!$A$1:$A$49,0),MATCH(orders!K$1,products!$A$1:$G$1,0))</f>
        <v>0.5</v>
      </c>
      <c r="L440">
        <f>INDEX(products!$A$1:$G$49,MATCH(orders!$D440,products!$A$1:$A$49,0),MATCH(orders!L$1,products!$A$1:$G$1,0))</f>
        <v>7.77</v>
      </c>
      <c r="M440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VLOOKUP(C441,customers!A440:$I$1001,2,0)</f>
        <v>Chickie Ragless</v>
      </c>
      <c r="G441" s="2" t="str">
        <f>IF(VLOOKUP(C441,customers!$A$1:$I$1001,3,0)=0," ",VLOOKUP(C441,customers!$A$1:$I$1001,3,0))</f>
        <v>craglessc7@webmd.com</v>
      </c>
      <c r="H441" s="2" t="str">
        <f>VLOOKUP(C441,customers!$A$1:$I$1001,7,0)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>
        <f>INDEX(products!$A$1:$G$49,MATCH(orders!$D441,products!$A$1:$A$49,0),MATCH(orders!K$1,products!$A$1:$G$1,0))</f>
        <v>0.5</v>
      </c>
      <c r="L441">
        <f>INDEX(products!$A$1:$G$49,MATCH(orders!$D441,products!$A$1:$A$49,0),MATCH(orders!L$1,products!$A$1:$G$1,0))</f>
        <v>8.91</v>
      </c>
      <c r="M441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VLOOKUP(C442,customers!A441:$I$1001,2,0)</f>
        <v>Freda Hollows</v>
      </c>
      <c r="G442" s="2" t="str">
        <f>IF(VLOOKUP(C442,customers!$A$1:$I$1001,3,0)=0," ",VLOOKUP(C442,customers!$A$1:$I$1001,3,0))</f>
        <v>fhollowsc8@blogtalkradio.com</v>
      </c>
      <c r="H442" s="2" t="str">
        <f>VLOOKUP(C442,customers!$A$1:$I$1001,7,0)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>
        <f>INDEX(products!$A$1:$G$49,MATCH(orders!$D442,products!$A$1:$A$49,0),MATCH(orders!K$1,products!$A$1:$G$1,0))</f>
        <v>2.5</v>
      </c>
      <c r="L442">
        <f>INDEX(products!$A$1:$G$49,MATCH(orders!$D442,products!$A$1:$A$49,0),MATCH(orders!L$1,products!$A$1:$G$1,0))</f>
        <v>25.874999999999996</v>
      </c>
      <c r="M442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VLOOKUP(C443,customers!A442:$I$1001,2,0)</f>
        <v>Livy Lathleiff</v>
      </c>
      <c r="G443" s="2" t="str">
        <f>IF(VLOOKUP(C443,customers!$A$1:$I$1001,3,0)=0," ",VLOOKUP(C443,customers!$A$1:$I$1001,3,0))</f>
        <v>llathleiffc9@nationalgeographic.com</v>
      </c>
      <c r="H443" s="2" t="str">
        <f>VLOOKUP(C443,customers!$A$1:$I$1001,7,0)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>
        <f>INDEX(products!$A$1:$G$49,MATCH(orders!$D443,products!$A$1:$A$49,0),MATCH(orders!K$1,products!$A$1:$G$1,0))</f>
        <v>1</v>
      </c>
      <c r="L443">
        <f>INDEX(products!$A$1:$G$49,MATCH(orders!$D443,products!$A$1:$A$49,0),MATCH(orders!L$1,products!$A$1:$G$1,0))</f>
        <v>12.15</v>
      </c>
      <c r="M443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VLOOKUP(C444,customers!A443:$I$1001,2,0)</f>
        <v>Koralle Heads</v>
      </c>
      <c r="G444" s="2" t="str">
        <f>IF(VLOOKUP(C444,customers!$A$1:$I$1001,3,0)=0," ",VLOOKUP(C444,customers!$A$1:$I$1001,3,0))</f>
        <v>kheadsca@jalbum.net</v>
      </c>
      <c r="H444" s="2" t="str">
        <f>VLOOKUP(C444,customers!$A$1:$I$1001,7,0)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>
        <f>INDEX(products!$A$1:$G$49,MATCH(orders!$D444,products!$A$1:$A$49,0),MATCH(orders!K$1,products!$A$1:$G$1,0))</f>
        <v>0.5</v>
      </c>
      <c r="L444">
        <f>INDEX(products!$A$1:$G$49,MATCH(orders!$D444,products!$A$1:$A$49,0),MATCH(orders!L$1,products!$A$1:$G$1,0))</f>
        <v>7.169999999999999</v>
      </c>
      <c r="M444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VLOOKUP(C445,customers!A444:$I$1001,2,0)</f>
        <v>Theo Bowne</v>
      </c>
      <c r="G445" s="2" t="str">
        <f>IF(VLOOKUP(C445,customers!$A$1:$I$1001,3,0)=0," ",VLOOKUP(C445,customers!$A$1:$I$1001,3,0))</f>
        <v>tbownecb@unicef.org</v>
      </c>
      <c r="H445" s="2" t="str">
        <f>VLOOKUP(C445,customers!$A$1:$I$1001,7,0)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>
        <f>INDEX(products!$A$1:$G$49,MATCH(orders!$D445,products!$A$1:$A$49,0),MATCH(orders!K$1,products!$A$1:$G$1,0))</f>
        <v>0.2</v>
      </c>
      <c r="L445">
        <f>INDEX(products!$A$1:$G$49,MATCH(orders!$D445,products!$A$1:$A$49,0),MATCH(orders!L$1,products!$A$1:$G$1,0))</f>
        <v>4.4550000000000001</v>
      </c>
      <c r="M445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VLOOKUP(C446,customers!A445:$I$1001,2,0)</f>
        <v>Rasia Jacquemard</v>
      </c>
      <c r="G446" s="2" t="str">
        <f>IF(VLOOKUP(C446,customers!$A$1:$I$1001,3,0)=0," ",VLOOKUP(C446,customers!$A$1:$I$1001,3,0))</f>
        <v>rjacquemardcc@acquirethisname.com</v>
      </c>
      <c r="H446" s="2" t="str">
        <f>VLOOKUP(C446,customers!$A$1:$I$1001,7,0)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>
        <f>INDEX(products!$A$1:$G$49,MATCH(orders!$D446,products!$A$1:$A$49,0),MATCH(orders!K$1,products!$A$1:$G$1,0))</f>
        <v>0.2</v>
      </c>
      <c r="L446">
        <f>INDEX(products!$A$1:$G$49,MATCH(orders!$D446,products!$A$1:$A$49,0),MATCH(orders!L$1,products!$A$1:$G$1,0))</f>
        <v>4.125</v>
      </c>
      <c r="M446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VLOOKUP(C447,customers!A446:$I$1001,2,0)</f>
        <v>Kizzie Warman</v>
      </c>
      <c r="G447" s="2" t="str">
        <f>IF(VLOOKUP(C447,customers!$A$1:$I$1001,3,0)=0," ",VLOOKUP(C447,customers!$A$1:$I$1001,3,0))</f>
        <v>kwarmancd@printfriendly.com</v>
      </c>
      <c r="H447" s="2" t="str">
        <f>VLOOKUP(C447,customers!$A$1:$I$1001,7,0)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>
        <f>INDEX(products!$A$1:$G$49,MATCH(orders!$D447,products!$A$1:$A$49,0),MATCH(orders!K$1,products!$A$1:$G$1,0))</f>
        <v>2.5</v>
      </c>
      <c r="L447">
        <f>INDEX(products!$A$1:$G$49,MATCH(orders!$D447,products!$A$1:$A$49,0),MATCH(orders!L$1,products!$A$1:$G$1,0))</f>
        <v>33.464999999999996</v>
      </c>
      <c r="M447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VLOOKUP(C448,customers!A447:$I$1001,2,0)</f>
        <v>Wain Cholomin</v>
      </c>
      <c r="G448" s="2" t="str">
        <f>IF(VLOOKUP(C448,customers!$A$1:$I$1001,3,0)=0," ",VLOOKUP(C448,customers!$A$1:$I$1001,3,0))</f>
        <v>wcholomince@about.com</v>
      </c>
      <c r="H448" s="2" t="str">
        <f>VLOOKUP(C448,customers!$A$1:$I$1001,7,0)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>
        <f>INDEX(products!$A$1:$G$49,MATCH(orders!$D448,products!$A$1:$A$49,0),MATCH(orders!K$1,products!$A$1:$G$1,0))</f>
        <v>0.5</v>
      </c>
      <c r="L448">
        <f>INDEX(products!$A$1:$G$49,MATCH(orders!$D448,products!$A$1:$A$49,0),MATCH(orders!L$1,products!$A$1:$G$1,0))</f>
        <v>8.73</v>
      </c>
      <c r="M448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VLOOKUP(C449,customers!A448:$I$1001,2,0)</f>
        <v>Arleen Braidman</v>
      </c>
      <c r="G449" s="2" t="str">
        <f>IF(VLOOKUP(C449,customers!$A$1:$I$1001,3,0)=0," ",VLOOKUP(C449,customers!$A$1:$I$1001,3,0))</f>
        <v>abraidmancf@census.gov</v>
      </c>
      <c r="H449" s="2" t="str">
        <f>VLOOKUP(C449,customers!$A$1:$I$1001,7,0)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>
        <f>INDEX(products!$A$1:$G$49,MATCH(orders!$D449,products!$A$1:$A$49,0),MATCH(orders!K$1,products!$A$1:$G$1,0))</f>
        <v>0.5</v>
      </c>
      <c r="L449">
        <f>INDEX(products!$A$1:$G$49,MATCH(orders!$D449,products!$A$1:$A$49,0),MATCH(orders!L$1,products!$A$1:$G$1,0))</f>
        <v>5.97</v>
      </c>
      <c r="M449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VLOOKUP(C450,customers!A449:$I$1001,2,0)</f>
        <v>Pru Durban</v>
      </c>
      <c r="G450" s="2" t="str">
        <f>IF(VLOOKUP(C450,customers!$A$1:$I$1001,3,0)=0," ",VLOOKUP(C450,customers!$A$1:$I$1001,3,0))</f>
        <v>pdurbancg@symantec.com</v>
      </c>
      <c r="H450" s="2" t="str">
        <f>VLOOKUP(C450,customers!$A$1:$I$1001,7,0)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>
        <f>INDEX(products!$A$1:$G$49,MATCH(orders!$D450,products!$A$1:$A$49,0),MATCH(orders!K$1,products!$A$1:$G$1,0))</f>
        <v>0.5</v>
      </c>
      <c r="L450">
        <f>INDEX(products!$A$1:$G$49,MATCH(orders!$D450,products!$A$1:$A$49,0),MATCH(orders!L$1,products!$A$1:$G$1,0))</f>
        <v>7.169999999999999</v>
      </c>
      <c r="M450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VLOOKUP(C451,customers!A450:$I$1001,2,0)</f>
        <v>Antone Harrold</v>
      </c>
      <c r="G451" s="2" t="str">
        <f>IF(VLOOKUP(C451,customers!$A$1:$I$1001,3,0)=0," ",VLOOKUP(C451,customers!$A$1:$I$1001,3,0))</f>
        <v>aharroldch@miibeian.gov.cn</v>
      </c>
      <c r="H451" s="2" t="str">
        <f>VLOOKUP(C451,customers!$A$1:$I$1001,7,0)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>
        <f>INDEX(products!$A$1:$G$49,MATCH(orders!$D451,products!$A$1:$A$49,0),MATCH(orders!K$1,products!$A$1:$G$1,0))</f>
        <v>0.2</v>
      </c>
      <c r="L451">
        <f>INDEX(products!$A$1:$G$49,MATCH(orders!$D451,products!$A$1:$A$49,0),MATCH(orders!L$1,products!$A$1:$G$1,0))</f>
        <v>2.6849999999999996</v>
      </c>
      <c r="M451">
        <f t="shared" ref="M451:M514" si="21">L451*E451</f>
        <v>5.3699999999999992</v>
      </c>
      <c r="N451" t="str">
        <f t="shared" ref="N451:N514" si="22">IF(I451="Rob","Robusta",IF(I451="Exc","Excelsa",IF(I451="Ara","Arabica",IF(I451="Lib","Liberica"," "))))</f>
        <v>Robusta</v>
      </c>
      <c r="O451" t="str">
        <f t="shared" ref="O451:O514" si="23">IF(J451="M","Medium",IF(J451="L","Light",IF(J451="D","Dark")))</f>
        <v>Dark</v>
      </c>
    </row>
    <row r="452" spans="1:15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VLOOKUP(C452,customers!A451:$I$1001,2,0)</f>
        <v>Sim Pamphilon</v>
      </c>
      <c r="G452" s="2" t="str">
        <f>IF(VLOOKUP(C452,customers!$A$1:$I$1001,3,0)=0," ",VLOOKUP(C452,customers!$A$1:$I$1001,3,0))</f>
        <v>spamphilonci@mlb.com</v>
      </c>
      <c r="H452" s="2" t="str">
        <f>VLOOKUP(C452,customers!$A$1:$I$1001,7,0)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>
        <f>INDEX(products!$A$1:$G$49,MATCH(orders!$D452,products!$A$1:$A$49,0),MATCH(orders!K$1,products!$A$1:$G$1,0))</f>
        <v>0.2</v>
      </c>
      <c r="L452">
        <f>INDEX(products!$A$1:$G$49,MATCH(orders!$D452,products!$A$1:$A$49,0),MATCH(orders!L$1,products!$A$1:$G$1,0))</f>
        <v>4.7549999999999999</v>
      </c>
      <c r="M452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VLOOKUP(C453,customers!A452:$I$1001,2,0)</f>
        <v>Mohandis Spurden</v>
      </c>
      <c r="G453" s="2" t="str">
        <f>IF(VLOOKUP(C453,customers!$A$1:$I$1001,3,0)=0," ",VLOOKUP(C453,customers!$A$1:$I$1001,3,0))</f>
        <v>mspurdencj@exblog.jp</v>
      </c>
      <c r="H453" s="2" t="str">
        <f>VLOOKUP(C453,customers!$A$1:$I$1001,7,0)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>
        <f>INDEX(products!$A$1:$G$49,MATCH(orders!$D453,products!$A$1:$A$49,0),MATCH(orders!K$1,products!$A$1:$G$1,0))</f>
        <v>2.5</v>
      </c>
      <c r="L453">
        <f>INDEX(products!$A$1:$G$49,MATCH(orders!$D453,products!$A$1:$A$49,0),MATCH(orders!L$1,products!$A$1:$G$1,0))</f>
        <v>20.584999999999997</v>
      </c>
      <c r="M453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VLOOKUP(C454,customers!A453:$I$1001,2,0)</f>
        <v>Morgen Seson</v>
      </c>
      <c r="G454" s="2" t="str">
        <f>IF(VLOOKUP(C454,customers!$A$1:$I$1001,3,0)=0," ",VLOOKUP(C454,customers!$A$1:$I$1001,3,0))</f>
        <v>msesonck@census.gov</v>
      </c>
      <c r="H454" s="2" t="str">
        <f>VLOOKUP(C454,customers!$A$1:$I$1001,7,0)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>
        <f>INDEX(products!$A$1:$G$49,MATCH(orders!$D454,products!$A$1:$A$49,0),MATCH(orders!K$1,products!$A$1:$G$1,0))</f>
        <v>0.2</v>
      </c>
      <c r="L454">
        <f>INDEX(products!$A$1:$G$49,MATCH(orders!$D454,products!$A$1:$A$49,0),MATCH(orders!L$1,products!$A$1:$G$1,0))</f>
        <v>3.8849999999999998</v>
      </c>
      <c r="M454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VLOOKUP(C455,customers!A454:$I$1001,2,0)</f>
        <v>Nalani Pirrone</v>
      </c>
      <c r="G455" s="2" t="str">
        <f>IF(VLOOKUP(C455,customers!$A$1:$I$1001,3,0)=0," ",VLOOKUP(C455,customers!$A$1:$I$1001,3,0))</f>
        <v>npirronecl@weibo.com</v>
      </c>
      <c r="H455" s="2" t="str">
        <f>VLOOKUP(C455,customers!$A$1:$I$1001,7,0)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>
        <f>INDEX(products!$A$1:$G$49,MATCH(orders!$D455,products!$A$1:$A$49,0),MATCH(orders!K$1,products!$A$1:$G$1,0))</f>
        <v>0.5</v>
      </c>
      <c r="L455">
        <f>INDEX(products!$A$1:$G$49,MATCH(orders!$D455,products!$A$1:$A$49,0),MATCH(orders!L$1,products!$A$1:$G$1,0))</f>
        <v>9.51</v>
      </c>
      <c r="M455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VLOOKUP(C456,customers!A455:$I$1001,2,0)</f>
        <v>Reube Cawley</v>
      </c>
      <c r="G456" s="2" t="str">
        <f>IF(VLOOKUP(C456,customers!$A$1:$I$1001,3,0)=0," ",VLOOKUP(C456,customers!$A$1:$I$1001,3,0))</f>
        <v>rcawleycm@yellowbook.com</v>
      </c>
      <c r="H456" s="2" t="str">
        <f>VLOOKUP(C456,customers!$A$1:$I$1001,7,0)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>
        <f>INDEX(products!$A$1:$G$49,MATCH(orders!$D456,products!$A$1:$A$49,0),MATCH(orders!K$1,products!$A$1:$G$1,0))</f>
        <v>2.5</v>
      </c>
      <c r="L456">
        <f>INDEX(products!$A$1:$G$49,MATCH(orders!$D456,products!$A$1:$A$49,0),MATCH(orders!L$1,products!$A$1:$G$1,0))</f>
        <v>20.584999999999997</v>
      </c>
      <c r="M456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VLOOKUP(C457,customers!A456:$I$1001,2,0)</f>
        <v>Stan Barribal</v>
      </c>
      <c r="G457" s="2" t="str">
        <f>IF(VLOOKUP(C457,customers!$A$1:$I$1001,3,0)=0," ",VLOOKUP(C457,customers!$A$1:$I$1001,3,0))</f>
        <v>sbarribalcn@microsoft.com</v>
      </c>
      <c r="H457" s="2" t="str">
        <f>VLOOKUP(C457,customers!$A$1:$I$1001,7,0)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>
        <f>INDEX(products!$A$1:$G$49,MATCH(orders!$D457,products!$A$1:$A$49,0),MATCH(orders!K$1,products!$A$1:$G$1,0))</f>
        <v>0.2</v>
      </c>
      <c r="L457">
        <f>INDEX(products!$A$1:$G$49,MATCH(orders!$D457,products!$A$1:$A$49,0),MATCH(orders!L$1,products!$A$1:$G$1,0))</f>
        <v>4.7549999999999999</v>
      </c>
      <c r="M457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VLOOKUP(C458,customers!A457:$I$1001,2,0)</f>
        <v>Agnes Adamides</v>
      </c>
      <c r="G458" s="2" t="str">
        <f>IF(VLOOKUP(C458,customers!$A$1:$I$1001,3,0)=0," ",VLOOKUP(C458,customers!$A$1:$I$1001,3,0))</f>
        <v>aadamidesco@bizjournals.com</v>
      </c>
      <c r="H458" s="2" t="str">
        <f>VLOOKUP(C458,customers!$A$1:$I$1001,7,0)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>
        <f>INDEX(products!$A$1:$G$49,MATCH(orders!$D458,products!$A$1:$A$49,0),MATCH(orders!K$1,products!$A$1:$G$1,0))</f>
        <v>2.5</v>
      </c>
      <c r="L458">
        <f>INDEX(products!$A$1:$G$49,MATCH(orders!$D458,products!$A$1:$A$49,0),MATCH(orders!L$1,products!$A$1:$G$1,0))</f>
        <v>20.584999999999997</v>
      </c>
      <c r="M458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VLOOKUP(C459,customers!A458:$I$1001,2,0)</f>
        <v>Carmelita Thowes</v>
      </c>
      <c r="G459" s="2" t="str">
        <f>IF(VLOOKUP(C459,customers!$A$1:$I$1001,3,0)=0," ",VLOOKUP(C459,customers!$A$1:$I$1001,3,0))</f>
        <v>cthowescp@craigslist.org</v>
      </c>
      <c r="H459" s="2" t="str">
        <f>VLOOKUP(C459,customers!$A$1:$I$1001,7,0)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>
        <f>INDEX(products!$A$1:$G$49,MATCH(orders!$D459,products!$A$1:$A$49,0),MATCH(orders!K$1,products!$A$1:$G$1,0))</f>
        <v>0.5</v>
      </c>
      <c r="L459">
        <f>INDEX(products!$A$1:$G$49,MATCH(orders!$D459,products!$A$1:$A$49,0),MATCH(orders!L$1,products!$A$1:$G$1,0))</f>
        <v>9.51</v>
      </c>
      <c r="M459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VLOOKUP(C460,customers!A459:$I$1001,2,0)</f>
        <v>Rodolfo Willoway</v>
      </c>
      <c r="G460" s="2" t="str">
        <f>IF(VLOOKUP(C460,customers!$A$1:$I$1001,3,0)=0," ",VLOOKUP(C460,customers!$A$1:$I$1001,3,0))</f>
        <v>rwillowaycq@admin.ch</v>
      </c>
      <c r="H460" s="2" t="str">
        <f>VLOOKUP(C460,customers!$A$1:$I$1001,7,0)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>
        <f>INDEX(products!$A$1:$G$49,MATCH(orders!$D460,products!$A$1:$A$49,0),MATCH(orders!K$1,products!$A$1:$G$1,0))</f>
        <v>1</v>
      </c>
      <c r="L460">
        <f>INDEX(products!$A$1:$G$49,MATCH(orders!$D460,products!$A$1:$A$49,0),MATCH(orders!L$1,products!$A$1:$G$1,0))</f>
        <v>11.25</v>
      </c>
      <c r="M460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VLOOKUP(C461,customers!A460:$I$1001,2,0)</f>
        <v>Alvis Elwin</v>
      </c>
      <c r="G461" s="2" t="str">
        <f>IF(VLOOKUP(C461,customers!$A$1:$I$1001,3,0)=0," ",VLOOKUP(C461,customers!$A$1:$I$1001,3,0))</f>
        <v>aelwincr@privacy.gov.au</v>
      </c>
      <c r="H461" s="2" t="str">
        <f>VLOOKUP(C461,customers!$A$1:$I$1001,7,0)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>
        <f>INDEX(products!$A$1:$G$49,MATCH(orders!$D461,products!$A$1:$A$49,0),MATCH(orders!K$1,products!$A$1:$G$1,0))</f>
        <v>0.2</v>
      </c>
      <c r="L461">
        <f>INDEX(products!$A$1:$G$49,MATCH(orders!$D461,products!$A$1:$A$49,0),MATCH(orders!L$1,products!$A$1:$G$1,0))</f>
        <v>4.7549999999999999</v>
      </c>
      <c r="M461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VLOOKUP(C462,customers!A461:$I$1001,2,0)</f>
        <v>Araldo Bilbrook</v>
      </c>
      <c r="G462" s="2" t="str">
        <f>IF(VLOOKUP(C462,customers!$A$1:$I$1001,3,0)=0," ",VLOOKUP(C462,customers!$A$1:$I$1001,3,0))</f>
        <v>abilbrookcs@booking.com</v>
      </c>
      <c r="H462" s="2" t="str">
        <f>VLOOKUP(C462,customers!$A$1:$I$1001,7,0)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>
        <f>INDEX(products!$A$1:$G$49,MATCH(orders!$D462,products!$A$1:$A$49,0),MATCH(orders!K$1,products!$A$1:$G$1,0))</f>
        <v>0.5</v>
      </c>
      <c r="L462">
        <f>INDEX(products!$A$1:$G$49,MATCH(orders!$D462,products!$A$1:$A$49,0),MATCH(orders!L$1,products!$A$1:$G$1,0))</f>
        <v>5.3699999999999992</v>
      </c>
      <c r="M462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VLOOKUP(C463,customers!A462:$I$1001,2,0)</f>
        <v>Ransell McKall</v>
      </c>
      <c r="G463" s="2" t="str">
        <f>IF(VLOOKUP(C463,customers!$A$1:$I$1001,3,0)=0," ",VLOOKUP(C463,customers!$A$1:$I$1001,3,0))</f>
        <v>rmckallct@sakura.ne.jp</v>
      </c>
      <c r="H463" s="2" t="str">
        <f>VLOOKUP(C463,customers!$A$1:$I$1001,7,0)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>
        <f>INDEX(products!$A$1:$G$49,MATCH(orders!$D463,products!$A$1:$A$49,0),MATCH(orders!K$1,products!$A$1:$G$1,0))</f>
        <v>0.2</v>
      </c>
      <c r="L463">
        <f>INDEX(products!$A$1:$G$49,MATCH(orders!$D463,products!$A$1:$A$49,0),MATCH(orders!L$1,products!$A$1:$G$1,0))</f>
        <v>2.6849999999999996</v>
      </c>
      <c r="M463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VLOOKUP(C464,customers!A463:$I$1001,2,0)</f>
        <v>Borg Daile</v>
      </c>
      <c r="G464" s="2" t="str">
        <f>IF(VLOOKUP(C464,customers!$A$1:$I$1001,3,0)=0," ",VLOOKUP(C464,customers!$A$1:$I$1001,3,0))</f>
        <v>bdailecu@vistaprint.com</v>
      </c>
      <c r="H464" s="2" t="str">
        <f>VLOOKUP(C464,customers!$A$1:$I$1001,7,0)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>
        <f>INDEX(products!$A$1:$G$49,MATCH(orders!$D464,products!$A$1:$A$49,0),MATCH(orders!K$1,products!$A$1:$G$1,0))</f>
        <v>1</v>
      </c>
      <c r="L464">
        <f>INDEX(products!$A$1:$G$49,MATCH(orders!$D464,products!$A$1:$A$49,0),MATCH(orders!L$1,products!$A$1:$G$1,0))</f>
        <v>9.9499999999999993</v>
      </c>
      <c r="M464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VLOOKUP(C465,customers!A464:$I$1001,2,0)</f>
        <v>Adolphe Treherne</v>
      </c>
      <c r="G465" s="2" t="str">
        <f>IF(VLOOKUP(C465,customers!$A$1:$I$1001,3,0)=0," ",VLOOKUP(C465,customers!$A$1:$I$1001,3,0))</f>
        <v>atrehernecv@state.tx.us</v>
      </c>
      <c r="H465" s="2" t="str">
        <f>VLOOKUP(C465,customers!$A$1:$I$1001,7,0)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>
        <f>INDEX(products!$A$1:$G$49,MATCH(orders!$D465,products!$A$1:$A$49,0),MATCH(orders!K$1,products!$A$1:$G$1,0))</f>
        <v>1</v>
      </c>
      <c r="L465">
        <f>INDEX(products!$A$1:$G$49,MATCH(orders!$D465,products!$A$1:$A$49,0),MATCH(orders!L$1,products!$A$1:$G$1,0))</f>
        <v>13.75</v>
      </c>
      <c r="M465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VLOOKUP(C466,customers!A465:$I$1001,2,0)</f>
        <v>Annetta Brentnall</v>
      </c>
      <c r="G466" s="2" t="str">
        <f>IF(VLOOKUP(C466,customers!$A$1:$I$1001,3,0)=0," ",VLOOKUP(C466,customers!$A$1:$I$1001,3,0))</f>
        <v>abrentnallcw@biglobe.ne.jp</v>
      </c>
      <c r="H466" s="2" t="str">
        <f>VLOOKUP(C466,customers!$A$1:$I$1001,7,0)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>
        <f>INDEX(products!$A$1:$G$49,MATCH(orders!$D466,products!$A$1:$A$49,0),MATCH(orders!K$1,products!$A$1:$G$1,0))</f>
        <v>2.5</v>
      </c>
      <c r="L466">
        <f>INDEX(products!$A$1:$G$49,MATCH(orders!$D466,products!$A$1:$A$49,0),MATCH(orders!L$1,products!$A$1:$G$1,0))</f>
        <v>29.784999999999997</v>
      </c>
      <c r="M466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VLOOKUP(C467,customers!A466:$I$1001,2,0)</f>
        <v>Dick Drinkall</v>
      </c>
      <c r="G467" s="2" t="str">
        <f>IF(VLOOKUP(C467,customers!$A$1:$I$1001,3,0)=0," ",VLOOKUP(C467,customers!$A$1:$I$1001,3,0))</f>
        <v>ddrinkallcx@psu.edu</v>
      </c>
      <c r="H467" s="2" t="str">
        <f>VLOOKUP(C467,customers!$A$1:$I$1001,7,0)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>
        <f>INDEX(products!$A$1:$G$49,MATCH(orders!$D467,products!$A$1:$A$49,0),MATCH(orders!K$1,products!$A$1:$G$1,0))</f>
        <v>2.5</v>
      </c>
      <c r="L467">
        <f>INDEX(products!$A$1:$G$49,MATCH(orders!$D467,products!$A$1:$A$49,0),MATCH(orders!L$1,products!$A$1:$G$1,0))</f>
        <v>20.584999999999997</v>
      </c>
      <c r="M467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VLOOKUP(C468,customers!A467:$I$1001,2,0)</f>
        <v>Dagny Kornel</v>
      </c>
      <c r="G468" s="2" t="str">
        <f>IF(VLOOKUP(C468,customers!$A$1:$I$1001,3,0)=0," ",VLOOKUP(C468,customers!$A$1:$I$1001,3,0))</f>
        <v>dkornelcy@cyberchimps.com</v>
      </c>
      <c r="H468" s="2" t="str">
        <f>VLOOKUP(C468,customers!$A$1:$I$1001,7,0)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>
        <f>INDEX(products!$A$1:$G$49,MATCH(orders!$D468,products!$A$1:$A$49,0),MATCH(orders!K$1,products!$A$1:$G$1,0))</f>
        <v>0.2</v>
      </c>
      <c r="L468">
        <f>INDEX(products!$A$1:$G$49,MATCH(orders!$D468,products!$A$1:$A$49,0),MATCH(orders!L$1,products!$A$1:$G$1,0))</f>
        <v>2.9849999999999999</v>
      </c>
      <c r="M468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VLOOKUP(C469,customers!A468:$I$1001,2,0)</f>
        <v>Rhona Lequeux</v>
      </c>
      <c r="G469" s="2" t="str">
        <f>IF(VLOOKUP(C469,customers!$A$1:$I$1001,3,0)=0," ",VLOOKUP(C469,customers!$A$1:$I$1001,3,0))</f>
        <v>rlequeuxcz@newyorker.com</v>
      </c>
      <c r="H469" s="2" t="str">
        <f>VLOOKUP(C469,customers!$A$1:$I$1001,7,0)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>
        <f>INDEX(products!$A$1:$G$49,MATCH(orders!$D469,products!$A$1:$A$49,0),MATCH(orders!K$1,products!$A$1:$G$1,0))</f>
        <v>0.5</v>
      </c>
      <c r="L469">
        <f>INDEX(products!$A$1:$G$49,MATCH(orders!$D469,products!$A$1:$A$49,0),MATCH(orders!L$1,products!$A$1:$G$1,0))</f>
        <v>5.97</v>
      </c>
      <c r="M469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VLOOKUP(C470,customers!A469:$I$1001,2,0)</f>
        <v>Julius Mccaull</v>
      </c>
      <c r="G470" s="2" t="str">
        <f>IF(VLOOKUP(C470,customers!$A$1:$I$1001,3,0)=0," ",VLOOKUP(C470,customers!$A$1:$I$1001,3,0))</f>
        <v>jmccaulld0@parallels.com</v>
      </c>
      <c r="H470" s="2" t="str">
        <f>VLOOKUP(C470,customers!$A$1:$I$1001,7,0)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>
        <f>INDEX(products!$A$1:$G$49,MATCH(orders!$D470,products!$A$1:$A$49,0),MATCH(orders!K$1,products!$A$1:$G$1,0))</f>
        <v>1</v>
      </c>
      <c r="L470">
        <f>INDEX(products!$A$1:$G$49,MATCH(orders!$D470,products!$A$1:$A$49,0),MATCH(orders!L$1,products!$A$1:$G$1,0))</f>
        <v>13.75</v>
      </c>
      <c r="M470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VLOOKUP(C471,customers!A470:$I$1001,2,0)</f>
        <v>Ailey Brash</v>
      </c>
      <c r="G471" s="2" t="str">
        <f>IF(VLOOKUP(C471,customers!$A$1:$I$1001,3,0)=0," ",VLOOKUP(C471,customers!$A$1:$I$1001,3,0))</f>
        <v>abrashda@plala.or.jp</v>
      </c>
      <c r="H471" s="2" t="str">
        <f>VLOOKUP(C471,customers!$A$1:$I$1001,7,0)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>
        <f>INDEX(products!$A$1:$G$49,MATCH(orders!$D471,products!$A$1:$A$49,0),MATCH(orders!K$1,products!$A$1:$G$1,0))</f>
        <v>0.2</v>
      </c>
      <c r="L471">
        <f>INDEX(products!$A$1:$G$49,MATCH(orders!$D471,products!$A$1:$A$49,0),MATCH(orders!L$1,products!$A$1:$G$1,0))</f>
        <v>4.4550000000000001</v>
      </c>
      <c r="M471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VLOOKUP(C472,customers!A471:$I$1001,2,0)</f>
        <v>Alberto Hutchinson</v>
      </c>
      <c r="G472" s="2" t="str">
        <f>IF(VLOOKUP(C472,customers!$A$1:$I$1001,3,0)=0," ",VLOOKUP(C472,customers!$A$1:$I$1001,3,0))</f>
        <v>ahutchinsond2@imgur.com</v>
      </c>
      <c r="H472" s="2" t="str">
        <f>VLOOKUP(C472,customers!$A$1:$I$1001,7,0)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>
        <f>INDEX(products!$A$1:$G$49,MATCH(orders!$D472,products!$A$1:$A$49,0),MATCH(orders!K$1,products!$A$1:$G$1,0))</f>
        <v>0.5</v>
      </c>
      <c r="L472">
        <f>INDEX(products!$A$1:$G$49,MATCH(orders!$D472,products!$A$1:$A$49,0),MATCH(orders!L$1,products!$A$1:$G$1,0))</f>
        <v>6.75</v>
      </c>
      <c r="M472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VLOOKUP(C473,customers!A472:$I$1001,2,0)</f>
        <v>Lamond Gheeraert</v>
      </c>
      <c r="G473" s="2" t="str">
        <f>IF(VLOOKUP(C473,customers!$A$1:$I$1001,3,0)=0," ",VLOOKUP(C473,customers!$A$1:$I$1001,3,0))</f>
        <v xml:space="preserve"> </v>
      </c>
      <c r="H473" s="2" t="str">
        <f>VLOOKUP(C473,customers!$A$1:$I$1001,7,0)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>
        <f>INDEX(products!$A$1:$G$49,MATCH(orders!$D473,products!$A$1:$A$49,0),MATCH(orders!K$1,products!$A$1:$G$1,0))</f>
        <v>2.5</v>
      </c>
      <c r="L473">
        <f>INDEX(products!$A$1:$G$49,MATCH(orders!$D473,products!$A$1:$A$49,0),MATCH(orders!L$1,products!$A$1:$G$1,0))</f>
        <v>33.464999999999996</v>
      </c>
      <c r="M473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VLOOKUP(C474,customers!A473:$I$1001,2,0)</f>
        <v>Roxine Drivers</v>
      </c>
      <c r="G474" s="2" t="str">
        <f>IF(VLOOKUP(C474,customers!$A$1:$I$1001,3,0)=0," ",VLOOKUP(C474,customers!$A$1:$I$1001,3,0))</f>
        <v>rdriversd4@hexun.com</v>
      </c>
      <c r="H474" s="2" t="str">
        <f>VLOOKUP(C474,customers!$A$1:$I$1001,7,0)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>
        <f>INDEX(products!$A$1:$G$49,MATCH(orders!$D474,products!$A$1:$A$49,0),MATCH(orders!K$1,products!$A$1:$G$1,0))</f>
        <v>0.2</v>
      </c>
      <c r="L474">
        <f>INDEX(products!$A$1:$G$49,MATCH(orders!$D474,products!$A$1:$A$49,0),MATCH(orders!L$1,products!$A$1:$G$1,0))</f>
        <v>2.9849999999999999</v>
      </c>
      <c r="M474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VLOOKUP(C475,customers!A474:$I$1001,2,0)</f>
        <v>Heloise Zeal</v>
      </c>
      <c r="G475" s="2" t="str">
        <f>IF(VLOOKUP(C475,customers!$A$1:$I$1001,3,0)=0," ",VLOOKUP(C475,customers!$A$1:$I$1001,3,0))</f>
        <v>hzeald5@google.de</v>
      </c>
      <c r="H475" s="2" t="str">
        <f>VLOOKUP(C475,customers!$A$1:$I$1001,7,0)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>
        <f>INDEX(products!$A$1:$G$49,MATCH(orders!$D475,products!$A$1:$A$49,0),MATCH(orders!K$1,products!$A$1:$G$1,0))</f>
        <v>1</v>
      </c>
      <c r="L475">
        <f>INDEX(products!$A$1:$G$49,MATCH(orders!$D475,products!$A$1:$A$49,0),MATCH(orders!L$1,products!$A$1:$G$1,0))</f>
        <v>12.95</v>
      </c>
      <c r="M475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VLOOKUP(C476,customers!A475:$I$1001,2,0)</f>
        <v>Granger Smallcombe</v>
      </c>
      <c r="G476" s="2" t="str">
        <f>IF(VLOOKUP(C476,customers!$A$1:$I$1001,3,0)=0," ",VLOOKUP(C476,customers!$A$1:$I$1001,3,0))</f>
        <v>gsmallcombed6@ucla.edu</v>
      </c>
      <c r="H476" s="2" t="str">
        <f>VLOOKUP(C476,customers!$A$1:$I$1001,7,0)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>
        <f>INDEX(products!$A$1:$G$49,MATCH(orders!$D476,products!$A$1:$A$49,0),MATCH(orders!K$1,products!$A$1:$G$1,0))</f>
        <v>2.5</v>
      </c>
      <c r="L476">
        <f>INDEX(products!$A$1:$G$49,MATCH(orders!$D476,products!$A$1:$A$49,0),MATCH(orders!L$1,products!$A$1:$G$1,0))</f>
        <v>31.624999999999996</v>
      </c>
      <c r="M476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VLOOKUP(C477,customers!A476:$I$1001,2,0)</f>
        <v>Daryn Dibley</v>
      </c>
      <c r="G477" s="2" t="str">
        <f>IF(VLOOKUP(C477,customers!$A$1:$I$1001,3,0)=0," ",VLOOKUP(C477,customers!$A$1:$I$1001,3,0))</f>
        <v>ddibleyd7@feedburner.com</v>
      </c>
      <c r="H477" s="2" t="str">
        <f>VLOOKUP(C477,customers!$A$1:$I$1001,7,0)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>
        <f>INDEX(products!$A$1:$G$49,MATCH(orders!$D477,products!$A$1:$A$49,0),MATCH(orders!K$1,products!$A$1:$G$1,0))</f>
        <v>0.2</v>
      </c>
      <c r="L477">
        <f>INDEX(products!$A$1:$G$49,MATCH(orders!$D477,products!$A$1:$A$49,0),MATCH(orders!L$1,products!$A$1:$G$1,0))</f>
        <v>4.3650000000000002</v>
      </c>
      <c r="M477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VLOOKUP(C478,customers!A477:$I$1001,2,0)</f>
        <v>Gardy Dimitriou</v>
      </c>
      <c r="G478" s="2" t="str">
        <f>IF(VLOOKUP(C478,customers!$A$1:$I$1001,3,0)=0," ",VLOOKUP(C478,customers!$A$1:$I$1001,3,0))</f>
        <v>gdimitrioud8@chronoengine.com</v>
      </c>
      <c r="H478" s="2" t="str">
        <f>VLOOKUP(C478,customers!$A$1:$I$1001,7,0)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>
        <f>INDEX(products!$A$1:$G$49,MATCH(orders!$D478,products!$A$1:$A$49,0),MATCH(orders!K$1,products!$A$1:$G$1,0))</f>
        <v>0.2</v>
      </c>
      <c r="L478">
        <f>INDEX(products!$A$1:$G$49,MATCH(orders!$D478,products!$A$1:$A$49,0),MATCH(orders!L$1,products!$A$1:$G$1,0))</f>
        <v>4.4550000000000001</v>
      </c>
      <c r="M478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VLOOKUP(C479,customers!A478:$I$1001,2,0)</f>
        <v>Fanny Flanagan</v>
      </c>
      <c r="G479" s="2" t="str">
        <f>IF(VLOOKUP(C479,customers!$A$1:$I$1001,3,0)=0," ",VLOOKUP(C479,customers!$A$1:$I$1001,3,0))</f>
        <v>fflanagand9@woothemes.com</v>
      </c>
      <c r="H479" s="2" t="str">
        <f>VLOOKUP(C479,customers!$A$1:$I$1001,7,0)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>
        <f>INDEX(products!$A$1:$G$49,MATCH(orders!$D479,products!$A$1:$A$49,0),MATCH(orders!K$1,products!$A$1:$G$1,0))</f>
        <v>0.2</v>
      </c>
      <c r="L479">
        <f>INDEX(products!$A$1:$G$49,MATCH(orders!$D479,products!$A$1:$A$49,0),MATCH(orders!L$1,products!$A$1:$G$1,0))</f>
        <v>4.3650000000000002</v>
      </c>
      <c r="M479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VLOOKUP(C480,customers!A479:$I$1001,2,0)</f>
        <v>Ailey Brash</v>
      </c>
      <c r="G480" s="2" t="str">
        <f>IF(VLOOKUP(C480,customers!$A$1:$I$1001,3,0)=0," ",VLOOKUP(C480,customers!$A$1:$I$1001,3,0))</f>
        <v>abrashda@plala.or.jp</v>
      </c>
      <c r="H480" s="2" t="str">
        <f>VLOOKUP(C480,customers!$A$1:$I$1001,7,0)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>
        <f>INDEX(products!$A$1:$G$49,MATCH(orders!$D480,products!$A$1:$A$49,0),MATCH(orders!K$1,products!$A$1:$G$1,0))</f>
        <v>1</v>
      </c>
      <c r="L480">
        <f>INDEX(products!$A$1:$G$49,MATCH(orders!$D480,products!$A$1:$A$49,0),MATCH(orders!L$1,products!$A$1:$G$1,0))</f>
        <v>8.9499999999999993</v>
      </c>
      <c r="M480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VLOOKUP(C481,customers!A480:$I$1001,2,0)</f>
        <v>Ailey Brash</v>
      </c>
      <c r="G481" s="2" t="str">
        <f>IF(VLOOKUP(C481,customers!$A$1:$I$1001,3,0)=0," ",VLOOKUP(C481,customers!$A$1:$I$1001,3,0))</f>
        <v>abrashda@plala.or.jp</v>
      </c>
      <c r="H481" s="2" t="str">
        <f>VLOOKUP(C481,customers!$A$1:$I$1001,7,0)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>
        <f>INDEX(products!$A$1:$G$49,MATCH(orders!$D481,products!$A$1:$A$49,0),MATCH(orders!K$1,products!$A$1:$G$1,0))</f>
        <v>2.5</v>
      </c>
      <c r="L481">
        <f>INDEX(products!$A$1:$G$49,MATCH(orders!$D481,products!$A$1:$A$49,0),MATCH(orders!L$1,products!$A$1:$G$1,0))</f>
        <v>31.624999999999996</v>
      </c>
      <c r="M481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e">
        <f>VLOOKUP(C482,customers!A481:$I$1001,2,0)</f>
        <v>#N/A</v>
      </c>
      <c r="G482" s="2" t="str">
        <f>IF(VLOOKUP(C482,customers!$A$1:$I$1001,3,0)=0," ",VLOOKUP(C482,customers!$A$1:$I$1001,3,0))</f>
        <v>abrashda@plala.or.jp</v>
      </c>
      <c r="H482" s="2" t="str">
        <f>VLOOKUP(C482,customers!$A$1:$I$1001,7,0)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>
        <f>INDEX(products!$A$1:$G$49,MATCH(orders!$D482,products!$A$1:$A$49,0),MATCH(orders!K$1,products!$A$1:$G$1,0))</f>
        <v>0.2</v>
      </c>
      <c r="L482">
        <f>INDEX(products!$A$1:$G$49,MATCH(orders!$D482,products!$A$1:$A$49,0),MATCH(orders!L$1,products!$A$1:$G$1,0))</f>
        <v>4.125</v>
      </c>
      <c r="M482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VLOOKUP(C483,customers!A482:$I$1001,2,0)</f>
        <v>Nanny Izhakov</v>
      </c>
      <c r="G483" s="2" t="str">
        <f>IF(VLOOKUP(C483,customers!$A$1:$I$1001,3,0)=0," ",VLOOKUP(C483,customers!$A$1:$I$1001,3,0))</f>
        <v>nizhakovdd@aol.com</v>
      </c>
      <c r="H483" s="2" t="str">
        <f>VLOOKUP(C483,customers!$A$1:$I$1001,7,0)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>
        <f>INDEX(products!$A$1:$G$49,MATCH(orders!$D483,products!$A$1:$A$49,0),MATCH(orders!K$1,products!$A$1:$G$1,0))</f>
        <v>1</v>
      </c>
      <c r="L483">
        <f>INDEX(products!$A$1:$G$49,MATCH(orders!$D483,products!$A$1:$A$49,0),MATCH(orders!L$1,products!$A$1:$G$1,0))</f>
        <v>11.95</v>
      </c>
      <c r="M483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VLOOKUP(C484,customers!A483:$I$1001,2,0)</f>
        <v>Stanly Keets</v>
      </c>
      <c r="G484" s="2" t="str">
        <f>IF(VLOOKUP(C484,customers!$A$1:$I$1001,3,0)=0," ",VLOOKUP(C484,customers!$A$1:$I$1001,3,0))</f>
        <v>skeetsde@answers.com</v>
      </c>
      <c r="H484" s="2" t="str">
        <f>VLOOKUP(C484,customers!$A$1:$I$1001,7,0)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>
        <f>INDEX(products!$A$1:$G$49,MATCH(orders!$D484,products!$A$1:$A$49,0),MATCH(orders!K$1,products!$A$1:$G$1,0))</f>
        <v>2.5</v>
      </c>
      <c r="L484">
        <f>INDEX(products!$A$1:$G$49,MATCH(orders!$D484,products!$A$1:$A$49,0),MATCH(orders!L$1,products!$A$1:$G$1,0))</f>
        <v>27.945</v>
      </c>
      <c r="M484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VLOOKUP(C485,customers!A484:$I$1001,2,0)</f>
        <v>Orion Dyott</v>
      </c>
      <c r="G485" s="2" t="str">
        <f>IF(VLOOKUP(C485,customers!$A$1:$I$1001,3,0)=0," ",VLOOKUP(C485,customers!$A$1:$I$1001,3,0))</f>
        <v xml:space="preserve"> </v>
      </c>
      <c r="H485" s="2" t="str">
        <f>VLOOKUP(C485,customers!$A$1:$I$1001,7,0)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>
        <f>INDEX(products!$A$1:$G$49,MATCH(orders!$D485,products!$A$1:$A$49,0),MATCH(orders!K$1,products!$A$1:$G$1,0))</f>
        <v>2.5</v>
      </c>
      <c r="L485">
        <f>INDEX(products!$A$1:$G$49,MATCH(orders!$D485,products!$A$1:$A$49,0),MATCH(orders!L$1,products!$A$1:$G$1,0))</f>
        <v>29.784999999999997</v>
      </c>
      <c r="M485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VLOOKUP(C486,customers!A485:$I$1001,2,0)</f>
        <v>Keefer Cake</v>
      </c>
      <c r="G486" s="2" t="str">
        <f>IF(VLOOKUP(C486,customers!$A$1:$I$1001,3,0)=0," ",VLOOKUP(C486,customers!$A$1:$I$1001,3,0))</f>
        <v>kcakedg@huffingtonpost.com</v>
      </c>
      <c r="H486" s="2" t="str">
        <f>VLOOKUP(C486,customers!$A$1:$I$1001,7,0)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>
        <f>INDEX(products!$A$1:$G$49,MATCH(orders!$D486,products!$A$1:$A$49,0),MATCH(orders!K$1,products!$A$1:$G$1,0))</f>
        <v>0.5</v>
      </c>
      <c r="L486">
        <f>INDEX(products!$A$1:$G$49,MATCH(orders!$D486,products!$A$1:$A$49,0),MATCH(orders!L$1,products!$A$1:$G$1,0))</f>
        <v>9.51</v>
      </c>
      <c r="M486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VLOOKUP(C487,customers!A486:$I$1001,2,0)</f>
        <v>Morna Hansed</v>
      </c>
      <c r="G487" s="2" t="str">
        <f>IF(VLOOKUP(C487,customers!$A$1:$I$1001,3,0)=0," ",VLOOKUP(C487,customers!$A$1:$I$1001,3,0))</f>
        <v>mhanseddh@instagram.com</v>
      </c>
      <c r="H487" s="2" t="str">
        <f>VLOOKUP(C487,customers!$A$1:$I$1001,7,0)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>
        <f>INDEX(products!$A$1:$G$49,MATCH(orders!$D487,products!$A$1:$A$49,0),MATCH(orders!K$1,products!$A$1:$G$1,0))</f>
        <v>0.2</v>
      </c>
      <c r="L487">
        <f>INDEX(products!$A$1:$G$49,MATCH(orders!$D487,products!$A$1:$A$49,0),MATCH(orders!L$1,products!$A$1:$G$1,0))</f>
        <v>3.5849999999999995</v>
      </c>
      <c r="M487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VLOOKUP(C488,customers!A487:$I$1001,2,0)</f>
        <v>Franny Kienlein</v>
      </c>
      <c r="G488" s="2" t="str">
        <f>IF(VLOOKUP(C488,customers!$A$1:$I$1001,3,0)=0," ",VLOOKUP(C488,customers!$A$1:$I$1001,3,0))</f>
        <v>fkienleindi@trellian.com</v>
      </c>
      <c r="H488" s="2" t="str">
        <f>VLOOKUP(C488,customers!$A$1:$I$1001,7,0)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>
        <f>INDEX(products!$A$1:$G$49,MATCH(orders!$D488,products!$A$1:$A$49,0),MATCH(orders!K$1,products!$A$1:$G$1,0))</f>
        <v>0.5</v>
      </c>
      <c r="L488">
        <f>INDEX(products!$A$1:$G$49,MATCH(orders!$D488,products!$A$1:$A$49,0),MATCH(orders!L$1,products!$A$1:$G$1,0))</f>
        <v>8.73</v>
      </c>
      <c r="M488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VLOOKUP(C489,customers!A488:$I$1001,2,0)</f>
        <v>Klarika Egglestone</v>
      </c>
      <c r="G489" s="2" t="str">
        <f>IF(VLOOKUP(C489,customers!$A$1:$I$1001,3,0)=0," ",VLOOKUP(C489,customers!$A$1:$I$1001,3,0))</f>
        <v>kegglestonedj@sphinn.com</v>
      </c>
      <c r="H489" s="2" t="str">
        <f>VLOOKUP(C489,customers!$A$1:$I$1001,7,0)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>
        <f>INDEX(products!$A$1:$G$49,MATCH(orders!$D489,products!$A$1:$A$49,0),MATCH(orders!K$1,products!$A$1:$G$1,0))</f>
        <v>1</v>
      </c>
      <c r="L489">
        <f>INDEX(products!$A$1:$G$49,MATCH(orders!$D489,products!$A$1:$A$49,0),MATCH(orders!L$1,products!$A$1:$G$1,0))</f>
        <v>12.15</v>
      </c>
      <c r="M489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VLOOKUP(C490,customers!A489:$I$1001,2,0)</f>
        <v>Becky Semkins</v>
      </c>
      <c r="G490" s="2" t="str">
        <f>IF(VLOOKUP(C490,customers!$A$1:$I$1001,3,0)=0," ",VLOOKUP(C490,customers!$A$1:$I$1001,3,0))</f>
        <v>bsemkinsdk@unc.edu</v>
      </c>
      <c r="H490" s="2" t="str">
        <f>VLOOKUP(C490,customers!$A$1:$I$1001,7,0)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>
        <f>INDEX(products!$A$1:$G$49,MATCH(orders!$D490,products!$A$1:$A$49,0),MATCH(orders!K$1,products!$A$1:$G$1,0))</f>
        <v>0.2</v>
      </c>
      <c r="L490">
        <f>INDEX(products!$A$1:$G$49,MATCH(orders!$D490,products!$A$1:$A$49,0),MATCH(orders!L$1,products!$A$1:$G$1,0))</f>
        <v>2.9849999999999999</v>
      </c>
      <c r="M490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VLOOKUP(C491,customers!A490:$I$1001,2,0)</f>
        <v>Sean Lorenzetti</v>
      </c>
      <c r="G491" s="2" t="str">
        <f>IF(VLOOKUP(C491,customers!$A$1:$I$1001,3,0)=0," ",VLOOKUP(C491,customers!$A$1:$I$1001,3,0))</f>
        <v>slorenzettidl@is.gd</v>
      </c>
      <c r="H491" s="2" t="str">
        <f>VLOOKUP(C491,customers!$A$1:$I$1001,7,0)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>
        <f>INDEX(products!$A$1:$G$49,MATCH(orders!$D491,products!$A$1:$A$49,0),MATCH(orders!K$1,products!$A$1:$G$1,0))</f>
        <v>1</v>
      </c>
      <c r="L491">
        <f>INDEX(products!$A$1:$G$49,MATCH(orders!$D491,products!$A$1:$A$49,0),MATCH(orders!L$1,products!$A$1:$G$1,0))</f>
        <v>15.85</v>
      </c>
      <c r="M491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VLOOKUP(C492,customers!A491:$I$1001,2,0)</f>
        <v>Bob Giannazzi</v>
      </c>
      <c r="G492" s="2" t="str">
        <f>IF(VLOOKUP(C492,customers!$A$1:$I$1001,3,0)=0," ",VLOOKUP(C492,customers!$A$1:$I$1001,3,0))</f>
        <v>bgiannazzidm@apple.com</v>
      </c>
      <c r="H492" s="2" t="str">
        <f>VLOOKUP(C492,customers!$A$1:$I$1001,7,0)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>
        <f>INDEX(products!$A$1:$G$49,MATCH(orders!$D492,products!$A$1:$A$49,0),MATCH(orders!K$1,products!$A$1:$G$1,0))</f>
        <v>0.5</v>
      </c>
      <c r="L492">
        <f>INDEX(products!$A$1:$G$49,MATCH(orders!$D492,products!$A$1:$A$49,0),MATCH(orders!L$1,products!$A$1:$G$1,0))</f>
        <v>7.77</v>
      </c>
      <c r="M492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VLOOKUP(C493,customers!A492:$I$1001,2,0)</f>
        <v>Kendra Backshell</v>
      </c>
      <c r="G493" s="2" t="str">
        <f>IF(VLOOKUP(C493,customers!$A$1:$I$1001,3,0)=0," ",VLOOKUP(C493,customers!$A$1:$I$1001,3,0))</f>
        <v xml:space="preserve"> </v>
      </c>
      <c r="H493" s="2" t="str">
        <f>VLOOKUP(C493,customers!$A$1:$I$1001,7,0)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>
        <f>INDEX(products!$A$1:$G$49,MATCH(orders!$D493,products!$A$1:$A$49,0),MATCH(orders!K$1,products!$A$1:$G$1,0))</f>
        <v>0.2</v>
      </c>
      <c r="L493">
        <f>INDEX(products!$A$1:$G$49,MATCH(orders!$D493,products!$A$1:$A$49,0),MATCH(orders!L$1,products!$A$1:$G$1,0))</f>
        <v>3.8849999999999998</v>
      </c>
      <c r="M493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VLOOKUP(C494,customers!A493:$I$1001,2,0)</f>
        <v>Uriah Lethbrig</v>
      </c>
      <c r="G494" s="2" t="str">
        <f>IF(VLOOKUP(C494,customers!$A$1:$I$1001,3,0)=0," ",VLOOKUP(C494,customers!$A$1:$I$1001,3,0))</f>
        <v>ulethbrigdo@hc360.com</v>
      </c>
      <c r="H494" s="2" t="str">
        <f>VLOOKUP(C494,customers!$A$1:$I$1001,7,0)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>
        <f>INDEX(products!$A$1:$G$49,MATCH(orders!$D494,products!$A$1:$A$49,0),MATCH(orders!K$1,products!$A$1:$G$1,0))</f>
        <v>0.2</v>
      </c>
      <c r="L494">
        <f>INDEX(products!$A$1:$G$49,MATCH(orders!$D494,products!$A$1:$A$49,0),MATCH(orders!L$1,products!$A$1:$G$1,0))</f>
        <v>4.125</v>
      </c>
      <c r="M494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VLOOKUP(C495,customers!A494:$I$1001,2,0)</f>
        <v>Sky Farnish</v>
      </c>
      <c r="G495" s="2" t="str">
        <f>IF(VLOOKUP(C495,customers!$A$1:$I$1001,3,0)=0," ",VLOOKUP(C495,customers!$A$1:$I$1001,3,0))</f>
        <v>sfarnishdp@dmoz.org</v>
      </c>
      <c r="H495" s="2" t="str">
        <f>VLOOKUP(C495,customers!$A$1:$I$1001,7,0)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>
        <f>INDEX(products!$A$1:$G$49,MATCH(orders!$D495,products!$A$1:$A$49,0),MATCH(orders!K$1,products!$A$1:$G$1,0))</f>
        <v>0.5</v>
      </c>
      <c r="L495">
        <f>INDEX(products!$A$1:$G$49,MATCH(orders!$D495,products!$A$1:$A$49,0),MATCH(orders!L$1,products!$A$1:$G$1,0))</f>
        <v>5.97</v>
      </c>
      <c r="M495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VLOOKUP(C496,customers!A495:$I$1001,2,0)</f>
        <v>Felicia Jecock</v>
      </c>
      <c r="G496" s="2" t="str">
        <f>IF(VLOOKUP(C496,customers!$A$1:$I$1001,3,0)=0," ",VLOOKUP(C496,customers!$A$1:$I$1001,3,0))</f>
        <v>fjecockdq@unicef.org</v>
      </c>
      <c r="H496" s="2" t="str">
        <f>VLOOKUP(C496,customers!$A$1:$I$1001,7,0)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>
        <f>INDEX(products!$A$1:$G$49,MATCH(orders!$D496,products!$A$1:$A$49,0),MATCH(orders!K$1,products!$A$1:$G$1,0))</f>
        <v>1</v>
      </c>
      <c r="L496">
        <f>INDEX(products!$A$1:$G$49,MATCH(orders!$D496,products!$A$1:$A$49,0),MATCH(orders!L$1,products!$A$1:$G$1,0))</f>
        <v>15.85</v>
      </c>
      <c r="M496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VLOOKUP(C497,customers!A496:$I$1001,2,0)</f>
        <v>Currey MacAllister</v>
      </c>
      <c r="G497" s="2" t="str">
        <f>IF(VLOOKUP(C497,customers!$A$1:$I$1001,3,0)=0," ",VLOOKUP(C497,customers!$A$1:$I$1001,3,0))</f>
        <v xml:space="preserve"> </v>
      </c>
      <c r="H497" s="2" t="str">
        <f>VLOOKUP(C497,customers!$A$1:$I$1001,7,0)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>
        <f>INDEX(products!$A$1:$G$49,MATCH(orders!$D497,products!$A$1:$A$49,0),MATCH(orders!K$1,products!$A$1:$G$1,0))</f>
        <v>1</v>
      </c>
      <c r="L497">
        <f>INDEX(products!$A$1:$G$49,MATCH(orders!$D497,products!$A$1:$A$49,0),MATCH(orders!L$1,products!$A$1:$G$1,0))</f>
        <v>15.85</v>
      </c>
      <c r="M497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VLOOKUP(C498,customers!A497:$I$1001,2,0)</f>
        <v>Hamlen Pallister</v>
      </c>
      <c r="G498" s="2" t="str">
        <f>IF(VLOOKUP(C498,customers!$A$1:$I$1001,3,0)=0," ",VLOOKUP(C498,customers!$A$1:$I$1001,3,0))</f>
        <v>hpallisterds@ning.com</v>
      </c>
      <c r="H498" s="2" t="str">
        <f>VLOOKUP(C498,customers!$A$1:$I$1001,7,0)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>
        <f>INDEX(products!$A$1:$G$49,MATCH(orders!$D498,products!$A$1:$A$49,0),MATCH(orders!K$1,products!$A$1:$G$1,0))</f>
        <v>0.2</v>
      </c>
      <c r="L498">
        <f>INDEX(products!$A$1:$G$49,MATCH(orders!$D498,products!$A$1:$A$49,0),MATCH(orders!L$1,products!$A$1:$G$1,0))</f>
        <v>3.645</v>
      </c>
      <c r="M498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VLOOKUP(C499,customers!A498:$I$1001,2,0)</f>
        <v>Chantal Mersh</v>
      </c>
      <c r="G499" s="2" t="str">
        <f>IF(VLOOKUP(C499,customers!$A$1:$I$1001,3,0)=0," ",VLOOKUP(C499,customers!$A$1:$I$1001,3,0))</f>
        <v>cmershdt@drupal.org</v>
      </c>
      <c r="H499" s="2" t="str">
        <f>VLOOKUP(C499,customers!$A$1:$I$1001,7,0)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>
        <f>INDEX(products!$A$1:$G$49,MATCH(orders!$D499,products!$A$1:$A$49,0),MATCH(orders!K$1,products!$A$1:$G$1,0))</f>
        <v>1</v>
      </c>
      <c r="L499">
        <f>INDEX(products!$A$1:$G$49,MATCH(orders!$D499,products!$A$1:$A$49,0),MATCH(orders!L$1,products!$A$1:$G$1,0))</f>
        <v>9.9499999999999993</v>
      </c>
      <c r="M499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VLOOKUP(C500,customers!A499:$I$1001,2,0)</f>
        <v>Marja Urion</v>
      </c>
      <c r="G500" s="2" t="str">
        <f>IF(VLOOKUP(C500,customers!$A$1:$I$1001,3,0)=0," ",VLOOKUP(C500,customers!$A$1:$I$1001,3,0))</f>
        <v>murione5@alexa.com</v>
      </c>
      <c r="H500" s="2" t="str">
        <f>VLOOKUP(C500,customers!$A$1:$I$1001,7,0)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>
        <f>INDEX(products!$A$1:$G$49,MATCH(orders!$D500,products!$A$1:$A$49,0),MATCH(orders!K$1,products!$A$1:$G$1,0))</f>
        <v>1</v>
      </c>
      <c r="L500">
        <f>INDEX(products!$A$1:$G$49,MATCH(orders!$D500,products!$A$1:$A$49,0),MATCH(orders!L$1,products!$A$1:$G$1,0))</f>
        <v>9.9499999999999993</v>
      </c>
      <c r="M500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VLOOKUP(C501,customers!A500:$I$1001,2,0)</f>
        <v>Malynda Purbrick</v>
      </c>
      <c r="G501" s="2" t="str">
        <f>IF(VLOOKUP(C501,customers!$A$1:$I$1001,3,0)=0," ",VLOOKUP(C501,customers!$A$1:$I$1001,3,0))</f>
        <v xml:space="preserve"> </v>
      </c>
      <c r="H501" s="2" t="str">
        <f>VLOOKUP(C501,customers!$A$1:$I$1001,7,0)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>
        <f>INDEX(products!$A$1:$G$49,MATCH(orders!$D501,products!$A$1:$A$49,0),MATCH(orders!K$1,products!$A$1:$G$1,0))</f>
        <v>0.2</v>
      </c>
      <c r="L501">
        <f>INDEX(products!$A$1:$G$49,MATCH(orders!$D501,products!$A$1:$A$49,0),MATCH(orders!L$1,products!$A$1:$G$1,0))</f>
        <v>2.6849999999999996</v>
      </c>
      <c r="M501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VLOOKUP(C502,customers!A501:$I$1001,2,0)</f>
        <v>Alf Housaman</v>
      </c>
      <c r="G502" s="2" t="str">
        <f>IF(VLOOKUP(C502,customers!$A$1:$I$1001,3,0)=0," ",VLOOKUP(C502,customers!$A$1:$I$1001,3,0))</f>
        <v xml:space="preserve"> </v>
      </c>
      <c r="H502" s="2" t="str">
        <f>VLOOKUP(C502,customers!$A$1:$I$1001,7,0)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>
        <f>INDEX(products!$A$1:$G$49,MATCH(orders!$D502,products!$A$1:$A$49,0),MATCH(orders!K$1,products!$A$1:$G$1,0))</f>
        <v>1</v>
      </c>
      <c r="L502">
        <f>INDEX(products!$A$1:$G$49,MATCH(orders!$D502,products!$A$1:$A$49,0),MATCH(orders!L$1,products!$A$1:$G$1,0))</f>
        <v>11.95</v>
      </c>
      <c r="M502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VLOOKUP(C503,customers!A502:$I$1001,2,0)</f>
        <v>Gladi Ducker</v>
      </c>
      <c r="G503" s="2" t="str">
        <f>IF(VLOOKUP(C503,customers!$A$1:$I$1001,3,0)=0," ",VLOOKUP(C503,customers!$A$1:$I$1001,3,0))</f>
        <v>gduckerdx@patch.com</v>
      </c>
      <c r="H503" s="2" t="str">
        <f>VLOOKUP(C503,customers!$A$1:$I$1001,7,0)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>
        <f>INDEX(products!$A$1:$G$49,MATCH(orders!$D503,products!$A$1:$A$49,0),MATCH(orders!K$1,products!$A$1:$G$1,0))</f>
        <v>0.2</v>
      </c>
      <c r="L503">
        <f>INDEX(products!$A$1:$G$49,MATCH(orders!$D503,products!$A$1:$A$49,0),MATCH(orders!L$1,products!$A$1:$G$1,0))</f>
        <v>2.9849999999999999</v>
      </c>
      <c r="M503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VLOOKUP(C504,customers!A503:$I$1001,2,0)</f>
        <v>Gladi Ducker</v>
      </c>
      <c r="G504" s="2" t="str">
        <f>IF(VLOOKUP(C504,customers!$A$1:$I$1001,3,0)=0," ",VLOOKUP(C504,customers!$A$1:$I$1001,3,0))</f>
        <v>gduckerdx@patch.com</v>
      </c>
      <c r="H504" s="2" t="str">
        <f>VLOOKUP(C504,customers!$A$1:$I$1001,7,0)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>
        <f>INDEX(products!$A$1:$G$49,MATCH(orders!$D504,products!$A$1:$A$49,0),MATCH(orders!K$1,products!$A$1:$G$1,0))</f>
        <v>0.2</v>
      </c>
      <c r="L504">
        <f>INDEX(products!$A$1:$G$49,MATCH(orders!$D504,products!$A$1:$A$49,0),MATCH(orders!L$1,products!$A$1:$G$1,0))</f>
        <v>4.125</v>
      </c>
      <c r="M504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e">
        <f>VLOOKUP(C505,customers!A504:$I$1001,2,0)</f>
        <v>#N/A</v>
      </c>
      <c r="G505" s="2" t="str">
        <f>IF(VLOOKUP(C505,customers!$A$1:$I$1001,3,0)=0," ",VLOOKUP(C505,customers!$A$1:$I$1001,3,0))</f>
        <v>gduckerdx@patch.com</v>
      </c>
      <c r="H505" s="2" t="str">
        <f>VLOOKUP(C505,customers!$A$1:$I$1001,7,0)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>
        <f>INDEX(products!$A$1:$G$49,MATCH(orders!$D505,products!$A$1:$A$49,0),MATCH(orders!K$1,products!$A$1:$G$1,0))</f>
        <v>1</v>
      </c>
      <c r="L505">
        <f>INDEX(products!$A$1:$G$49,MATCH(orders!$D505,products!$A$1:$A$49,0),MATCH(orders!L$1,products!$A$1:$G$1,0))</f>
        <v>12.95</v>
      </c>
      <c r="M505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e">
        <f>VLOOKUP(C506,customers!A505:$I$1001,2,0)</f>
        <v>#N/A</v>
      </c>
      <c r="G506" s="2" t="str">
        <f>IF(VLOOKUP(C506,customers!$A$1:$I$1001,3,0)=0," ",VLOOKUP(C506,customers!$A$1:$I$1001,3,0))</f>
        <v>gduckerdx@patch.com</v>
      </c>
      <c r="H506" s="2" t="str">
        <f>VLOOKUP(C506,customers!$A$1:$I$1001,7,0)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>
        <f>INDEX(products!$A$1:$G$49,MATCH(orders!$D506,products!$A$1:$A$49,0),MATCH(orders!K$1,products!$A$1:$G$1,0))</f>
        <v>0.2</v>
      </c>
      <c r="L506">
        <f>INDEX(products!$A$1:$G$49,MATCH(orders!$D506,products!$A$1:$A$49,0),MATCH(orders!L$1,products!$A$1:$G$1,0))</f>
        <v>4.7549999999999999</v>
      </c>
      <c r="M506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VLOOKUP(C507,customers!A506:$I$1001,2,0)</f>
        <v>Wain Stearley</v>
      </c>
      <c r="G507" s="2" t="str">
        <f>IF(VLOOKUP(C507,customers!$A$1:$I$1001,3,0)=0," ",VLOOKUP(C507,customers!$A$1:$I$1001,3,0))</f>
        <v>wstearleye1@census.gov</v>
      </c>
      <c r="H507" s="2" t="str">
        <f>VLOOKUP(C507,customers!$A$1:$I$1001,7,0)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>
        <f>INDEX(products!$A$1:$G$49,MATCH(orders!$D507,products!$A$1:$A$49,0),MATCH(orders!K$1,products!$A$1:$G$1,0))</f>
        <v>0.2</v>
      </c>
      <c r="L507">
        <f>INDEX(products!$A$1:$G$49,MATCH(orders!$D507,products!$A$1:$A$49,0),MATCH(orders!L$1,products!$A$1:$G$1,0))</f>
        <v>4.3650000000000002</v>
      </c>
      <c r="M507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VLOOKUP(C508,customers!A507:$I$1001,2,0)</f>
        <v>Diane-marie Wincer</v>
      </c>
      <c r="G508" s="2" t="str">
        <f>IF(VLOOKUP(C508,customers!$A$1:$I$1001,3,0)=0," ",VLOOKUP(C508,customers!$A$1:$I$1001,3,0))</f>
        <v>dwincere2@marriott.com</v>
      </c>
      <c r="H508" s="2" t="str">
        <f>VLOOKUP(C508,customers!$A$1:$I$1001,7,0)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>
        <f>INDEX(products!$A$1:$G$49,MATCH(orders!$D508,products!$A$1:$A$49,0),MATCH(orders!K$1,products!$A$1:$G$1,0))</f>
        <v>1</v>
      </c>
      <c r="L508">
        <f>INDEX(products!$A$1:$G$49,MATCH(orders!$D508,products!$A$1:$A$49,0),MATCH(orders!L$1,products!$A$1:$G$1,0))</f>
        <v>12.95</v>
      </c>
      <c r="M508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VLOOKUP(C509,customers!A508:$I$1001,2,0)</f>
        <v>Perry Lyfield</v>
      </c>
      <c r="G509" s="2" t="str">
        <f>IF(VLOOKUP(C509,customers!$A$1:$I$1001,3,0)=0," ",VLOOKUP(C509,customers!$A$1:$I$1001,3,0))</f>
        <v>plyfielde3@baidu.com</v>
      </c>
      <c r="H509" s="2" t="str">
        <f>VLOOKUP(C509,customers!$A$1:$I$1001,7,0)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>
        <f>INDEX(products!$A$1:$G$49,MATCH(orders!$D509,products!$A$1:$A$49,0),MATCH(orders!K$1,products!$A$1:$G$1,0))</f>
        <v>2.5</v>
      </c>
      <c r="L509">
        <f>INDEX(products!$A$1:$G$49,MATCH(orders!$D509,products!$A$1:$A$49,0),MATCH(orders!L$1,products!$A$1:$G$1,0))</f>
        <v>29.784999999999997</v>
      </c>
      <c r="M509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VLOOKUP(C510,customers!A509:$I$1001,2,0)</f>
        <v>Heall Perris</v>
      </c>
      <c r="G510" s="2" t="str">
        <f>IF(VLOOKUP(C510,customers!$A$1:$I$1001,3,0)=0," ",VLOOKUP(C510,customers!$A$1:$I$1001,3,0))</f>
        <v>hperrise4@studiopress.com</v>
      </c>
      <c r="H510" s="2" t="str">
        <f>VLOOKUP(C510,customers!$A$1:$I$1001,7,0)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>
        <f>INDEX(products!$A$1:$G$49,MATCH(orders!$D510,products!$A$1:$A$49,0),MATCH(orders!K$1,products!$A$1:$G$1,0))</f>
        <v>0.5</v>
      </c>
      <c r="L510">
        <f>INDEX(products!$A$1:$G$49,MATCH(orders!$D510,products!$A$1:$A$49,0),MATCH(orders!L$1,products!$A$1:$G$1,0))</f>
        <v>7.77</v>
      </c>
      <c r="M510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VLOOKUP(C511,customers!A510:$I$1001,2,0)</f>
        <v>Marja Urion</v>
      </c>
      <c r="G511" s="2" t="str">
        <f>IF(VLOOKUP(C511,customers!$A$1:$I$1001,3,0)=0," ",VLOOKUP(C511,customers!$A$1:$I$1001,3,0))</f>
        <v>murione5@alexa.com</v>
      </c>
      <c r="H511" s="2" t="str">
        <f>VLOOKUP(C511,customers!$A$1:$I$1001,7,0)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>
        <f>INDEX(products!$A$1:$G$49,MATCH(orders!$D511,products!$A$1:$A$49,0),MATCH(orders!K$1,products!$A$1:$G$1,0))</f>
        <v>1</v>
      </c>
      <c r="L511">
        <f>INDEX(products!$A$1:$G$49,MATCH(orders!$D511,products!$A$1:$A$49,0),MATCH(orders!L$1,products!$A$1:$G$1,0))</f>
        <v>9.9499999999999993</v>
      </c>
      <c r="M511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VLOOKUP(C512,customers!A511:$I$1001,2,0)</f>
        <v>Camellia Kid</v>
      </c>
      <c r="G512" s="2" t="str">
        <f>IF(VLOOKUP(C512,customers!$A$1:$I$1001,3,0)=0," ",VLOOKUP(C512,customers!$A$1:$I$1001,3,0))</f>
        <v>ckide6@narod.ru</v>
      </c>
      <c r="H512" s="2" t="str">
        <f>VLOOKUP(C512,customers!$A$1:$I$1001,7,0)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>
        <f>INDEX(products!$A$1:$G$49,MATCH(orders!$D512,products!$A$1:$A$49,0),MATCH(orders!K$1,products!$A$1:$G$1,0))</f>
        <v>0.2</v>
      </c>
      <c r="L512">
        <f>INDEX(products!$A$1:$G$49,MATCH(orders!$D512,products!$A$1:$A$49,0),MATCH(orders!L$1,products!$A$1:$G$1,0))</f>
        <v>3.5849999999999995</v>
      </c>
      <c r="M512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VLOOKUP(C513,customers!A512:$I$1001,2,0)</f>
        <v>Carolann Beine</v>
      </c>
      <c r="G513" s="2" t="str">
        <f>IF(VLOOKUP(C513,customers!$A$1:$I$1001,3,0)=0," ",VLOOKUP(C513,customers!$A$1:$I$1001,3,0))</f>
        <v>cbeinee7@xinhuanet.com</v>
      </c>
      <c r="H513" s="2" t="str">
        <f>VLOOKUP(C513,customers!$A$1:$I$1001,7,0)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>
        <f>INDEX(products!$A$1:$G$49,MATCH(orders!$D513,products!$A$1:$A$49,0),MATCH(orders!K$1,products!$A$1:$G$1,0))</f>
        <v>0.2</v>
      </c>
      <c r="L513">
        <f>INDEX(products!$A$1:$G$49,MATCH(orders!$D513,products!$A$1:$A$49,0),MATCH(orders!L$1,products!$A$1:$G$1,0))</f>
        <v>3.375</v>
      </c>
      <c r="M513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VLOOKUP(C514,customers!A513:$I$1001,2,0)</f>
        <v>Celia Bakeup</v>
      </c>
      <c r="G514" s="2" t="str">
        <f>IF(VLOOKUP(C514,customers!$A$1:$I$1001,3,0)=0," ",VLOOKUP(C514,customers!$A$1:$I$1001,3,0))</f>
        <v>cbakeupe8@globo.com</v>
      </c>
      <c r="H514" s="2" t="str">
        <f>VLOOKUP(C514,customers!$A$1:$I$1001,7,0)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>
        <f>INDEX(products!$A$1:$G$49,MATCH(orders!$D514,products!$A$1:$A$49,0),MATCH(orders!K$1,products!$A$1:$G$1,0))</f>
        <v>1</v>
      </c>
      <c r="L514">
        <f>INDEX(products!$A$1:$G$49,MATCH(orders!$D514,products!$A$1:$A$49,0),MATCH(orders!L$1,products!$A$1:$G$1,0))</f>
        <v>15.85</v>
      </c>
      <c r="M514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VLOOKUP(C515,customers!A514:$I$1001,2,0)</f>
        <v>Nataniel Helkin</v>
      </c>
      <c r="G515" s="2" t="str">
        <f>IF(VLOOKUP(C515,customers!$A$1:$I$1001,3,0)=0," ",VLOOKUP(C515,customers!$A$1:$I$1001,3,0))</f>
        <v>nhelkine9@example.com</v>
      </c>
      <c r="H515" s="2" t="str">
        <f>VLOOKUP(C515,customers!$A$1:$I$1001,7,0)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>
        <f>INDEX(products!$A$1:$G$49,MATCH(orders!$D515,products!$A$1:$A$49,0),MATCH(orders!K$1,products!$A$1:$G$1,0))</f>
        <v>1</v>
      </c>
      <c r="L515">
        <f>INDEX(products!$A$1:$G$49,MATCH(orders!$D515,products!$A$1:$A$49,0),MATCH(orders!L$1,products!$A$1:$G$1,0))</f>
        <v>15.85</v>
      </c>
      <c r="M515">
        <f t="shared" ref="M515:M578" si="24">L515*E515</f>
        <v>79.25</v>
      </c>
      <c r="N515" t="str">
        <f t="shared" ref="N515:N578" si="25">IF(I515="Rob","Robusta",IF(I515="Exc","Excelsa",IF(I515="Ara","Arabica",IF(I515="Lib","Liberica"," "))))</f>
        <v>Liberica</v>
      </c>
      <c r="O515" t="str">
        <f t="shared" ref="O515:O578" si="26">IF(J515="M","Medium",IF(J515="L","Light",IF(J515="D","Dark")))</f>
        <v>Light</v>
      </c>
    </row>
    <row r="516" spans="1:15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VLOOKUP(C516,customers!A515:$I$1001,2,0)</f>
        <v>Pippo Witherington</v>
      </c>
      <c r="G516" s="2" t="str">
        <f>IF(VLOOKUP(C516,customers!$A$1:$I$1001,3,0)=0," ",VLOOKUP(C516,customers!$A$1:$I$1001,3,0))</f>
        <v>pwitheringtonea@networkadvertising.org</v>
      </c>
      <c r="H516" s="2" t="str">
        <f>VLOOKUP(C516,customers!$A$1:$I$1001,7,0)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>
        <f>INDEX(products!$A$1:$G$49,MATCH(orders!$D516,products!$A$1:$A$49,0),MATCH(orders!K$1,products!$A$1:$G$1,0))</f>
        <v>0.2</v>
      </c>
      <c r="L516">
        <f>INDEX(products!$A$1:$G$49,MATCH(orders!$D516,products!$A$1:$A$49,0),MATCH(orders!L$1,products!$A$1:$G$1,0))</f>
        <v>4.3650000000000002</v>
      </c>
      <c r="M516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VLOOKUP(C517,customers!A516:$I$1001,2,0)</f>
        <v>Tildie Tilzey</v>
      </c>
      <c r="G517" s="2" t="str">
        <f>IF(VLOOKUP(C517,customers!$A$1:$I$1001,3,0)=0," ",VLOOKUP(C517,customers!$A$1:$I$1001,3,0))</f>
        <v>ttilzeyeb@hostgator.com</v>
      </c>
      <c r="H517" s="2" t="str">
        <f>VLOOKUP(C517,customers!$A$1:$I$1001,7,0)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>
        <f>INDEX(products!$A$1:$G$49,MATCH(orders!$D517,products!$A$1:$A$49,0),MATCH(orders!K$1,products!$A$1:$G$1,0))</f>
        <v>0.5</v>
      </c>
      <c r="L517">
        <f>INDEX(products!$A$1:$G$49,MATCH(orders!$D517,products!$A$1:$A$49,0),MATCH(orders!L$1,products!$A$1:$G$1,0))</f>
        <v>7.169999999999999</v>
      </c>
      <c r="M517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VLOOKUP(C518,customers!A517:$I$1001,2,0)</f>
        <v>Cindra Burling</v>
      </c>
      <c r="G518" s="2" t="str">
        <f>IF(VLOOKUP(C518,customers!$A$1:$I$1001,3,0)=0," ",VLOOKUP(C518,customers!$A$1:$I$1001,3,0))</f>
        <v xml:space="preserve"> </v>
      </c>
      <c r="H518" s="2" t="str">
        <f>VLOOKUP(C518,customers!$A$1:$I$1001,7,0)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>
        <f>INDEX(products!$A$1:$G$49,MATCH(orders!$D518,products!$A$1:$A$49,0),MATCH(orders!K$1,products!$A$1:$G$1,0))</f>
        <v>2.5</v>
      </c>
      <c r="L518">
        <f>INDEX(products!$A$1:$G$49,MATCH(orders!$D518,products!$A$1:$A$49,0),MATCH(orders!L$1,products!$A$1:$G$1,0))</f>
        <v>20.584999999999997</v>
      </c>
      <c r="M518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VLOOKUP(C519,customers!A518:$I$1001,2,0)</f>
        <v>Channa Belamy</v>
      </c>
      <c r="G519" s="2" t="str">
        <f>IF(VLOOKUP(C519,customers!$A$1:$I$1001,3,0)=0," ",VLOOKUP(C519,customers!$A$1:$I$1001,3,0))</f>
        <v xml:space="preserve"> </v>
      </c>
      <c r="H519" s="2" t="str">
        <f>VLOOKUP(C519,customers!$A$1:$I$1001,7,0)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>
        <f>INDEX(products!$A$1:$G$49,MATCH(orders!$D519,products!$A$1:$A$49,0),MATCH(orders!K$1,products!$A$1:$G$1,0))</f>
        <v>0.2</v>
      </c>
      <c r="L519">
        <f>INDEX(products!$A$1:$G$49,MATCH(orders!$D519,products!$A$1:$A$49,0),MATCH(orders!L$1,products!$A$1:$G$1,0))</f>
        <v>3.8849999999999998</v>
      </c>
      <c r="M519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VLOOKUP(C520,customers!A519:$I$1001,2,0)</f>
        <v>Karl Imorts</v>
      </c>
      <c r="G520" s="2" t="str">
        <f>IF(VLOOKUP(C520,customers!$A$1:$I$1001,3,0)=0," ",VLOOKUP(C520,customers!$A$1:$I$1001,3,0))</f>
        <v>kimortsee@alexa.com</v>
      </c>
      <c r="H520" s="2" t="str">
        <f>VLOOKUP(C520,customers!$A$1:$I$1001,7,0)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>
        <f>INDEX(products!$A$1:$G$49,MATCH(orders!$D520,products!$A$1:$A$49,0),MATCH(orders!K$1,products!$A$1:$G$1,0))</f>
        <v>2.5</v>
      </c>
      <c r="L520">
        <f>INDEX(products!$A$1:$G$49,MATCH(orders!$D520,products!$A$1:$A$49,0),MATCH(orders!L$1,products!$A$1:$G$1,0))</f>
        <v>27.945</v>
      </c>
      <c r="M520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e">
        <f>VLOOKUP(C521,customers!A520:$I$1001,2,0)</f>
        <v>#N/A</v>
      </c>
      <c r="G521" s="2" t="str">
        <f>IF(VLOOKUP(C521,customers!$A$1:$I$1001,3,0)=0," ",VLOOKUP(C521,customers!$A$1:$I$1001,3,0))</f>
        <v>murione5@alexa.com</v>
      </c>
      <c r="H521" s="2" t="str">
        <f>VLOOKUP(C521,customers!$A$1:$I$1001,7,0)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>
        <f>INDEX(products!$A$1:$G$49,MATCH(orders!$D521,products!$A$1:$A$49,0),MATCH(orders!K$1,products!$A$1:$G$1,0))</f>
        <v>0.5</v>
      </c>
      <c r="L521">
        <f>INDEX(products!$A$1:$G$49,MATCH(orders!$D521,products!$A$1:$A$49,0),MATCH(orders!L$1,products!$A$1:$G$1,0))</f>
        <v>5.97</v>
      </c>
      <c r="M521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VLOOKUP(C522,customers!A521:$I$1001,2,0)</f>
        <v>Mag Armistead</v>
      </c>
      <c r="G522" s="2" t="str">
        <f>IF(VLOOKUP(C522,customers!$A$1:$I$1001,3,0)=0," ",VLOOKUP(C522,customers!$A$1:$I$1001,3,0))</f>
        <v>marmisteadeg@blogtalkradio.com</v>
      </c>
      <c r="H522" s="2" t="str">
        <f>VLOOKUP(C522,customers!$A$1:$I$1001,7,0)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>
        <f>INDEX(products!$A$1:$G$49,MATCH(orders!$D522,products!$A$1:$A$49,0),MATCH(orders!K$1,products!$A$1:$G$1,0))</f>
        <v>0.2</v>
      </c>
      <c r="L522">
        <f>INDEX(products!$A$1:$G$49,MATCH(orders!$D522,products!$A$1:$A$49,0),MATCH(orders!L$1,products!$A$1:$G$1,0))</f>
        <v>3.8849999999999998</v>
      </c>
      <c r="M522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VLOOKUP(C523,customers!A522:$I$1001,2,0)</f>
        <v>Mag Armistead</v>
      </c>
      <c r="G523" s="2" t="str">
        <f>IF(VLOOKUP(C523,customers!$A$1:$I$1001,3,0)=0," ",VLOOKUP(C523,customers!$A$1:$I$1001,3,0))</f>
        <v>marmisteadeg@blogtalkradio.com</v>
      </c>
      <c r="H523" s="2" t="str">
        <f>VLOOKUP(C523,customers!$A$1:$I$1001,7,0)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>
        <f>INDEX(products!$A$1:$G$49,MATCH(orders!$D523,products!$A$1:$A$49,0),MATCH(orders!K$1,products!$A$1:$G$1,0))</f>
        <v>1</v>
      </c>
      <c r="L523">
        <f>INDEX(products!$A$1:$G$49,MATCH(orders!$D523,products!$A$1:$A$49,0),MATCH(orders!L$1,products!$A$1:$G$1,0))</f>
        <v>9.9499999999999993</v>
      </c>
      <c r="M523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VLOOKUP(C524,customers!A523:$I$1001,2,0)</f>
        <v>Vasili Upstone</v>
      </c>
      <c r="G524" s="2" t="str">
        <f>IF(VLOOKUP(C524,customers!$A$1:$I$1001,3,0)=0," ",VLOOKUP(C524,customers!$A$1:$I$1001,3,0))</f>
        <v>vupstoneei@google.pl</v>
      </c>
      <c r="H524" s="2" t="str">
        <f>VLOOKUP(C524,customers!$A$1:$I$1001,7,0)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>
        <f>INDEX(products!$A$1:$G$49,MATCH(orders!$D524,products!$A$1:$A$49,0),MATCH(orders!K$1,products!$A$1:$G$1,0))</f>
        <v>0.5</v>
      </c>
      <c r="L524">
        <f>INDEX(products!$A$1:$G$49,MATCH(orders!$D524,products!$A$1:$A$49,0),MATCH(orders!L$1,products!$A$1:$G$1,0))</f>
        <v>5.97</v>
      </c>
      <c r="M524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VLOOKUP(C525,customers!A524:$I$1001,2,0)</f>
        <v>Berty Beelby</v>
      </c>
      <c r="G525" s="2" t="str">
        <f>IF(VLOOKUP(C525,customers!$A$1:$I$1001,3,0)=0," ",VLOOKUP(C525,customers!$A$1:$I$1001,3,0))</f>
        <v>bbeelbyej@rediff.com</v>
      </c>
      <c r="H525" s="2" t="str">
        <f>VLOOKUP(C525,customers!$A$1:$I$1001,7,0)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>
        <f>INDEX(products!$A$1:$G$49,MATCH(orders!$D525,products!$A$1:$A$49,0),MATCH(orders!K$1,products!$A$1:$G$1,0))</f>
        <v>2.5</v>
      </c>
      <c r="L525">
        <f>INDEX(products!$A$1:$G$49,MATCH(orders!$D525,products!$A$1:$A$49,0),MATCH(orders!L$1,products!$A$1:$G$1,0))</f>
        <v>29.784999999999997</v>
      </c>
      <c r="M525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VLOOKUP(C526,customers!A525:$I$1001,2,0)</f>
        <v>Erny Stenyng</v>
      </c>
      <c r="G526" s="2" t="str">
        <f>IF(VLOOKUP(C526,customers!$A$1:$I$1001,3,0)=0," ",VLOOKUP(C526,customers!$A$1:$I$1001,3,0))</f>
        <v xml:space="preserve"> </v>
      </c>
      <c r="H526" s="2" t="str">
        <f>VLOOKUP(C526,customers!$A$1:$I$1001,7,0)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>
        <f>INDEX(products!$A$1:$G$49,MATCH(orders!$D526,products!$A$1:$A$49,0),MATCH(orders!K$1,products!$A$1:$G$1,0))</f>
        <v>2.5</v>
      </c>
      <c r="L526">
        <f>INDEX(products!$A$1:$G$49,MATCH(orders!$D526,products!$A$1:$A$49,0),MATCH(orders!L$1,products!$A$1:$G$1,0))</f>
        <v>36.454999999999998</v>
      </c>
      <c r="M526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VLOOKUP(C527,customers!A526:$I$1001,2,0)</f>
        <v>Edin Yantsurev</v>
      </c>
      <c r="G527" s="2" t="str">
        <f>IF(VLOOKUP(C527,customers!$A$1:$I$1001,3,0)=0," ",VLOOKUP(C527,customers!$A$1:$I$1001,3,0))</f>
        <v xml:space="preserve"> </v>
      </c>
      <c r="H527" s="2" t="str">
        <f>VLOOKUP(C527,customers!$A$1:$I$1001,7,0)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>
        <f>INDEX(products!$A$1:$G$49,MATCH(orders!$D527,products!$A$1:$A$49,0),MATCH(orders!K$1,products!$A$1:$G$1,0))</f>
        <v>0.2</v>
      </c>
      <c r="L527">
        <f>INDEX(products!$A$1:$G$49,MATCH(orders!$D527,products!$A$1:$A$49,0),MATCH(orders!L$1,products!$A$1:$G$1,0))</f>
        <v>2.6849999999999996</v>
      </c>
      <c r="M527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VLOOKUP(C528,customers!A527:$I$1001,2,0)</f>
        <v>Webb Speechly</v>
      </c>
      <c r="G528" s="2" t="str">
        <f>IF(VLOOKUP(C528,customers!$A$1:$I$1001,3,0)=0," ",VLOOKUP(C528,customers!$A$1:$I$1001,3,0))</f>
        <v>wspeechlyem@amazon.com</v>
      </c>
      <c r="H528" s="2" t="str">
        <f>VLOOKUP(C528,customers!$A$1:$I$1001,7,0)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>
        <f>INDEX(products!$A$1:$G$49,MATCH(orders!$D528,products!$A$1:$A$49,0),MATCH(orders!K$1,products!$A$1:$G$1,0))</f>
        <v>2.5</v>
      </c>
      <c r="L528">
        <f>INDEX(products!$A$1:$G$49,MATCH(orders!$D528,products!$A$1:$A$49,0),MATCH(orders!L$1,products!$A$1:$G$1,0))</f>
        <v>31.624999999999996</v>
      </c>
      <c r="M528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VLOOKUP(C529,customers!A528:$I$1001,2,0)</f>
        <v>Irvine Phillpot</v>
      </c>
      <c r="G529" s="2" t="str">
        <f>IF(VLOOKUP(C529,customers!$A$1:$I$1001,3,0)=0," ",VLOOKUP(C529,customers!$A$1:$I$1001,3,0))</f>
        <v>iphillpoten@buzzfeed.com</v>
      </c>
      <c r="H529" s="2" t="str">
        <f>VLOOKUP(C529,customers!$A$1:$I$1001,7,0)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>
        <f>INDEX(products!$A$1:$G$49,MATCH(orders!$D529,products!$A$1:$A$49,0),MATCH(orders!K$1,products!$A$1:$G$1,0))</f>
        <v>0.5</v>
      </c>
      <c r="L529">
        <f>INDEX(products!$A$1:$G$49,MATCH(orders!$D529,products!$A$1:$A$49,0),MATCH(orders!L$1,products!$A$1:$G$1,0))</f>
        <v>8.25</v>
      </c>
      <c r="M529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VLOOKUP(C530,customers!A529:$I$1001,2,0)</f>
        <v>Lem Pennacci</v>
      </c>
      <c r="G530" s="2" t="str">
        <f>IF(VLOOKUP(C530,customers!$A$1:$I$1001,3,0)=0," ",VLOOKUP(C530,customers!$A$1:$I$1001,3,0))</f>
        <v>lpennaccieo@statcounter.com</v>
      </c>
      <c r="H530" s="2" t="str">
        <f>VLOOKUP(C530,customers!$A$1:$I$1001,7,0)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>
        <f>INDEX(products!$A$1:$G$49,MATCH(orders!$D530,products!$A$1:$A$49,0),MATCH(orders!K$1,products!$A$1:$G$1,0))</f>
        <v>0.5</v>
      </c>
      <c r="L530">
        <f>INDEX(products!$A$1:$G$49,MATCH(orders!$D530,products!$A$1:$A$49,0),MATCH(orders!L$1,products!$A$1:$G$1,0))</f>
        <v>8.91</v>
      </c>
      <c r="M530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VLOOKUP(C531,customers!A530:$I$1001,2,0)</f>
        <v>Starr Arpin</v>
      </c>
      <c r="G531" s="2" t="str">
        <f>IF(VLOOKUP(C531,customers!$A$1:$I$1001,3,0)=0," ",VLOOKUP(C531,customers!$A$1:$I$1001,3,0))</f>
        <v>sarpinep@moonfruit.com</v>
      </c>
      <c r="H531" s="2" t="str">
        <f>VLOOKUP(C531,customers!$A$1:$I$1001,7,0)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>
        <f>INDEX(products!$A$1:$G$49,MATCH(orders!$D531,products!$A$1:$A$49,0),MATCH(orders!K$1,products!$A$1:$G$1,0))</f>
        <v>1</v>
      </c>
      <c r="L531">
        <f>INDEX(products!$A$1:$G$49,MATCH(orders!$D531,products!$A$1:$A$49,0),MATCH(orders!L$1,products!$A$1:$G$1,0))</f>
        <v>9.9499999999999993</v>
      </c>
      <c r="M531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VLOOKUP(C532,customers!A531:$I$1001,2,0)</f>
        <v>Donny Fries</v>
      </c>
      <c r="G532" s="2" t="str">
        <f>IF(VLOOKUP(C532,customers!$A$1:$I$1001,3,0)=0," ",VLOOKUP(C532,customers!$A$1:$I$1001,3,0))</f>
        <v>dfrieseq@cargocollective.com</v>
      </c>
      <c r="H532" s="2" t="str">
        <f>VLOOKUP(C532,customers!$A$1:$I$1001,7,0)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>
        <f>INDEX(products!$A$1:$G$49,MATCH(orders!$D532,products!$A$1:$A$49,0),MATCH(orders!K$1,products!$A$1:$G$1,0))</f>
        <v>1</v>
      </c>
      <c r="L532">
        <f>INDEX(products!$A$1:$G$49,MATCH(orders!$D532,products!$A$1:$A$49,0),MATCH(orders!L$1,products!$A$1:$G$1,0))</f>
        <v>9.9499999999999993</v>
      </c>
      <c r="M532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VLOOKUP(C533,customers!A532:$I$1001,2,0)</f>
        <v>Rana Sharer</v>
      </c>
      <c r="G533" s="2" t="str">
        <f>IF(VLOOKUP(C533,customers!$A$1:$I$1001,3,0)=0," ",VLOOKUP(C533,customers!$A$1:$I$1001,3,0))</f>
        <v>rsharerer@flavors.me</v>
      </c>
      <c r="H533" s="2" t="str">
        <f>VLOOKUP(C533,customers!$A$1:$I$1001,7,0)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>
        <f>INDEX(products!$A$1:$G$49,MATCH(orders!$D533,products!$A$1:$A$49,0),MATCH(orders!K$1,products!$A$1:$G$1,0))</f>
        <v>1</v>
      </c>
      <c r="L533">
        <f>INDEX(products!$A$1:$G$49,MATCH(orders!$D533,products!$A$1:$A$49,0),MATCH(orders!L$1,products!$A$1:$G$1,0))</f>
        <v>8.9499999999999993</v>
      </c>
      <c r="M533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VLOOKUP(C534,customers!A533:$I$1001,2,0)</f>
        <v>Nannie Naseby</v>
      </c>
      <c r="G534" s="2" t="str">
        <f>IF(VLOOKUP(C534,customers!$A$1:$I$1001,3,0)=0," ",VLOOKUP(C534,customers!$A$1:$I$1001,3,0))</f>
        <v>nnasebyes@umich.edu</v>
      </c>
      <c r="H534" s="2" t="str">
        <f>VLOOKUP(C534,customers!$A$1:$I$1001,7,0)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>
        <f>INDEX(products!$A$1:$G$49,MATCH(orders!$D534,products!$A$1:$A$49,0),MATCH(orders!K$1,products!$A$1:$G$1,0))</f>
        <v>0.5</v>
      </c>
      <c r="L534">
        <f>INDEX(products!$A$1:$G$49,MATCH(orders!$D534,products!$A$1:$A$49,0),MATCH(orders!L$1,products!$A$1:$G$1,0))</f>
        <v>8.25</v>
      </c>
      <c r="M534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VLOOKUP(C535,customers!A534:$I$1001,2,0)</f>
        <v>Rea Offell</v>
      </c>
      <c r="G535" s="2" t="str">
        <f>IF(VLOOKUP(C535,customers!$A$1:$I$1001,3,0)=0," ",VLOOKUP(C535,customers!$A$1:$I$1001,3,0))</f>
        <v xml:space="preserve"> </v>
      </c>
      <c r="H535" s="2" t="str">
        <f>VLOOKUP(C535,customers!$A$1:$I$1001,7,0)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>
        <f>INDEX(products!$A$1:$G$49,MATCH(orders!$D535,products!$A$1:$A$49,0),MATCH(orders!K$1,products!$A$1:$G$1,0))</f>
        <v>0.5</v>
      </c>
      <c r="L535">
        <f>INDEX(products!$A$1:$G$49,MATCH(orders!$D535,products!$A$1:$A$49,0),MATCH(orders!L$1,products!$A$1:$G$1,0))</f>
        <v>5.3699999999999992</v>
      </c>
      <c r="M535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VLOOKUP(C536,customers!A535:$I$1001,2,0)</f>
        <v>Kris O'Cullen</v>
      </c>
      <c r="G536" s="2" t="str">
        <f>IF(VLOOKUP(C536,customers!$A$1:$I$1001,3,0)=0," ",VLOOKUP(C536,customers!$A$1:$I$1001,3,0))</f>
        <v>koculleneu@ca.gov</v>
      </c>
      <c r="H536" s="2" t="str">
        <f>VLOOKUP(C536,customers!$A$1:$I$1001,7,0)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>
        <f>INDEX(products!$A$1:$G$49,MATCH(orders!$D536,products!$A$1:$A$49,0),MATCH(orders!K$1,products!$A$1:$G$1,0))</f>
        <v>2.5</v>
      </c>
      <c r="L536">
        <f>INDEX(products!$A$1:$G$49,MATCH(orders!$D536,products!$A$1:$A$49,0),MATCH(orders!L$1,products!$A$1:$G$1,0))</f>
        <v>22.884999999999998</v>
      </c>
      <c r="M536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VLOOKUP(C537,customers!A536:$I$1001,2,0)</f>
        <v>Timoteo Glisane</v>
      </c>
      <c r="G537" s="2" t="str">
        <f>IF(VLOOKUP(C537,customers!$A$1:$I$1001,3,0)=0," ",VLOOKUP(C537,customers!$A$1:$I$1001,3,0))</f>
        <v xml:space="preserve"> </v>
      </c>
      <c r="H537" s="2" t="str">
        <f>VLOOKUP(C537,customers!$A$1:$I$1001,7,0)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>
        <f>INDEX(products!$A$1:$G$49,MATCH(orders!$D537,products!$A$1:$A$49,0),MATCH(orders!K$1,products!$A$1:$G$1,0))</f>
        <v>0.2</v>
      </c>
      <c r="L537">
        <f>INDEX(products!$A$1:$G$49,MATCH(orders!$D537,products!$A$1:$A$49,0),MATCH(orders!L$1,products!$A$1:$G$1,0))</f>
        <v>4.7549999999999999</v>
      </c>
      <c r="M537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e">
        <f>VLOOKUP(C538,customers!A537:$I$1001,2,0)</f>
        <v>#N/A</v>
      </c>
      <c r="G538" s="2" t="str">
        <f>IF(VLOOKUP(C538,customers!$A$1:$I$1001,3,0)=0," ",VLOOKUP(C538,customers!$A$1:$I$1001,3,0))</f>
        <v>murione5@alexa.com</v>
      </c>
      <c r="H538" s="2" t="str">
        <f>VLOOKUP(C538,customers!$A$1:$I$1001,7,0)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>
        <f>INDEX(products!$A$1:$G$49,MATCH(orders!$D538,products!$A$1:$A$49,0),MATCH(orders!K$1,products!$A$1:$G$1,0))</f>
        <v>0.2</v>
      </c>
      <c r="L538">
        <f>INDEX(products!$A$1:$G$49,MATCH(orders!$D538,products!$A$1:$A$49,0),MATCH(orders!L$1,products!$A$1:$G$1,0))</f>
        <v>2.6849999999999996</v>
      </c>
      <c r="M538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VLOOKUP(C539,customers!A538:$I$1001,2,0)</f>
        <v>Hildegarde Brangan</v>
      </c>
      <c r="G539" s="2" t="str">
        <f>IF(VLOOKUP(C539,customers!$A$1:$I$1001,3,0)=0," ",VLOOKUP(C539,customers!$A$1:$I$1001,3,0))</f>
        <v>hbranganex@woothemes.com</v>
      </c>
      <c r="H539" s="2" t="str">
        <f>VLOOKUP(C539,customers!$A$1:$I$1001,7,0)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>
        <f>INDEX(products!$A$1:$G$49,MATCH(orders!$D539,products!$A$1:$A$49,0),MATCH(orders!K$1,products!$A$1:$G$1,0))</f>
        <v>2.5</v>
      </c>
      <c r="L539">
        <f>INDEX(products!$A$1:$G$49,MATCH(orders!$D539,products!$A$1:$A$49,0),MATCH(orders!L$1,products!$A$1:$G$1,0))</f>
        <v>27.945</v>
      </c>
      <c r="M539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VLOOKUP(C540,customers!A539:$I$1001,2,0)</f>
        <v>Amii Gallyon</v>
      </c>
      <c r="G540" s="2" t="str">
        <f>IF(VLOOKUP(C540,customers!$A$1:$I$1001,3,0)=0," ",VLOOKUP(C540,customers!$A$1:$I$1001,3,0))</f>
        <v>agallyoney@engadget.com</v>
      </c>
      <c r="H540" s="2" t="str">
        <f>VLOOKUP(C540,customers!$A$1:$I$1001,7,0)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>
        <f>INDEX(products!$A$1:$G$49,MATCH(orders!$D540,products!$A$1:$A$49,0),MATCH(orders!K$1,products!$A$1:$G$1,0))</f>
        <v>0.2</v>
      </c>
      <c r="L540">
        <f>INDEX(products!$A$1:$G$49,MATCH(orders!$D540,products!$A$1:$A$49,0),MATCH(orders!L$1,products!$A$1:$G$1,0))</f>
        <v>2.6849999999999996</v>
      </c>
      <c r="M540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VLOOKUP(C541,customers!A540:$I$1001,2,0)</f>
        <v>Birgit Domange</v>
      </c>
      <c r="G541" s="2" t="str">
        <f>IF(VLOOKUP(C541,customers!$A$1:$I$1001,3,0)=0," ",VLOOKUP(C541,customers!$A$1:$I$1001,3,0))</f>
        <v>bdomangeez@yahoo.co.jp</v>
      </c>
      <c r="H541" s="2" t="str">
        <f>VLOOKUP(C541,customers!$A$1:$I$1001,7,0)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>
        <f>INDEX(products!$A$1:$G$49,MATCH(orders!$D541,products!$A$1:$A$49,0),MATCH(orders!K$1,products!$A$1:$G$1,0))</f>
        <v>0.5</v>
      </c>
      <c r="L541">
        <f>INDEX(products!$A$1:$G$49,MATCH(orders!$D541,products!$A$1:$A$49,0),MATCH(orders!L$1,products!$A$1:$G$1,0))</f>
        <v>5.3699999999999992</v>
      </c>
      <c r="M541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VLOOKUP(C542,customers!A541:$I$1001,2,0)</f>
        <v>Killian Osler</v>
      </c>
      <c r="G542" s="2" t="str">
        <f>IF(VLOOKUP(C542,customers!$A$1:$I$1001,3,0)=0," ",VLOOKUP(C542,customers!$A$1:$I$1001,3,0))</f>
        <v>koslerf0@gmpg.org</v>
      </c>
      <c r="H542" s="2" t="str">
        <f>VLOOKUP(C542,customers!$A$1:$I$1001,7,0)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>
        <f>INDEX(products!$A$1:$G$49,MATCH(orders!$D542,products!$A$1:$A$49,0),MATCH(orders!K$1,products!$A$1:$G$1,0))</f>
        <v>1</v>
      </c>
      <c r="L542">
        <f>INDEX(products!$A$1:$G$49,MATCH(orders!$D542,products!$A$1:$A$49,0),MATCH(orders!L$1,products!$A$1:$G$1,0))</f>
        <v>15.85</v>
      </c>
      <c r="M542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VLOOKUP(C543,customers!A542:$I$1001,2,0)</f>
        <v>Lora Dukes</v>
      </c>
      <c r="G543" s="2" t="str">
        <f>IF(VLOOKUP(C543,customers!$A$1:$I$1001,3,0)=0," ",VLOOKUP(C543,customers!$A$1:$I$1001,3,0))</f>
        <v xml:space="preserve"> </v>
      </c>
      <c r="H543" s="2" t="str">
        <f>VLOOKUP(C543,customers!$A$1:$I$1001,7,0)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>
        <f>INDEX(products!$A$1:$G$49,MATCH(orders!$D543,products!$A$1:$A$49,0),MATCH(orders!K$1,products!$A$1:$G$1,0))</f>
        <v>2.5</v>
      </c>
      <c r="L543">
        <f>INDEX(products!$A$1:$G$49,MATCH(orders!$D543,products!$A$1:$A$49,0),MATCH(orders!L$1,products!$A$1:$G$1,0))</f>
        <v>22.884999999999998</v>
      </c>
      <c r="M543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VLOOKUP(C544,customers!A543:$I$1001,2,0)</f>
        <v>Zack Pellett</v>
      </c>
      <c r="G544" s="2" t="str">
        <f>IF(VLOOKUP(C544,customers!$A$1:$I$1001,3,0)=0," ",VLOOKUP(C544,customers!$A$1:$I$1001,3,0))</f>
        <v>zpellettf2@dailymotion.com</v>
      </c>
      <c r="H544" s="2" t="str">
        <f>VLOOKUP(C544,customers!$A$1:$I$1001,7,0)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>
        <f>INDEX(products!$A$1:$G$49,MATCH(orders!$D544,products!$A$1:$A$49,0),MATCH(orders!K$1,products!$A$1:$G$1,0))</f>
        <v>2.5</v>
      </c>
      <c r="L544">
        <f>INDEX(products!$A$1:$G$49,MATCH(orders!$D544,products!$A$1:$A$49,0),MATCH(orders!L$1,products!$A$1:$G$1,0))</f>
        <v>25.874999999999996</v>
      </c>
      <c r="M544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VLOOKUP(C545,customers!A544:$I$1001,2,0)</f>
        <v>Ilaire Sprakes</v>
      </c>
      <c r="G545" s="2" t="str">
        <f>IF(VLOOKUP(C545,customers!$A$1:$I$1001,3,0)=0," ",VLOOKUP(C545,customers!$A$1:$I$1001,3,0))</f>
        <v>isprakesf3@spiegel.de</v>
      </c>
      <c r="H545" s="2" t="str">
        <f>VLOOKUP(C545,customers!$A$1:$I$1001,7,0)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>
        <f>INDEX(products!$A$1:$G$49,MATCH(orders!$D545,products!$A$1:$A$49,0),MATCH(orders!K$1,products!$A$1:$G$1,0))</f>
        <v>2.5</v>
      </c>
      <c r="L545">
        <f>INDEX(products!$A$1:$G$49,MATCH(orders!$D545,products!$A$1:$A$49,0),MATCH(orders!L$1,products!$A$1:$G$1,0))</f>
        <v>27.484999999999996</v>
      </c>
      <c r="M545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VLOOKUP(C546,customers!A545:$I$1001,2,0)</f>
        <v>Heda Fromant</v>
      </c>
      <c r="G546" s="2" t="str">
        <f>IF(VLOOKUP(C546,customers!$A$1:$I$1001,3,0)=0," ",VLOOKUP(C546,customers!$A$1:$I$1001,3,0))</f>
        <v>hfromantf4@ucsd.edu</v>
      </c>
      <c r="H546" s="2" t="str">
        <f>VLOOKUP(C546,customers!$A$1:$I$1001,7,0)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>
        <f>INDEX(products!$A$1:$G$49,MATCH(orders!$D546,products!$A$1:$A$49,0),MATCH(orders!K$1,products!$A$1:$G$1,0))</f>
        <v>0.5</v>
      </c>
      <c r="L546">
        <f>INDEX(products!$A$1:$G$49,MATCH(orders!$D546,products!$A$1:$A$49,0),MATCH(orders!L$1,products!$A$1:$G$1,0))</f>
        <v>7.77</v>
      </c>
      <c r="M546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VLOOKUP(C547,customers!A546:$I$1001,2,0)</f>
        <v>Rufus Flear</v>
      </c>
      <c r="G547" s="2" t="str">
        <f>IF(VLOOKUP(C547,customers!$A$1:$I$1001,3,0)=0," ",VLOOKUP(C547,customers!$A$1:$I$1001,3,0))</f>
        <v>rflearf5@artisteer.com</v>
      </c>
      <c r="H547" s="2" t="str">
        <f>VLOOKUP(C547,customers!$A$1:$I$1001,7,0)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>
        <f>INDEX(products!$A$1:$G$49,MATCH(orders!$D547,products!$A$1:$A$49,0),MATCH(orders!K$1,products!$A$1:$G$1,0))</f>
        <v>0.2</v>
      </c>
      <c r="L547">
        <f>INDEX(products!$A$1:$G$49,MATCH(orders!$D547,products!$A$1:$A$49,0),MATCH(orders!L$1,products!$A$1:$G$1,0))</f>
        <v>3.8849999999999998</v>
      </c>
      <c r="M547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VLOOKUP(C548,customers!A547:$I$1001,2,0)</f>
        <v>Dom Milella</v>
      </c>
      <c r="G548" s="2" t="str">
        <f>IF(VLOOKUP(C548,customers!$A$1:$I$1001,3,0)=0," ",VLOOKUP(C548,customers!$A$1:$I$1001,3,0))</f>
        <v xml:space="preserve"> </v>
      </c>
      <c r="H548" s="2" t="str">
        <f>VLOOKUP(C548,customers!$A$1:$I$1001,7,0)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>
        <f>INDEX(products!$A$1:$G$49,MATCH(orders!$D548,products!$A$1:$A$49,0),MATCH(orders!K$1,products!$A$1:$G$1,0))</f>
        <v>2.5</v>
      </c>
      <c r="L548">
        <f>INDEX(products!$A$1:$G$49,MATCH(orders!$D548,products!$A$1:$A$49,0),MATCH(orders!L$1,products!$A$1:$G$1,0))</f>
        <v>27.945</v>
      </c>
      <c r="M548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VLOOKUP(C549,customers!A548:$I$1001,2,0)</f>
        <v>Wilek Lightollers</v>
      </c>
      <c r="G549" s="2" t="str">
        <f>IF(VLOOKUP(C549,customers!$A$1:$I$1001,3,0)=0," ",VLOOKUP(C549,customers!$A$1:$I$1001,3,0))</f>
        <v>wlightollersf9@baidu.com</v>
      </c>
      <c r="H549" s="2" t="str">
        <f>VLOOKUP(C549,customers!$A$1:$I$1001,7,0)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>
        <f>INDEX(products!$A$1:$G$49,MATCH(orders!$D549,products!$A$1:$A$49,0),MATCH(orders!K$1,products!$A$1:$G$1,0))</f>
        <v>0.2</v>
      </c>
      <c r="L549">
        <f>INDEX(products!$A$1:$G$49,MATCH(orders!$D549,products!$A$1:$A$49,0),MATCH(orders!L$1,products!$A$1:$G$1,0))</f>
        <v>3.5849999999999995</v>
      </c>
      <c r="M549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VLOOKUP(C550,customers!A549:$I$1001,2,0)</f>
        <v>Bette-ann Munden</v>
      </c>
      <c r="G550" s="2" t="str">
        <f>IF(VLOOKUP(C550,customers!$A$1:$I$1001,3,0)=0," ",VLOOKUP(C550,customers!$A$1:$I$1001,3,0))</f>
        <v>bmundenf8@elpais.com</v>
      </c>
      <c r="H550" s="2" t="str">
        <f>VLOOKUP(C550,customers!$A$1:$I$1001,7,0)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>
        <f>INDEX(products!$A$1:$G$49,MATCH(orders!$D550,products!$A$1:$A$49,0),MATCH(orders!K$1,products!$A$1:$G$1,0))</f>
        <v>0.2</v>
      </c>
      <c r="L550">
        <f>INDEX(products!$A$1:$G$49,MATCH(orders!$D550,products!$A$1:$A$49,0),MATCH(orders!L$1,products!$A$1:$G$1,0))</f>
        <v>4.4550000000000001</v>
      </c>
      <c r="M550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VLOOKUP(C551,customers!A550:$I$1001,2,0)</f>
        <v>Wilek Lightollers</v>
      </c>
      <c r="G551" s="2" t="str">
        <f>IF(VLOOKUP(C551,customers!$A$1:$I$1001,3,0)=0," ",VLOOKUP(C551,customers!$A$1:$I$1001,3,0))</f>
        <v>wlightollersf9@baidu.com</v>
      </c>
      <c r="H551" s="2" t="str">
        <f>VLOOKUP(C551,customers!$A$1:$I$1001,7,0)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>
        <f>INDEX(products!$A$1:$G$49,MATCH(orders!$D551,products!$A$1:$A$49,0),MATCH(orders!K$1,products!$A$1:$G$1,0))</f>
        <v>0.2</v>
      </c>
      <c r="L551">
        <f>INDEX(products!$A$1:$G$49,MATCH(orders!$D551,products!$A$1:$A$49,0),MATCH(orders!L$1,products!$A$1:$G$1,0))</f>
        <v>4.4550000000000001</v>
      </c>
      <c r="M551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VLOOKUP(C552,customers!A551:$I$1001,2,0)</f>
        <v>Nick Brakespear</v>
      </c>
      <c r="G552" s="2" t="str">
        <f>IF(VLOOKUP(C552,customers!$A$1:$I$1001,3,0)=0," ",VLOOKUP(C552,customers!$A$1:$I$1001,3,0))</f>
        <v>nbrakespearfa@rediff.com</v>
      </c>
      <c r="H552" s="2" t="str">
        <f>VLOOKUP(C552,customers!$A$1:$I$1001,7,0)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>
        <f>INDEX(products!$A$1:$G$49,MATCH(orders!$D552,products!$A$1:$A$49,0),MATCH(orders!K$1,products!$A$1:$G$1,0))</f>
        <v>0.2</v>
      </c>
      <c r="L552">
        <f>INDEX(products!$A$1:$G$49,MATCH(orders!$D552,products!$A$1:$A$49,0),MATCH(orders!L$1,products!$A$1:$G$1,0))</f>
        <v>3.8849999999999998</v>
      </c>
      <c r="M552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VLOOKUP(C553,customers!A552:$I$1001,2,0)</f>
        <v>Malynda Glawsop</v>
      </c>
      <c r="G553" s="2" t="str">
        <f>IF(VLOOKUP(C553,customers!$A$1:$I$1001,3,0)=0," ",VLOOKUP(C553,customers!$A$1:$I$1001,3,0))</f>
        <v>mglawsopfb@reverbnation.com</v>
      </c>
      <c r="H553" s="2" t="str">
        <f>VLOOKUP(C553,customers!$A$1:$I$1001,7,0)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>
        <f>INDEX(products!$A$1:$G$49,MATCH(orders!$D553,products!$A$1:$A$49,0),MATCH(orders!K$1,products!$A$1:$G$1,0))</f>
        <v>0.2</v>
      </c>
      <c r="L553">
        <f>INDEX(products!$A$1:$G$49,MATCH(orders!$D553,products!$A$1:$A$49,0),MATCH(orders!L$1,products!$A$1:$G$1,0))</f>
        <v>3.645</v>
      </c>
      <c r="M553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VLOOKUP(C554,customers!A553:$I$1001,2,0)</f>
        <v>Granville Alberts</v>
      </c>
      <c r="G554" s="2" t="str">
        <f>IF(VLOOKUP(C554,customers!$A$1:$I$1001,3,0)=0," ",VLOOKUP(C554,customers!$A$1:$I$1001,3,0))</f>
        <v>galbertsfc@etsy.com</v>
      </c>
      <c r="H554" s="2" t="str">
        <f>VLOOKUP(C554,customers!$A$1:$I$1001,7,0)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>
        <f>INDEX(products!$A$1:$G$49,MATCH(orders!$D554,products!$A$1:$A$49,0),MATCH(orders!K$1,products!$A$1:$G$1,0))</f>
        <v>0.2</v>
      </c>
      <c r="L554">
        <f>INDEX(products!$A$1:$G$49,MATCH(orders!$D554,products!$A$1:$A$49,0),MATCH(orders!L$1,products!$A$1:$G$1,0))</f>
        <v>4.4550000000000001</v>
      </c>
      <c r="M554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VLOOKUP(C555,customers!A554:$I$1001,2,0)</f>
        <v>Vasily Polglase</v>
      </c>
      <c r="G555" s="2" t="str">
        <f>IF(VLOOKUP(C555,customers!$A$1:$I$1001,3,0)=0," ",VLOOKUP(C555,customers!$A$1:$I$1001,3,0))</f>
        <v>vpolglasefd@about.me</v>
      </c>
      <c r="H555" s="2" t="str">
        <f>VLOOKUP(C555,customers!$A$1:$I$1001,7,0)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>
        <f>INDEX(products!$A$1:$G$49,MATCH(orders!$D555,products!$A$1:$A$49,0),MATCH(orders!K$1,products!$A$1:$G$1,0))</f>
        <v>1</v>
      </c>
      <c r="L555">
        <f>INDEX(products!$A$1:$G$49,MATCH(orders!$D555,products!$A$1:$A$49,0),MATCH(orders!L$1,products!$A$1:$G$1,0))</f>
        <v>13.75</v>
      </c>
      <c r="M555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VLOOKUP(C556,customers!A555:$I$1001,2,0)</f>
        <v>Madelaine Sharples</v>
      </c>
      <c r="G556" s="2" t="str">
        <f>IF(VLOOKUP(C556,customers!$A$1:$I$1001,3,0)=0," ",VLOOKUP(C556,customers!$A$1:$I$1001,3,0))</f>
        <v xml:space="preserve"> </v>
      </c>
      <c r="H556" s="2" t="str">
        <f>VLOOKUP(C556,customers!$A$1:$I$1001,7,0)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>
        <f>INDEX(products!$A$1:$G$49,MATCH(orders!$D556,products!$A$1:$A$49,0),MATCH(orders!K$1,products!$A$1:$G$1,0))</f>
        <v>2.5</v>
      </c>
      <c r="L556">
        <f>INDEX(products!$A$1:$G$49,MATCH(orders!$D556,products!$A$1:$A$49,0),MATCH(orders!L$1,products!$A$1:$G$1,0))</f>
        <v>27.484999999999996</v>
      </c>
      <c r="M556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VLOOKUP(C557,customers!A556:$I$1001,2,0)</f>
        <v>Sigfrid Busch</v>
      </c>
      <c r="G557" s="2" t="str">
        <f>IF(VLOOKUP(C557,customers!$A$1:$I$1001,3,0)=0," ",VLOOKUP(C557,customers!$A$1:$I$1001,3,0))</f>
        <v>sbuschff@so-net.ne.jp</v>
      </c>
      <c r="H557" s="2" t="str">
        <f>VLOOKUP(C557,customers!$A$1:$I$1001,7,0)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>
        <f>INDEX(products!$A$1:$G$49,MATCH(orders!$D557,products!$A$1:$A$49,0),MATCH(orders!K$1,products!$A$1:$G$1,0))</f>
        <v>1</v>
      </c>
      <c r="L557">
        <f>INDEX(products!$A$1:$G$49,MATCH(orders!$D557,products!$A$1:$A$49,0),MATCH(orders!L$1,products!$A$1:$G$1,0))</f>
        <v>13.75</v>
      </c>
      <c r="M557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VLOOKUP(C558,customers!A557:$I$1001,2,0)</f>
        <v>Cissiee Raisbeck</v>
      </c>
      <c r="G558" s="2" t="str">
        <f>IF(VLOOKUP(C558,customers!$A$1:$I$1001,3,0)=0," ",VLOOKUP(C558,customers!$A$1:$I$1001,3,0))</f>
        <v>craisbeckfg@webnode.com</v>
      </c>
      <c r="H558" s="2" t="str">
        <f>VLOOKUP(C558,customers!$A$1:$I$1001,7,0)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>
        <f>INDEX(products!$A$1:$G$49,MATCH(orders!$D558,products!$A$1:$A$49,0),MATCH(orders!K$1,products!$A$1:$G$1,0))</f>
        <v>0.2</v>
      </c>
      <c r="L558">
        <f>INDEX(products!$A$1:$G$49,MATCH(orders!$D558,products!$A$1:$A$49,0),MATCH(orders!L$1,products!$A$1:$G$1,0))</f>
        <v>4.3650000000000002</v>
      </c>
      <c r="M558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e">
        <f>VLOOKUP(C559,customers!A558:$I$1001,2,0)</f>
        <v>#N/A</v>
      </c>
      <c r="G559" s="2" t="str">
        <f>IF(VLOOKUP(C559,customers!$A$1:$I$1001,3,0)=0," ",VLOOKUP(C559,customers!$A$1:$I$1001,3,0))</f>
        <v>murione5@alexa.com</v>
      </c>
      <c r="H559" s="2" t="str">
        <f>VLOOKUP(C559,customers!$A$1:$I$1001,7,0)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>
        <f>INDEX(products!$A$1:$G$49,MATCH(orders!$D559,products!$A$1:$A$49,0),MATCH(orders!K$1,products!$A$1:$G$1,0))</f>
        <v>1</v>
      </c>
      <c r="L559">
        <f>INDEX(products!$A$1:$G$49,MATCH(orders!$D559,products!$A$1:$A$49,0),MATCH(orders!L$1,products!$A$1:$G$1,0))</f>
        <v>14.85</v>
      </c>
      <c r="M559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VLOOKUP(C560,customers!A559:$I$1001,2,0)</f>
        <v>Kenton Wetherick</v>
      </c>
      <c r="G560" s="2" t="str">
        <f>IF(VLOOKUP(C560,customers!$A$1:$I$1001,3,0)=0," ",VLOOKUP(C560,customers!$A$1:$I$1001,3,0))</f>
        <v xml:space="preserve"> </v>
      </c>
      <c r="H560" s="2" t="str">
        <f>VLOOKUP(C560,customers!$A$1:$I$1001,7,0)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>
        <f>INDEX(products!$A$1:$G$49,MATCH(orders!$D560,products!$A$1:$A$49,0),MATCH(orders!K$1,products!$A$1:$G$1,0))</f>
        <v>0.2</v>
      </c>
      <c r="L560">
        <f>INDEX(products!$A$1:$G$49,MATCH(orders!$D560,products!$A$1:$A$49,0),MATCH(orders!L$1,products!$A$1:$G$1,0))</f>
        <v>3.8849999999999998</v>
      </c>
      <c r="M560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VLOOKUP(C561,customers!A560:$I$1001,2,0)</f>
        <v>Reamonn Aynold</v>
      </c>
      <c r="G561" s="2" t="str">
        <f>IF(VLOOKUP(C561,customers!$A$1:$I$1001,3,0)=0," ",VLOOKUP(C561,customers!$A$1:$I$1001,3,0))</f>
        <v>raynoldfj@ustream.tv</v>
      </c>
      <c r="H561" s="2" t="str">
        <f>VLOOKUP(C561,customers!$A$1:$I$1001,7,0)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>
        <f>INDEX(products!$A$1:$G$49,MATCH(orders!$D561,products!$A$1:$A$49,0),MATCH(orders!K$1,products!$A$1:$G$1,0))</f>
        <v>1</v>
      </c>
      <c r="L561">
        <f>INDEX(products!$A$1:$G$49,MATCH(orders!$D561,products!$A$1:$A$49,0),MATCH(orders!L$1,products!$A$1:$G$1,0))</f>
        <v>12.95</v>
      </c>
      <c r="M561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VLOOKUP(C562,customers!A561:$I$1001,2,0)</f>
        <v>Hatty Dovydenas</v>
      </c>
      <c r="G562" s="2" t="str">
        <f>IF(VLOOKUP(C562,customers!$A$1:$I$1001,3,0)=0," ",VLOOKUP(C562,customers!$A$1:$I$1001,3,0))</f>
        <v xml:space="preserve"> </v>
      </c>
      <c r="H562" s="2" t="str">
        <f>VLOOKUP(C562,customers!$A$1:$I$1001,7,0)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>
        <f>INDEX(products!$A$1:$G$49,MATCH(orders!$D562,products!$A$1:$A$49,0),MATCH(orders!K$1,products!$A$1:$G$1,0))</f>
        <v>2.5</v>
      </c>
      <c r="L562">
        <f>INDEX(products!$A$1:$G$49,MATCH(orders!$D562,products!$A$1:$A$49,0),MATCH(orders!L$1,products!$A$1:$G$1,0))</f>
        <v>31.624999999999996</v>
      </c>
      <c r="M562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VLOOKUP(C563,customers!A562:$I$1001,2,0)</f>
        <v>Nathaniel Bloxland</v>
      </c>
      <c r="G563" s="2" t="str">
        <f>IF(VLOOKUP(C563,customers!$A$1:$I$1001,3,0)=0," ",VLOOKUP(C563,customers!$A$1:$I$1001,3,0))</f>
        <v xml:space="preserve"> </v>
      </c>
      <c r="H563" s="2" t="str">
        <f>VLOOKUP(C563,customers!$A$1:$I$1001,7,0)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>
        <f>INDEX(products!$A$1:$G$49,MATCH(orders!$D563,products!$A$1:$A$49,0),MATCH(orders!K$1,products!$A$1:$G$1,0))</f>
        <v>0.2</v>
      </c>
      <c r="L563">
        <f>INDEX(products!$A$1:$G$49,MATCH(orders!$D563,products!$A$1:$A$49,0),MATCH(orders!L$1,products!$A$1:$G$1,0))</f>
        <v>2.9849999999999999</v>
      </c>
      <c r="M563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VLOOKUP(C564,customers!A563:$I$1001,2,0)</f>
        <v>Brendan Grece</v>
      </c>
      <c r="G564" s="2" t="str">
        <f>IF(VLOOKUP(C564,customers!$A$1:$I$1001,3,0)=0," ",VLOOKUP(C564,customers!$A$1:$I$1001,3,0))</f>
        <v>bgrecefm@naver.com</v>
      </c>
      <c r="H564" s="2" t="str">
        <f>VLOOKUP(C564,customers!$A$1:$I$1001,7,0)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>
        <f>INDEX(products!$A$1:$G$49,MATCH(orders!$D564,products!$A$1:$A$49,0),MATCH(orders!K$1,products!$A$1:$G$1,0))</f>
        <v>0.2</v>
      </c>
      <c r="L564">
        <f>INDEX(products!$A$1:$G$49,MATCH(orders!$D564,products!$A$1:$A$49,0),MATCH(orders!L$1,products!$A$1:$G$1,0))</f>
        <v>4.7549999999999999</v>
      </c>
      <c r="M564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VLOOKUP(C565,customers!A564:$I$1001,2,0)</f>
        <v>Don Flintiff</v>
      </c>
      <c r="G565" s="2" t="str">
        <f>IF(VLOOKUP(C565,customers!$A$1:$I$1001,3,0)=0," ",VLOOKUP(C565,customers!$A$1:$I$1001,3,0))</f>
        <v>dflintiffg1@e-recht24.de</v>
      </c>
      <c r="H565" s="2" t="str">
        <f>VLOOKUP(C565,customers!$A$1:$I$1001,7,0)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>
        <f>INDEX(products!$A$1:$G$49,MATCH(orders!$D565,products!$A$1:$A$49,0),MATCH(orders!K$1,products!$A$1:$G$1,0))</f>
        <v>1</v>
      </c>
      <c r="L565">
        <f>INDEX(products!$A$1:$G$49,MATCH(orders!$D565,products!$A$1:$A$49,0),MATCH(orders!L$1,products!$A$1:$G$1,0))</f>
        <v>13.75</v>
      </c>
      <c r="M565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VLOOKUP(C566,customers!A565:$I$1001,2,0)</f>
        <v>Abbe Thys</v>
      </c>
      <c r="G566" s="2" t="str">
        <f>IF(VLOOKUP(C566,customers!$A$1:$I$1001,3,0)=0," ",VLOOKUP(C566,customers!$A$1:$I$1001,3,0))</f>
        <v>athysfo@cdc.gov</v>
      </c>
      <c r="H566" s="2" t="str">
        <f>VLOOKUP(C566,customers!$A$1:$I$1001,7,0)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>
        <f>INDEX(products!$A$1:$G$49,MATCH(orders!$D566,products!$A$1:$A$49,0),MATCH(orders!K$1,products!$A$1:$G$1,0))</f>
        <v>0.5</v>
      </c>
      <c r="L566">
        <f>INDEX(products!$A$1:$G$49,MATCH(orders!$D566,products!$A$1:$A$49,0),MATCH(orders!L$1,products!$A$1:$G$1,0))</f>
        <v>7.169999999999999</v>
      </c>
      <c r="M566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VLOOKUP(C567,customers!A566:$I$1001,2,0)</f>
        <v>Jackquelin Chugg</v>
      </c>
      <c r="G567" s="2" t="str">
        <f>IF(VLOOKUP(C567,customers!$A$1:$I$1001,3,0)=0," ",VLOOKUP(C567,customers!$A$1:$I$1001,3,0))</f>
        <v>jchuggfp@about.me</v>
      </c>
      <c r="H567" s="2" t="str">
        <f>VLOOKUP(C567,customers!$A$1:$I$1001,7,0)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>
        <f>INDEX(products!$A$1:$G$49,MATCH(orders!$D567,products!$A$1:$A$49,0),MATCH(orders!K$1,products!$A$1:$G$1,0))</f>
        <v>2.5</v>
      </c>
      <c r="L567">
        <f>INDEX(products!$A$1:$G$49,MATCH(orders!$D567,products!$A$1:$A$49,0),MATCH(orders!L$1,products!$A$1:$G$1,0))</f>
        <v>20.584999999999997</v>
      </c>
      <c r="M567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VLOOKUP(C568,customers!A567:$I$1001,2,0)</f>
        <v>Audra Kelston</v>
      </c>
      <c r="G568" s="2" t="str">
        <f>IF(VLOOKUP(C568,customers!$A$1:$I$1001,3,0)=0," ",VLOOKUP(C568,customers!$A$1:$I$1001,3,0))</f>
        <v>akelstonfq@sakura.ne.jp</v>
      </c>
      <c r="H568" s="2" t="str">
        <f>VLOOKUP(C568,customers!$A$1:$I$1001,7,0)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>
        <f>INDEX(products!$A$1:$G$49,MATCH(orders!$D568,products!$A$1:$A$49,0),MATCH(orders!K$1,products!$A$1:$G$1,0))</f>
        <v>0.2</v>
      </c>
      <c r="L568">
        <f>INDEX(products!$A$1:$G$49,MATCH(orders!$D568,products!$A$1:$A$49,0),MATCH(orders!L$1,products!$A$1:$G$1,0))</f>
        <v>3.375</v>
      </c>
      <c r="M568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VLOOKUP(C569,customers!A568:$I$1001,2,0)</f>
        <v>Elvina Angel</v>
      </c>
      <c r="G569" s="2" t="str">
        <f>IF(VLOOKUP(C569,customers!$A$1:$I$1001,3,0)=0," ",VLOOKUP(C569,customers!$A$1:$I$1001,3,0))</f>
        <v xml:space="preserve"> </v>
      </c>
      <c r="H569" s="2" t="str">
        <f>VLOOKUP(C569,customers!$A$1:$I$1001,7,0)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>
        <f>INDEX(products!$A$1:$G$49,MATCH(orders!$D569,products!$A$1:$A$49,0),MATCH(orders!K$1,products!$A$1:$G$1,0))</f>
        <v>2.5</v>
      </c>
      <c r="L569">
        <f>INDEX(products!$A$1:$G$49,MATCH(orders!$D569,products!$A$1:$A$49,0),MATCH(orders!L$1,products!$A$1:$G$1,0))</f>
        <v>27.484999999999996</v>
      </c>
      <c r="M569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VLOOKUP(C570,customers!A569:$I$1001,2,0)</f>
        <v>Claiborne Mottram</v>
      </c>
      <c r="G570" s="2" t="str">
        <f>IF(VLOOKUP(C570,customers!$A$1:$I$1001,3,0)=0," ",VLOOKUP(C570,customers!$A$1:$I$1001,3,0))</f>
        <v>cmottramfs@harvard.edu</v>
      </c>
      <c r="H570" s="2" t="str">
        <f>VLOOKUP(C570,customers!$A$1:$I$1001,7,0)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>
        <f>INDEX(products!$A$1:$G$49,MATCH(orders!$D570,products!$A$1:$A$49,0),MATCH(orders!K$1,products!$A$1:$G$1,0))</f>
        <v>0.2</v>
      </c>
      <c r="L570">
        <f>INDEX(products!$A$1:$G$49,MATCH(orders!$D570,products!$A$1:$A$49,0),MATCH(orders!L$1,products!$A$1:$G$1,0))</f>
        <v>4.7549999999999999</v>
      </c>
      <c r="M570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VLOOKUP(C571,customers!A570:$I$1001,2,0)</f>
        <v>Don Flintiff</v>
      </c>
      <c r="G571" s="2" t="str">
        <f>IF(VLOOKUP(C571,customers!$A$1:$I$1001,3,0)=0," ",VLOOKUP(C571,customers!$A$1:$I$1001,3,0))</f>
        <v>dflintiffg1@e-recht24.de</v>
      </c>
      <c r="H571" s="2" t="str">
        <f>VLOOKUP(C571,customers!$A$1:$I$1001,7,0)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>
        <f>INDEX(products!$A$1:$G$49,MATCH(orders!$D571,products!$A$1:$A$49,0),MATCH(orders!K$1,products!$A$1:$G$1,0))</f>
        <v>2.5</v>
      </c>
      <c r="L571">
        <f>INDEX(products!$A$1:$G$49,MATCH(orders!$D571,products!$A$1:$A$49,0),MATCH(orders!L$1,products!$A$1:$G$1,0))</f>
        <v>22.884999999999998</v>
      </c>
      <c r="M571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VLOOKUP(C572,customers!A571:$I$1001,2,0)</f>
        <v>Donalt Sangwin</v>
      </c>
      <c r="G572" s="2" t="str">
        <f>IF(VLOOKUP(C572,customers!$A$1:$I$1001,3,0)=0," ",VLOOKUP(C572,customers!$A$1:$I$1001,3,0))</f>
        <v>dsangwinfu@weebly.com</v>
      </c>
      <c r="H572" s="2" t="str">
        <f>VLOOKUP(C572,customers!$A$1:$I$1001,7,0)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>
        <f>INDEX(products!$A$1:$G$49,MATCH(orders!$D572,products!$A$1:$A$49,0),MATCH(orders!K$1,products!$A$1:$G$1,0))</f>
        <v>0.5</v>
      </c>
      <c r="L572">
        <f>INDEX(products!$A$1:$G$49,MATCH(orders!$D572,products!$A$1:$A$49,0),MATCH(orders!L$1,products!$A$1:$G$1,0))</f>
        <v>6.75</v>
      </c>
      <c r="M572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VLOOKUP(C573,customers!A572:$I$1001,2,0)</f>
        <v>Elizabet Aizikowitz</v>
      </c>
      <c r="G573" s="2" t="str">
        <f>IF(VLOOKUP(C573,customers!$A$1:$I$1001,3,0)=0," ",VLOOKUP(C573,customers!$A$1:$I$1001,3,0))</f>
        <v>eaizikowitzfv@virginia.edu</v>
      </c>
      <c r="H573" s="2" t="str">
        <f>VLOOKUP(C573,customers!$A$1:$I$1001,7,0)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>
        <f>INDEX(products!$A$1:$G$49,MATCH(orders!$D573,products!$A$1:$A$49,0),MATCH(orders!K$1,products!$A$1:$G$1,0))</f>
        <v>0.5</v>
      </c>
      <c r="L573">
        <f>INDEX(products!$A$1:$G$49,MATCH(orders!$D573,products!$A$1:$A$49,0),MATCH(orders!L$1,products!$A$1:$G$1,0))</f>
        <v>8.91</v>
      </c>
      <c r="M573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VLOOKUP(C574,customers!A573:$I$1001,2,0)</f>
        <v>Herbie Peppard</v>
      </c>
      <c r="G574" s="2" t="str">
        <f>IF(VLOOKUP(C574,customers!$A$1:$I$1001,3,0)=0," ",VLOOKUP(C574,customers!$A$1:$I$1001,3,0))</f>
        <v xml:space="preserve"> </v>
      </c>
      <c r="H574" s="2" t="str">
        <f>VLOOKUP(C574,customers!$A$1:$I$1001,7,0)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>
        <f>INDEX(products!$A$1:$G$49,MATCH(orders!$D574,products!$A$1:$A$49,0),MATCH(orders!K$1,products!$A$1:$G$1,0))</f>
        <v>0.2</v>
      </c>
      <c r="L574">
        <f>INDEX(products!$A$1:$G$49,MATCH(orders!$D574,products!$A$1:$A$49,0),MATCH(orders!L$1,products!$A$1:$G$1,0))</f>
        <v>2.9849999999999999</v>
      </c>
      <c r="M574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VLOOKUP(C575,customers!A574:$I$1001,2,0)</f>
        <v>Cornie Venour</v>
      </c>
      <c r="G575" s="2" t="str">
        <f>IF(VLOOKUP(C575,customers!$A$1:$I$1001,3,0)=0," ",VLOOKUP(C575,customers!$A$1:$I$1001,3,0))</f>
        <v>cvenourfx@ask.com</v>
      </c>
      <c r="H575" s="2" t="str">
        <f>VLOOKUP(C575,customers!$A$1:$I$1001,7,0)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>
        <f>INDEX(products!$A$1:$G$49,MATCH(orders!$D575,products!$A$1:$A$49,0),MATCH(orders!K$1,products!$A$1:$G$1,0))</f>
        <v>1</v>
      </c>
      <c r="L575">
        <f>INDEX(products!$A$1:$G$49,MATCH(orders!$D575,products!$A$1:$A$49,0),MATCH(orders!L$1,products!$A$1:$G$1,0))</f>
        <v>11.25</v>
      </c>
      <c r="M575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VLOOKUP(C576,customers!A575:$I$1001,2,0)</f>
        <v>Maggy Harby</v>
      </c>
      <c r="G576" s="2" t="str">
        <f>IF(VLOOKUP(C576,customers!$A$1:$I$1001,3,0)=0," ",VLOOKUP(C576,customers!$A$1:$I$1001,3,0))</f>
        <v>mharbyfy@163.com</v>
      </c>
      <c r="H576" s="2" t="str">
        <f>VLOOKUP(C576,customers!$A$1:$I$1001,7,0)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>
        <f>INDEX(products!$A$1:$G$49,MATCH(orders!$D576,products!$A$1:$A$49,0),MATCH(orders!K$1,products!$A$1:$G$1,0))</f>
        <v>0.2</v>
      </c>
      <c r="L576">
        <f>INDEX(products!$A$1:$G$49,MATCH(orders!$D576,products!$A$1:$A$49,0),MATCH(orders!L$1,products!$A$1:$G$1,0))</f>
        <v>3.5849999999999995</v>
      </c>
      <c r="M576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VLOOKUP(C577,customers!A576:$I$1001,2,0)</f>
        <v>Reggie Thickpenny</v>
      </c>
      <c r="G577" s="2" t="str">
        <f>IF(VLOOKUP(C577,customers!$A$1:$I$1001,3,0)=0," ",VLOOKUP(C577,customers!$A$1:$I$1001,3,0))</f>
        <v>rthickpennyfz@cafepress.com</v>
      </c>
      <c r="H577" s="2" t="str">
        <f>VLOOKUP(C577,customers!$A$1:$I$1001,7,0)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>
        <f>INDEX(products!$A$1:$G$49,MATCH(orders!$D577,products!$A$1:$A$49,0),MATCH(orders!K$1,products!$A$1:$G$1,0))</f>
        <v>2.5</v>
      </c>
      <c r="L577">
        <f>INDEX(products!$A$1:$G$49,MATCH(orders!$D577,products!$A$1:$A$49,0),MATCH(orders!L$1,products!$A$1:$G$1,0))</f>
        <v>33.464999999999996</v>
      </c>
      <c r="M577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VLOOKUP(C578,customers!A577:$I$1001,2,0)</f>
        <v>Phyllys Ormerod</v>
      </c>
      <c r="G578" s="2" t="str">
        <f>IF(VLOOKUP(C578,customers!$A$1:$I$1001,3,0)=0," ",VLOOKUP(C578,customers!$A$1:$I$1001,3,0))</f>
        <v>pormerodg0@redcross.org</v>
      </c>
      <c r="H578" s="2" t="str">
        <f>VLOOKUP(C578,customers!$A$1:$I$1001,7,0)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>
        <f>INDEX(products!$A$1:$G$49,MATCH(orders!$D578,products!$A$1:$A$49,0),MATCH(orders!K$1,products!$A$1:$G$1,0))</f>
        <v>0.2</v>
      </c>
      <c r="L578">
        <f>INDEX(products!$A$1:$G$49,MATCH(orders!$D578,products!$A$1:$A$49,0),MATCH(orders!L$1,products!$A$1:$G$1,0))</f>
        <v>2.9849999999999999</v>
      </c>
      <c r="M578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VLOOKUP(C579,customers!A578:$I$1001,2,0)</f>
        <v>Don Flintiff</v>
      </c>
      <c r="G579" s="2" t="str">
        <f>IF(VLOOKUP(C579,customers!$A$1:$I$1001,3,0)=0," ",VLOOKUP(C579,customers!$A$1:$I$1001,3,0))</f>
        <v>dflintiffg1@e-recht24.de</v>
      </c>
      <c r="H579" s="2" t="str">
        <f>VLOOKUP(C579,customers!$A$1:$I$1001,7,0)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>
        <f>INDEX(products!$A$1:$G$49,MATCH(orders!$D579,products!$A$1:$A$49,0),MATCH(orders!K$1,products!$A$1:$G$1,0))</f>
        <v>1</v>
      </c>
      <c r="L579">
        <f>INDEX(products!$A$1:$G$49,MATCH(orders!$D579,products!$A$1:$A$49,0),MATCH(orders!L$1,products!$A$1:$G$1,0))</f>
        <v>14.55</v>
      </c>
      <c r="M579">
        <f t="shared" ref="M579:M642" si="27">L579*E579</f>
        <v>58.2</v>
      </c>
      <c r="N579" t="str">
        <f t="shared" ref="N579:N642" si="28">IF(I579="Rob","Robusta",IF(I579="Exc","Excelsa",IF(I579="Ara","Arabica",IF(I579="Lib","Liberica"," "))))</f>
        <v>Liberica</v>
      </c>
      <c r="O579" t="str">
        <f t="shared" ref="O579:O642" si="29">IF(J579="M","Medium",IF(J579="L","Light",IF(J579="D","Dark")))</f>
        <v>Medium</v>
      </c>
    </row>
    <row r="580" spans="1:15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VLOOKUP(C580,customers!A579:$I$1001,2,0)</f>
        <v>Tymon Zanetti</v>
      </c>
      <c r="G580" s="2" t="str">
        <f>IF(VLOOKUP(C580,customers!$A$1:$I$1001,3,0)=0," ",VLOOKUP(C580,customers!$A$1:$I$1001,3,0))</f>
        <v>tzanettig2@gravatar.com</v>
      </c>
      <c r="H580" s="2" t="str">
        <f>VLOOKUP(C580,customers!$A$1:$I$1001,7,0)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>
        <f>INDEX(products!$A$1:$G$49,MATCH(orders!$D580,products!$A$1:$A$49,0),MATCH(orders!K$1,products!$A$1:$G$1,0))</f>
        <v>0.2</v>
      </c>
      <c r="L580">
        <f>INDEX(products!$A$1:$G$49,MATCH(orders!$D580,products!$A$1:$A$49,0),MATCH(orders!L$1,products!$A$1:$G$1,0))</f>
        <v>4.4550000000000001</v>
      </c>
      <c r="M580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VLOOKUP(C581,customers!A580:$I$1001,2,0)</f>
        <v>Tymon Zanetti</v>
      </c>
      <c r="G581" s="2" t="str">
        <f>IF(VLOOKUP(C581,customers!$A$1:$I$1001,3,0)=0," ",VLOOKUP(C581,customers!$A$1:$I$1001,3,0))</f>
        <v>tzanettig2@gravatar.com</v>
      </c>
      <c r="H581" s="2" t="str">
        <f>VLOOKUP(C581,customers!$A$1:$I$1001,7,0)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>
        <f>INDEX(products!$A$1:$G$49,MATCH(orders!$D581,products!$A$1:$A$49,0),MATCH(orders!K$1,products!$A$1:$G$1,0))</f>
        <v>0.5</v>
      </c>
      <c r="L581">
        <f>INDEX(products!$A$1:$G$49,MATCH(orders!$D581,products!$A$1:$A$49,0),MATCH(orders!L$1,products!$A$1:$G$1,0))</f>
        <v>6.75</v>
      </c>
      <c r="M581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VLOOKUP(C582,customers!A581:$I$1001,2,0)</f>
        <v>Reinaldos Kirtley</v>
      </c>
      <c r="G582" s="2" t="str">
        <f>IF(VLOOKUP(C582,customers!$A$1:$I$1001,3,0)=0," ",VLOOKUP(C582,customers!$A$1:$I$1001,3,0))</f>
        <v>rkirtleyg4@hatena.ne.jp</v>
      </c>
      <c r="H582" s="2" t="str">
        <f>VLOOKUP(C582,customers!$A$1:$I$1001,7,0)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>
        <f>INDEX(products!$A$1:$G$49,MATCH(orders!$D582,products!$A$1:$A$49,0),MATCH(orders!K$1,products!$A$1:$G$1,0))</f>
        <v>1</v>
      </c>
      <c r="L582">
        <f>INDEX(products!$A$1:$G$49,MATCH(orders!$D582,products!$A$1:$A$49,0),MATCH(orders!L$1,products!$A$1:$G$1,0))</f>
        <v>14.85</v>
      </c>
      <c r="M582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VLOOKUP(C583,customers!A582:$I$1001,2,0)</f>
        <v>Carney Clemencet</v>
      </c>
      <c r="G583" s="2" t="str">
        <f>IF(VLOOKUP(C583,customers!$A$1:$I$1001,3,0)=0," ",VLOOKUP(C583,customers!$A$1:$I$1001,3,0))</f>
        <v>cclemencetg5@weather.com</v>
      </c>
      <c r="H583" s="2" t="str">
        <f>VLOOKUP(C583,customers!$A$1:$I$1001,7,0)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>
        <f>INDEX(products!$A$1:$G$49,MATCH(orders!$D583,products!$A$1:$A$49,0),MATCH(orders!K$1,products!$A$1:$G$1,0))</f>
        <v>0.5</v>
      </c>
      <c r="L583">
        <f>INDEX(products!$A$1:$G$49,MATCH(orders!$D583,products!$A$1:$A$49,0),MATCH(orders!L$1,products!$A$1:$G$1,0))</f>
        <v>8.91</v>
      </c>
      <c r="M583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VLOOKUP(C584,customers!A583:$I$1001,2,0)</f>
        <v>Russell Donet</v>
      </c>
      <c r="G584" s="2" t="str">
        <f>IF(VLOOKUP(C584,customers!$A$1:$I$1001,3,0)=0," ",VLOOKUP(C584,customers!$A$1:$I$1001,3,0))</f>
        <v>rdonetg6@oakley.com</v>
      </c>
      <c r="H584" s="2" t="str">
        <f>VLOOKUP(C584,customers!$A$1:$I$1001,7,0)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>
        <f>INDEX(products!$A$1:$G$49,MATCH(orders!$D584,products!$A$1:$A$49,0),MATCH(orders!K$1,products!$A$1:$G$1,0))</f>
        <v>1</v>
      </c>
      <c r="L584">
        <f>INDEX(products!$A$1:$G$49,MATCH(orders!$D584,products!$A$1:$A$49,0),MATCH(orders!L$1,products!$A$1:$G$1,0))</f>
        <v>12.15</v>
      </c>
      <c r="M584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VLOOKUP(C585,customers!A584:$I$1001,2,0)</f>
        <v>Sidney Gawen</v>
      </c>
      <c r="G585" s="2" t="str">
        <f>IF(VLOOKUP(C585,customers!$A$1:$I$1001,3,0)=0," ",VLOOKUP(C585,customers!$A$1:$I$1001,3,0))</f>
        <v>sgaweng7@creativecommons.org</v>
      </c>
      <c r="H585" s="2" t="str">
        <f>VLOOKUP(C585,customers!$A$1:$I$1001,7,0)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>
        <f>INDEX(products!$A$1:$G$49,MATCH(orders!$D585,products!$A$1:$A$49,0),MATCH(orders!K$1,products!$A$1:$G$1,0))</f>
        <v>0.2</v>
      </c>
      <c r="L585">
        <f>INDEX(products!$A$1:$G$49,MATCH(orders!$D585,products!$A$1:$A$49,0),MATCH(orders!L$1,products!$A$1:$G$1,0))</f>
        <v>3.5849999999999995</v>
      </c>
      <c r="M585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VLOOKUP(C586,customers!A585:$I$1001,2,0)</f>
        <v>Rickey Readie</v>
      </c>
      <c r="G586" s="2" t="str">
        <f>IF(VLOOKUP(C586,customers!$A$1:$I$1001,3,0)=0," ",VLOOKUP(C586,customers!$A$1:$I$1001,3,0))</f>
        <v>rreadieg8@guardian.co.uk</v>
      </c>
      <c r="H586" s="2" t="str">
        <f>VLOOKUP(C586,customers!$A$1:$I$1001,7,0)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>
        <f>INDEX(products!$A$1:$G$49,MATCH(orders!$D586,products!$A$1:$A$49,0),MATCH(orders!K$1,products!$A$1:$G$1,0))</f>
        <v>0.2</v>
      </c>
      <c r="L586">
        <f>INDEX(products!$A$1:$G$49,MATCH(orders!$D586,products!$A$1:$A$49,0),MATCH(orders!L$1,products!$A$1:$G$1,0))</f>
        <v>3.5849999999999995</v>
      </c>
      <c r="M586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VLOOKUP(C587,customers!A586:$I$1001,2,0)</f>
        <v>Cody Verissimo</v>
      </c>
      <c r="G587" s="2" t="str">
        <f>IF(VLOOKUP(C587,customers!$A$1:$I$1001,3,0)=0," ",VLOOKUP(C587,customers!$A$1:$I$1001,3,0))</f>
        <v>cverissimogh@theglobeandmail.com</v>
      </c>
      <c r="H587" s="2" t="str">
        <f>VLOOKUP(C587,customers!$A$1:$I$1001,7,0)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>
        <f>INDEX(products!$A$1:$G$49,MATCH(orders!$D587,products!$A$1:$A$49,0),MATCH(orders!K$1,products!$A$1:$G$1,0))</f>
        <v>0.5</v>
      </c>
      <c r="L587">
        <f>INDEX(products!$A$1:$G$49,MATCH(orders!$D587,products!$A$1:$A$49,0),MATCH(orders!L$1,products!$A$1:$G$1,0))</f>
        <v>8.25</v>
      </c>
      <c r="M587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VLOOKUP(C588,customers!A587:$I$1001,2,0)</f>
        <v>Zilvia Claisse</v>
      </c>
      <c r="G588" s="2" t="str">
        <f>IF(VLOOKUP(C588,customers!$A$1:$I$1001,3,0)=0," ",VLOOKUP(C588,customers!$A$1:$I$1001,3,0))</f>
        <v xml:space="preserve"> </v>
      </c>
      <c r="H588" s="2" t="str">
        <f>VLOOKUP(C588,customers!$A$1:$I$1001,7,0)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>
        <f>INDEX(products!$A$1:$G$49,MATCH(orders!$D588,products!$A$1:$A$49,0),MATCH(orders!K$1,products!$A$1:$G$1,0))</f>
        <v>2.5</v>
      </c>
      <c r="L588">
        <f>INDEX(products!$A$1:$G$49,MATCH(orders!$D588,products!$A$1:$A$49,0),MATCH(orders!L$1,products!$A$1:$G$1,0))</f>
        <v>27.484999999999996</v>
      </c>
      <c r="M588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VLOOKUP(C589,customers!A588:$I$1001,2,0)</f>
        <v>Bar O' Mahony</v>
      </c>
      <c r="G589" s="2" t="str">
        <f>IF(VLOOKUP(C589,customers!$A$1:$I$1001,3,0)=0," ",VLOOKUP(C589,customers!$A$1:$I$1001,3,0))</f>
        <v>bogb@elpais.com</v>
      </c>
      <c r="H589" s="2" t="str">
        <f>VLOOKUP(C589,customers!$A$1:$I$1001,7,0)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>
        <f>INDEX(products!$A$1:$G$49,MATCH(orders!$D589,products!$A$1:$A$49,0),MATCH(orders!K$1,products!$A$1:$G$1,0))</f>
        <v>0.5</v>
      </c>
      <c r="L589">
        <f>INDEX(products!$A$1:$G$49,MATCH(orders!$D589,products!$A$1:$A$49,0),MATCH(orders!L$1,products!$A$1:$G$1,0))</f>
        <v>7.77</v>
      </c>
      <c r="M589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VLOOKUP(C590,customers!A589:$I$1001,2,0)</f>
        <v>Valenka Stansbury</v>
      </c>
      <c r="G590" s="2" t="str">
        <f>IF(VLOOKUP(C590,customers!$A$1:$I$1001,3,0)=0," ",VLOOKUP(C590,customers!$A$1:$I$1001,3,0))</f>
        <v>vstansburygc@unblog.fr</v>
      </c>
      <c r="H590" s="2" t="str">
        <f>VLOOKUP(C590,customers!$A$1:$I$1001,7,0)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>
        <f>INDEX(products!$A$1:$G$49,MATCH(orders!$D590,products!$A$1:$A$49,0),MATCH(orders!K$1,products!$A$1:$G$1,0))</f>
        <v>0.5</v>
      </c>
      <c r="L590">
        <f>INDEX(products!$A$1:$G$49,MATCH(orders!$D590,products!$A$1:$A$49,0),MATCH(orders!L$1,products!$A$1:$G$1,0))</f>
        <v>5.97</v>
      </c>
      <c r="M590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VLOOKUP(C591,customers!A590:$I$1001,2,0)</f>
        <v>Daniel Heinonen</v>
      </c>
      <c r="G591" s="2" t="str">
        <f>IF(VLOOKUP(C591,customers!$A$1:$I$1001,3,0)=0," ",VLOOKUP(C591,customers!$A$1:$I$1001,3,0))</f>
        <v>dheinonengd@printfriendly.com</v>
      </c>
      <c r="H591" s="2" t="str">
        <f>VLOOKUP(C591,customers!$A$1:$I$1001,7,0)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>
        <f>INDEX(products!$A$1:$G$49,MATCH(orders!$D591,products!$A$1:$A$49,0),MATCH(orders!K$1,products!$A$1:$G$1,0))</f>
        <v>2.5</v>
      </c>
      <c r="L591">
        <f>INDEX(products!$A$1:$G$49,MATCH(orders!$D591,products!$A$1:$A$49,0),MATCH(orders!L$1,products!$A$1:$G$1,0))</f>
        <v>34.154999999999994</v>
      </c>
      <c r="M591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VLOOKUP(C592,customers!A591:$I$1001,2,0)</f>
        <v>Jewelle Shenton</v>
      </c>
      <c r="G592" s="2" t="str">
        <f>IF(VLOOKUP(C592,customers!$A$1:$I$1001,3,0)=0," ",VLOOKUP(C592,customers!$A$1:$I$1001,3,0))</f>
        <v>jshentonge@google.com.hk</v>
      </c>
      <c r="H592" s="2" t="str">
        <f>VLOOKUP(C592,customers!$A$1:$I$1001,7,0)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>
        <f>INDEX(products!$A$1:$G$49,MATCH(orders!$D592,products!$A$1:$A$49,0),MATCH(orders!K$1,products!$A$1:$G$1,0))</f>
        <v>2.5</v>
      </c>
      <c r="L592">
        <f>INDEX(products!$A$1:$G$49,MATCH(orders!$D592,products!$A$1:$A$49,0),MATCH(orders!L$1,products!$A$1:$G$1,0))</f>
        <v>31.624999999999996</v>
      </c>
      <c r="M592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VLOOKUP(C593,customers!A592:$I$1001,2,0)</f>
        <v>Jennifer Wilkisson</v>
      </c>
      <c r="G593" s="2" t="str">
        <f>IF(VLOOKUP(C593,customers!$A$1:$I$1001,3,0)=0," ",VLOOKUP(C593,customers!$A$1:$I$1001,3,0))</f>
        <v>jwilkissongf@nba.com</v>
      </c>
      <c r="H593" s="2" t="str">
        <f>VLOOKUP(C593,customers!$A$1:$I$1001,7,0)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>
        <f>INDEX(products!$A$1:$G$49,MATCH(orders!$D593,products!$A$1:$A$49,0),MATCH(orders!K$1,products!$A$1:$G$1,0))</f>
        <v>0.2</v>
      </c>
      <c r="L593">
        <f>INDEX(products!$A$1:$G$49,MATCH(orders!$D593,products!$A$1:$A$49,0),MATCH(orders!L$1,products!$A$1:$G$1,0))</f>
        <v>2.6849999999999996</v>
      </c>
      <c r="M593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VLOOKUP(C594,customers!A593:$I$1001,2,0)</f>
        <v>Kylie Mowat</v>
      </c>
      <c r="G594" s="2" t="str">
        <f>IF(VLOOKUP(C594,customers!$A$1:$I$1001,3,0)=0," ",VLOOKUP(C594,customers!$A$1:$I$1001,3,0))</f>
        <v xml:space="preserve"> </v>
      </c>
      <c r="H594" s="2" t="str">
        <f>VLOOKUP(C594,customers!$A$1:$I$1001,7,0)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>
        <f>INDEX(products!$A$1:$G$49,MATCH(orders!$D594,products!$A$1:$A$49,0),MATCH(orders!K$1,products!$A$1:$G$1,0))</f>
        <v>2.5</v>
      </c>
      <c r="L594">
        <f>INDEX(products!$A$1:$G$49,MATCH(orders!$D594,products!$A$1:$A$49,0),MATCH(orders!L$1,products!$A$1:$G$1,0))</f>
        <v>25.874999999999996</v>
      </c>
      <c r="M594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VLOOKUP(C595,customers!A594:$I$1001,2,0)</f>
        <v>Cody Verissimo</v>
      </c>
      <c r="G595" s="2" t="str">
        <f>IF(VLOOKUP(C595,customers!$A$1:$I$1001,3,0)=0," ",VLOOKUP(C595,customers!$A$1:$I$1001,3,0))</f>
        <v>cverissimogh@theglobeandmail.com</v>
      </c>
      <c r="H595" s="2" t="str">
        <f>VLOOKUP(C595,customers!$A$1:$I$1001,7,0)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>
        <f>INDEX(products!$A$1:$G$49,MATCH(orders!$D595,products!$A$1:$A$49,0),MATCH(orders!K$1,products!$A$1:$G$1,0))</f>
        <v>2.5</v>
      </c>
      <c r="L595">
        <f>INDEX(products!$A$1:$G$49,MATCH(orders!$D595,products!$A$1:$A$49,0),MATCH(orders!L$1,products!$A$1:$G$1,0))</f>
        <v>27.945</v>
      </c>
      <c r="M595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VLOOKUP(C596,customers!A595:$I$1001,2,0)</f>
        <v>Gabriel Starcks</v>
      </c>
      <c r="G596" s="2" t="str">
        <f>IF(VLOOKUP(C596,customers!$A$1:$I$1001,3,0)=0," ",VLOOKUP(C596,customers!$A$1:$I$1001,3,0))</f>
        <v>gstarcksgi@abc.net.au</v>
      </c>
      <c r="H596" s="2" t="str">
        <f>VLOOKUP(C596,customers!$A$1:$I$1001,7,0)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>
        <f>INDEX(products!$A$1:$G$49,MATCH(orders!$D596,products!$A$1:$A$49,0),MATCH(orders!K$1,products!$A$1:$G$1,0))</f>
        <v>2.5</v>
      </c>
      <c r="L596">
        <f>INDEX(products!$A$1:$G$49,MATCH(orders!$D596,products!$A$1:$A$49,0),MATCH(orders!L$1,products!$A$1:$G$1,0))</f>
        <v>29.784999999999997</v>
      </c>
      <c r="M596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VLOOKUP(C597,customers!A596:$I$1001,2,0)</f>
        <v>Darby Dummer</v>
      </c>
      <c r="G597" s="2" t="str">
        <f>IF(VLOOKUP(C597,customers!$A$1:$I$1001,3,0)=0," ",VLOOKUP(C597,customers!$A$1:$I$1001,3,0))</f>
        <v xml:space="preserve"> </v>
      </c>
      <c r="H597" s="2" t="str">
        <f>VLOOKUP(C597,customers!$A$1:$I$1001,7,0)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>
        <f>INDEX(products!$A$1:$G$49,MATCH(orders!$D597,products!$A$1:$A$49,0),MATCH(orders!K$1,products!$A$1:$G$1,0))</f>
        <v>1</v>
      </c>
      <c r="L597">
        <f>INDEX(products!$A$1:$G$49,MATCH(orders!$D597,products!$A$1:$A$49,0),MATCH(orders!L$1,products!$A$1:$G$1,0))</f>
        <v>14.85</v>
      </c>
      <c r="M597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VLOOKUP(C598,customers!A597:$I$1001,2,0)</f>
        <v>Kienan Scholard</v>
      </c>
      <c r="G598" s="2" t="str">
        <f>IF(VLOOKUP(C598,customers!$A$1:$I$1001,3,0)=0," ",VLOOKUP(C598,customers!$A$1:$I$1001,3,0))</f>
        <v>kscholardgk@sbwire.com</v>
      </c>
      <c r="H598" s="2" t="str">
        <f>VLOOKUP(C598,customers!$A$1:$I$1001,7,0)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>
        <f>INDEX(products!$A$1:$G$49,MATCH(orders!$D598,products!$A$1:$A$49,0),MATCH(orders!K$1,products!$A$1:$G$1,0))</f>
        <v>0.5</v>
      </c>
      <c r="L598">
        <f>INDEX(products!$A$1:$G$49,MATCH(orders!$D598,products!$A$1:$A$49,0),MATCH(orders!L$1,products!$A$1:$G$1,0))</f>
        <v>6.75</v>
      </c>
      <c r="M598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VLOOKUP(C599,customers!A598:$I$1001,2,0)</f>
        <v>Bo Kindley</v>
      </c>
      <c r="G599" s="2" t="str">
        <f>IF(VLOOKUP(C599,customers!$A$1:$I$1001,3,0)=0," ",VLOOKUP(C599,customers!$A$1:$I$1001,3,0))</f>
        <v>bkindleygl@wikimedia.org</v>
      </c>
      <c r="H599" s="2" t="str">
        <f>VLOOKUP(C599,customers!$A$1:$I$1001,7,0)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>
        <f>INDEX(products!$A$1:$G$49,MATCH(orders!$D599,products!$A$1:$A$49,0),MATCH(orders!K$1,products!$A$1:$G$1,0))</f>
        <v>2.5</v>
      </c>
      <c r="L599">
        <f>INDEX(products!$A$1:$G$49,MATCH(orders!$D599,products!$A$1:$A$49,0),MATCH(orders!L$1,products!$A$1:$G$1,0))</f>
        <v>36.454999999999998</v>
      </c>
      <c r="M599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VLOOKUP(C600,customers!A599:$I$1001,2,0)</f>
        <v>Krissie Hammett</v>
      </c>
      <c r="G600" s="2" t="str">
        <f>IF(VLOOKUP(C600,customers!$A$1:$I$1001,3,0)=0," ",VLOOKUP(C600,customers!$A$1:$I$1001,3,0))</f>
        <v>khammettgm@dmoz.org</v>
      </c>
      <c r="H600" s="2" t="str">
        <f>VLOOKUP(C600,customers!$A$1:$I$1001,7,0)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>
        <f>INDEX(products!$A$1:$G$49,MATCH(orders!$D600,products!$A$1:$A$49,0),MATCH(orders!K$1,products!$A$1:$G$1,0))</f>
        <v>0.2</v>
      </c>
      <c r="L600">
        <f>INDEX(products!$A$1:$G$49,MATCH(orders!$D600,products!$A$1:$A$49,0),MATCH(orders!L$1,products!$A$1:$G$1,0))</f>
        <v>2.9849999999999999</v>
      </c>
      <c r="M600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VLOOKUP(C601,customers!A600:$I$1001,2,0)</f>
        <v>Alisha Hulburt</v>
      </c>
      <c r="G601" s="2" t="str">
        <f>IF(VLOOKUP(C601,customers!$A$1:$I$1001,3,0)=0," ",VLOOKUP(C601,customers!$A$1:$I$1001,3,0))</f>
        <v>ahulburtgn@fda.gov</v>
      </c>
      <c r="H601" s="2" t="str">
        <f>VLOOKUP(C601,customers!$A$1:$I$1001,7,0)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>
        <f>INDEX(products!$A$1:$G$49,MATCH(orders!$D601,products!$A$1:$A$49,0),MATCH(orders!K$1,products!$A$1:$G$1,0))</f>
        <v>0.2</v>
      </c>
      <c r="L601">
        <f>INDEX(products!$A$1:$G$49,MATCH(orders!$D601,products!$A$1:$A$49,0),MATCH(orders!L$1,products!$A$1:$G$1,0))</f>
        <v>2.9849999999999999</v>
      </c>
      <c r="M601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VLOOKUP(C602,customers!A601:$I$1001,2,0)</f>
        <v>Peyter Lauritzen</v>
      </c>
      <c r="G602" s="2" t="str">
        <f>IF(VLOOKUP(C602,customers!$A$1:$I$1001,3,0)=0," ",VLOOKUP(C602,customers!$A$1:$I$1001,3,0))</f>
        <v>plauritzengo@photobucket.com</v>
      </c>
      <c r="H602" s="2" t="str">
        <f>VLOOKUP(C602,customers!$A$1:$I$1001,7,0)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>
        <f>INDEX(products!$A$1:$G$49,MATCH(orders!$D602,products!$A$1:$A$49,0),MATCH(orders!K$1,products!$A$1:$G$1,0))</f>
        <v>0.5</v>
      </c>
      <c r="L602">
        <f>INDEX(products!$A$1:$G$49,MATCH(orders!$D602,products!$A$1:$A$49,0),MATCH(orders!L$1,products!$A$1:$G$1,0))</f>
        <v>7.77</v>
      </c>
      <c r="M602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VLOOKUP(C603,customers!A602:$I$1001,2,0)</f>
        <v>Aurelia Burgwin</v>
      </c>
      <c r="G603" s="2" t="str">
        <f>IF(VLOOKUP(C603,customers!$A$1:$I$1001,3,0)=0," ",VLOOKUP(C603,customers!$A$1:$I$1001,3,0))</f>
        <v>aburgwingp@redcross.org</v>
      </c>
      <c r="H603" s="2" t="str">
        <f>VLOOKUP(C603,customers!$A$1:$I$1001,7,0)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>
        <f>INDEX(products!$A$1:$G$49,MATCH(orders!$D603,products!$A$1:$A$49,0),MATCH(orders!K$1,products!$A$1:$G$1,0))</f>
        <v>2.5</v>
      </c>
      <c r="L603">
        <f>INDEX(products!$A$1:$G$49,MATCH(orders!$D603,products!$A$1:$A$49,0),MATCH(orders!L$1,products!$A$1:$G$1,0))</f>
        <v>27.484999999999996</v>
      </c>
      <c r="M603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VLOOKUP(C604,customers!A603:$I$1001,2,0)</f>
        <v>Emalee Rolin</v>
      </c>
      <c r="G604" s="2" t="str">
        <f>IF(VLOOKUP(C604,customers!$A$1:$I$1001,3,0)=0," ",VLOOKUP(C604,customers!$A$1:$I$1001,3,0))</f>
        <v>erolingq@google.fr</v>
      </c>
      <c r="H604" s="2" t="str">
        <f>VLOOKUP(C604,customers!$A$1:$I$1001,7,0)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>
        <f>INDEX(products!$A$1:$G$49,MATCH(orders!$D604,products!$A$1:$A$49,0),MATCH(orders!K$1,products!$A$1:$G$1,0))</f>
        <v>0.2</v>
      </c>
      <c r="L604">
        <f>INDEX(products!$A$1:$G$49,MATCH(orders!$D604,products!$A$1:$A$49,0),MATCH(orders!L$1,products!$A$1:$G$1,0))</f>
        <v>4.4550000000000001</v>
      </c>
      <c r="M604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VLOOKUP(C605,customers!A604:$I$1001,2,0)</f>
        <v>Donavon Fowle</v>
      </c>
      <c r="G605" s="2" t="str">
        <f>IF(VLOOKUP(C605,customers!$A$1:$I$1001,3,0)=0," ",VLOOKUP(C605,customers!$A$1:$I$1001,3,0))</f>
        <v>dfowlegr@epa.gov</v>
      </c>
      <c r="H605" s="2" t="str">
        <f>VLOOKUP(C605,customers!$A$1:$I$1001,7,0)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>
        <f>INDEX(products!$A$1:$G$49,MATCH(orders!$D605,products!$A$1:$A$49,0),MATCH(orders!K$1,products!$A$1:$G$1,0))</f>
        <v>0.2</v>
      </c>
      <c r="L605">
        <f>INDEX(products!$A$1:$G$49,MATCH(orders!$D605,products!$A$1:$A$49,0),MATCH(orders!L$1,products!$A$1:$G$1,0))</f>
        <v>2.9849999999999999</v>
      </c>
      <c r="M605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VLOOKUP(C606,customers!A605:$I$1001,2,0)</f>
        <v>Jorge Bettison</v>
      </c>
      <c r="G606" s="2" t="str">
        <f>IF(VLOOKUP(C606,customers!$A$1:$I$1001,3,0)=0," ",VLOOKUP(C606,customers!$A$1:$I$1001,3,0))</f>
        <v xml:space="preserve"> </v>
      </c>
      <c r="H606" s="2" t="str">
        <f>VLOOKUP(C606,customers!$A$1:$I$1001,7,0)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>
        <f>INDEX(products!$A$1:$G$49,MATCH(orders!$D606,products!$A$1:$A$49,0),MATCH(orders!K$1,products!$A$1:$G$1,0))</f>
        <v>2.5</v>
      </c>
      <c r="L606">
        <f>INDEX(products!$A$1:$G$49,MATCH(orders!$D606,products!$A$1:$A$49,0),MATCH(orders!L$1,products!$A$1:$G$1,0))</f>
        <v>29.784999999999997</v>
      </c>
      <c r="M606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VLOOKUP(C607,customers!A606:$I$1001,2,0)</f>
        <v>Wang Powlesland</v>
      </c>
      <c r="G607" s="2" t="str">
        <f>IF(VLOOKUP(C607,customers!$A$1:$I$1001,3,0)=0," ",VLOOKUP(C607,customers!$A$1:$I$1001,3,0))</f>
        <v>wpowleslandgt@soundcloud.com</v>
      </c>
      <c r="H607" s="2" t="str">
        <f>VLOOKUP(C607,customers!$A$1:$I$1001,7,0)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>
        <f>INDEX(products!$A$1:$G$49,MATCH(orders!$D607,products!$A$1:$A$49,0),MATCH(orders!K$1,products!$A$1:$G$1,0))</f>
        <v>2.5</v>
      </c>
      <c r="L607">
        <f>INDEX(products!$A$1:$G$49,MATCH(orders!$D607,products!$A$1:$A$49,0),MATCH(orders!L$1,products!$A$1:$G$1,0))</f>
        <v>29.784999999999997</v>
      </c>
      <c r="M607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e">
        <f>VLOOKUP(C608,customers!A607:$I$1001,2,0)</f>
        <v>#N/A</v>
      </c>
      <c r="G608" s="2" t="str">
        <f>IF(VLOOKUP(C608,customers!$A$1:$I$1001,3,0)=0," ",VLOOKUP(C608,customers!$A$1:$I$1001,3,0))</f>
        <v>cverissimogh@theglobeandmail.com</v>
      </c>
      <c r="H608" s="2" t="str">
        <f>VLOOKUP(C608,customers!$A$1:$I$1001,7,0)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>
        <f>INDEX(products!$A$1:$G$49,MATCH(orders!$D608,products!$A$1:$A$49,0),MATCH(orders!K$1,products!$A$1:$G$1,0))</f>
        <v>2.5</v>
      </c>
      <c r="L608">
        <f>INDEX(products!$A$1:$G$49,MATCH(orders!$D608,products!$A$1:$A$49,0),MATCH(orders!L$1,products!$A$1:$G$1,0))</f>
        <v>36.454999999999998</v>
      </c>
      <c r="M608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VLOOKUP(C609,customers!A608:$I$1001,2,0)</f>
        <v>Laurence Ellingham</v>
      </c>
      <c r="G609" s="2" t="str">
        <f>IF(VLOOKUP(C609,customers!$A$1:$I$1001,3,0)=0," ",VLOOKUP(C609,customers!$A$1:$I$1001,3,0))</f>
        <v>lellinghamgv@sciencedaily.com</v>
      </c>
      <c r="H609" s="2" t="str">
        <f>VLOOKUP(C609,customers!$A$1:$I$1001,7,0)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>
        <f>INDEX(products!$A$1:$G$49,MATCH(orders!$D609,products!$A$1:$A$49,0),MATCH(orders!K$1,products!$A$1:$G$1,0))</f>
        <v>0.2</v>
      </c>
      <c r="L609">
        <f>INDEX(products!$A$1:$G$49,MATCH(orders!$D609,products!$A$1:$A$49,0),MATCH(orders!L$1,products!$A$1:$G$1,0))</f>
        <v>3.645</v>
      </c>
      <c r="M609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VLOOKUP(C610,customers!A609:$I$1001,2,0)</f>
        <v>Billy Neiland</v>
      </c>
      <c r="G610" s="2" t="str">
        <f>IF(VLOOKUP(C610,customers!$A$1:$I$1001,3,0)=0," ",VLOOKUP(C610,customers!$A$1:$I$1001,3,0))</f>
        <v xml:space="preserve"> </v>
      </c>
      <c r="H610" s="2" t="str">
        <f>VLOOKUP(C610,customers!$A$1:$I$1001,7,0)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>
        <f>INDEX(products!$A$1:$G$49,MATCH(orders!$D610,products!$A$1:$A$49,0),MATCH(orders!K$1,products!$A$1:$G$1,0))</f>
        <v>2.5</v>
      </c>
      <c r="L610">
        <f>INDEX(products!$A$1:$G$49,MATCH(orders!$D610,products!$A$1:$A$49,0),MATCH(orders!L$1,products!$A$1:$G$1,0))</f>
        <v>27.945</v>
      </c>
      <c r="M610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VLOOKUP(C611,customers!A610:$I$1001,2,0)</f>
        <v>Ancell Fendt</v>
      </c>
      <c r="G611" s="2" t="str">
        <f>IF(VLOOKUP(C611,customers!$A$1:$I$1001,3,0)=0," ",VLOOKUP(C611,customers!$A$1:$I$1001,3,0))</f>
        <v>afendtgx@forbes.com</v>
      </c>
      <c r="H611" s="2" t="str">
        <f>VLOOKUP(C611,customers!$A$1:$I$1001,7,0)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>
        <f>INDEX(products!$A$1:$G$49,MATCH(orders!$D611,products!$A$1:$A$49,0),MATCH(orders!K$1,products!$A$1:$G$1,0))</f>
        <v>0.2</v>
      </c>
      <c r="L611">
        <f>INDEX(products!$A$1:$G$49,MATCH(orders!$D611,products!$A$1:$A$49,0),MATCH(orders!L$1,products!$A$1:$G$1,0))</f>
        <v>4.3650000000000002</v>
      </c>
      <c r="M611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VLOOKUP(C612,customers!A611:$I$1001,2,0)</f>
        <v>Angelia Cleyburn</v>
      </c>
      <c r="G612" s="2" t="str">
        <f>IF(VLOOKUP(C612,customers!$A$1:$I$1001,3,0)=0," ",VLOOKUP(C612,customers!$A$1:$I$1001,3,0))</f>
        <v>acleyburngy@lycos.com</v>
      </c>
      <c r="H612" s="2" t="str">
        <f>VLOOKUP(C612,customers!$A$1:$I$1001,7,0)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>
        <f>INDEX(products!$A$1:$G$49,MATCH(orders!$D612,products!$A$1:$A$49,0),MATCH(orders!K$1,products!$A$1:$G$1,0))</f>
        <v>1</v>
      </c>
      <c r="L612">
        <f>INDEX(products!$A$1:$G$49,MATCH(orders!$D612,products!$A$1:$A$49,0),MATCH(orders!L$1,products!$A$1:$G$1,0))</f>
        <v>9.9499999999999993</v>
      </c>
      <c r="M612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VLOOKUP(C613,customers!A612:$I$1001,2,0)</f>
        <v>Temple Castiglione</v>
      </c>
      <c r="G613" s="2" t="str">
        <f>IF(VLOOKUP(C613,customers!$A$1:$I$1001,3,0)=0," ",VLOOKUP(C613,customers!$A$1:$I$1001,3,0))</f>
        <v>tcastiglionegz@xing.com</v>
      </c>
      <c r="H613" s="2" t="str">
        <f>VLOOKUP(C613,customers!$A$1:$I$1001,7,0)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>
        <f>INDEX(products!$A$1:$G$49,MATCH(orders!$D613,products!$A$1:$A$49,0),MATCH(orders!K$1,products!$A$1:$G$1,0))</f>
        <v>2.5</v>
      </c>
      <c r="L613">
        <f>INDEX(products!$A$1:$G$49,MATCH(orders!$D613,products!$A$1:$A$49,0),MATCH(orders!L$1,products!$A$1:$G$1,0))</f>
        <v>34.154999999999994</v>
      </c>
      <c r="M613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VLOOKUP(C614,customers!A613:$I$1001,2,0)</f>
        <v>Betti Lacasa</v>
      </c>
      <c r="G614" s="2" t="str">
        <f>IF(VLOOKUP(C614,customers!$A$1:$I$1001,3,0)=0," ",VLOOKUP(C614,customers!$A$1:$I$1001,3,0))</f>
        <v xml:space="preserve"> </v>
      </c>
      <c r="H614" s="2" t="str">
        <f>VLOOKUP(C614,customers!$A$1:$I$1001,7,0)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>
        <f>INDEX(products!$A$1:$G$49,MATCH(orders!$D614,products!$A$1:$A$49,0),MATCH(orders!K$1,products!$A$1:$G$1,0))</f>
        <v>0.2</v>
      </c>
      <c r="L614">
        <f>INDEX(products!$A$1:$G$49,MATCH(orders!$D614,products!$A$1:$A$49,0),MATCH(orders!L$1,products!$A$1:$G$1,0))</f>
        <v>3.375</v>
      </c>
      <c r="M614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VLOOKUP(C615,customers!A614:$I$1001,2,0)</f>
        <v>Gunilla Lynch</v>
      </c>
      <c r="G615" s="2" t="str">
        <f>IF(VLOOKUP(C615,customers!$A$1:$I$1001,3,0)=0," ",VLOOKUP(C615,customers!$A$1:$I$1001,3,0))</f>
        <v xml:space="preserve"> </v>
      </c>
      <c r="H615" s="2" t="str">
        <f>VLOOKUP(C615,customers!$A$1:$I$1001,7,0)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>
        <f>INDEX(products!$A$1:$G$49,MATCH(orders!$D615,products!$A$1:$A$49,0),MATCH(orders!K$1,products!$A$1:$G$1,0))</f>
        <v>0.5</v>
      </c>
      <c r="L615">
        <f>INDEX(products!$A$1:$G$49,MATCH(orders!$D615,products!$A$1:$A$49,0),MATCH(orders!L$1,products!$A$1:$G$1,0))</f>
        <v>5.97</v>
      </c>
      <c r="M615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e">
        <f>VLOOKUP(C616,customers!A615:$I$1001,2,0)</f>
        <v>#N/A</v>
      </c>
      <c r="G616" s="2" t="str">
        <f>IF(VLOOKUP(C616,customers!$A$1:$I$1001,3,0)=0," ",VLOOKUP(C616,customers!$A$1:$I$1001,3,0))</f>
        <v>cverissimogh@theglobeandmail.com</v>
      </c>
      <c r="H616" s="2" t="str">
        <f>VLOOKUP(C616,customers!$A$1:$I$1001,7,0)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>
        <f>INDEX(products!$A$1:$G$49,MATCH(orders!$D616,products!$A$1:$A$49,0),MATCH(orders!K$1,products!$A$1:$G$1,0))</f>
        <v>0.5</v>
      </c>
      <c r="L616">
        <f>INDEX(products!$A$1:$G$49,MATCH(orders!$D616,products!$A$1:$A$49,0),MATCH(orders!L$1,products!$A$1:$G$1,0))</f>
        <v>5.97</v>
      </c>
      <c r="M616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VLOOKUP(C617,customers!A616:$I$1001,2,0)</f>
        <v>Shay Couronne</v>
      </c>
      <c r="G617" s="2" t="str">
        <f>IF(VLOOKUP(C617,customers!$A$1:$I$1001,3,0)=0," ",VLOOKUP(C617,customers!$A$1:$I$1001,3,0))</f>
        <v>scouronneh3@mozilla.org</v>
      </c>
      <c r="H617" s="2" t="str">
        <f>VLOOKUP(C617,customers!$A$1:$I$1001,7,0)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>
        <f>INDEX(products!$A$1:$G$49,MATCH(orders!$D617,products!$A$1:$A$49,0),MATCH(orders!K$1,products!$A$1:$G$1,0))</f>
        <v>2.5</v>
      </c>
      <c r="L617">
        <f>INDEX(products!$A$1:$G$49,MATCH(orders!$D617,products!$A$1:$A$49,0),MATCH(orders!L$1,products!$A$1:$G$1,0))</f>
        <v>36.454999999999998</v>
      </c>
      <c r="M617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VLOOKUP(C618,customers!A617:$I$1001,2,0)</f>
        <v>Linus Flippelli</v>
      </c>
      <c r="G618" s="2" t="str">
        <f>IF(VLOOKUP(C618,customers!$A$1:$I$1001,3,0)=0," ",VLOOKUP(C618,customers!$A$1:$I$1001,3,0))</f>
        <v>lflippellih4@github.io</v>
      </c>
      <c r="H618" s="2" t="str">
        <f>VLOOKUP(C618,customers!$A$1:$I$1001,7,0)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>
        <f>INDEX(products!$A$1:$G$49,MATCH(orders!$D618,products!$A$1:$A$49,0),MATCH(orders!K$1,products!$A$1:$G$1,0))</f>
        <v>2.5</v>
      </c>
      <c r="L618">
        <f>INDEX(products!$A$1:$G$49,MATCH(orders!$D618,products!$A$1:$A$49,0),MATCH(orders!L$1,products!$A$1:$G$1,0))</f>
        <v>31.624999999999996</v>
      </c>
      <c r="M618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VLOOKUP(C619,customers!A618:$I$1001,2,0)</f>
        <v>Rachelle Elizabeth</v>
      </c>
      <c r="G619" s="2" t="str">
        <f>IF(VLOOKUP(C619,customers!$A$1:$I$1001,3,0)=0," ",VLOOKUP(C619,customers!$A$1:$I$1001,3,0))</f>
        <v>relizabethh5@live.com</v>
      </c>
      <c r="H619" s="2" t="str">
        <f>VLOOKUP(C619,customers!$A$1:$I$1001,7,0)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>
        <f>INDEX(products!$A$1:$G$49,MATCH(orders!$D619,products!$A$1:$A$49,0),MATCH(orders!K$1,products!$A$1:$G$1,0))</f>
        <v>2.5</v>
      </c>
      <c r="L619">
        <f>INDEX(products!$A$1:$G$49,MATCH(orders!$D619,products!$A$1:$A$49,0),MATCH(orders!L$1,products!$A$1:$G$1,0))</f>
        <v>33.464999999999996</v>
      </c>
      <c r="M619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VLOOKUP(C620,customers!A619:$I$1001,2,0)</f>
        <v>Innis Renhard</v>
      </c>
      <c r="G620" s="2" t="str">
        <f>IF(VLOOKUP(C620,customers!$A$1:$I$1001,3,0)=0," ",VLOOKUP(C620,customers!$A$1:$I$1001,3,0))</f>
        <v>irenhardh6@i2i.jp</v>
      </c>
      <c r="H620" s="2" t="str">
        <f>VLOOKUP(C620,customers!$A$1:$I$1001,7,0)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>
        <f>INDEX(products!$A$1:$G$49,MATCH(orders!$D620,products!$A$1:$A$49,0),MATCH(orders!K$1,products!$A$1:$G$1,0))</f>
        <v>1</v>
      </c>
      <c r="L620">
        <f>INDEX(products!$A$1:$G$49,MATCH(orders!$D620,products!$A$1:$A$49,0),MATCH(orders!L$1,products!$A$1:$G$1,0))</f>
        <v>12.15</v>
      </c>
      <c r="M620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VLOOKUP(C621,customers!A620:$I$1001,2,0)</f>
        <v>Winne Roche</v>
      </c>
      <c r="G621" s="2" t="str">
        <f>IF(VLOOKUP(C621,customers!$A$1:$I$1001,3,0)=0," ",VLOOKUP(C621,customers!$A$1:$I$1001,3,0))</f>
        <v>wrocheh7@xinhuanet.com</v>
      </c>
      <c r="H621" s="2" t="str">
        <f>VLOOKUP(C621,customers!$A$1:$I$1001,7,0)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>
        <f>INDEX(products!$A$1:$G$49,MATCH(orders!$D621,products!$A$1:$A$49,0),MATCH(orders!K$1,products!$A$1:$G$1,0))</f>
        <v>0.5</v>
      </c>
      <c r="L621">
        <f>INDEX(products!$A$1:$G$49,MATCH(orders!$D621,products!$A$1:$A$49,0),MATCH(orders!L$1,products!$A$1:$G$1,0))</f>
        <v>7.77</v>
      </c>
      <c r="M621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VLOOKUP(C622,customers!A621:$I$1001,2,0)</f>
        <v>Linn Alaway</v>
      </c>
      <c r="G622" s="2" t="str">
        <f>IF(VLOOKUP(C622,customers!$A$1:$I$1001,3,0)=0," ",VLOOKUP(C622,customers!$A$1:$I$1001,3,0))</f>
        <v>lalawayhh@weather.com</v>
      </c>
      <c r="H622" s="2" t="str">
        <f>VLOOKUP(C622,customers!$A$1:$I$1001,7,0)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>
        <f>INDEX(products!$A$1:$G$49,MATCH(orders!$D622,products!$A$1:$A$49,0),MATCH(orders!K$1,products!$A$1:$G$1,0))</f>
        <v>0.2</v>
      </c>
      <c r="L622">
        <f>INDEX(products!$A$1:$G$49,MATCH(orders!$D622,products!$A$1:$A$49,0),MATCH(orders!L$1,products!$A$1:$G$1,0))</f>
        <v>3.375</v>
      </c>
      <c r="M622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VLOOKUP(C623,customers!A622:$I$1001,2,0)</f>
        <v>Cordy Odgaard</v>
      </c>
      <c r="G623" s="2" t="str">
        <f>IF(VLOOKUP(C623,customers!$A$1:$I$1001,3,0)=0," ",VLOOKUP(C623,customers!$A$1:$I$1001,3,0))</f>
        <v>codgaardh9@nsw.gov.au</v>
      </c>
      <c r="H623" s="2" t="str">
        <f>VLOOKUP(C623,customers!$A$1:$I$1001,7,0)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>
        <f>INDEX(products!$A$1:$G$49,MATCH(orders!$D623,products!$A$1:$A$49,0),MATCH(orders!K$1,products!$A$1:$G$1,0))</f>
        <v>1</v>
      </c>
      <c r="L623">
        <f>INDEX(products!$A$1:$G$49,MATCH(orders!$D623,products!$A$1:$A$49,0),MATCH(orders!L$1,products!$A$1:$G$1,0))</f>
        <v>12.95</v>
      </c>
      <c r="M623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VLOOKUP(C624,customers!A623:$I$1001,2,0)</f>
        <v>Bertine Byrd</v>
      </c>
      <c r="G624" s="2" t="str">
        <f>IF(VLOOKUP(C624,customers!$A$1:$I$1001,3,0)=0," ",VLOOKUP(C624,customers!$A$1:$I$1001,3,0))</f>
        <v>bbyrdha@4shared.com</v>
      </c>
      <c r="H624" s="2" t="str">
        <f>VLOOKUP(C624,customers!$A$1:$I$1001,7,0)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>
        <f>INDEX(products!$A$1:$G$49,MATCH(orders!$D624,products!$A$1:$A$49,0),MATCH(orders!K$1,products!$A$1:$G$1,0))</f>
        <v>2.5</v>
      </c>
      <c r="L624">
        <f>INDEX(products!$A$1:$G$49,MATCH(orders!$D624,products!$A$1:$A$49,0),MATCH(orders!L$1,products!$A$1:$G$1,0))</f>
        <v>33.464999999999996</v>
      </c>
      <c r="M624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VLOOKUP(C625,customers!A624:$I$1001,2,0)</f>
        <v>Nelie Garnson</v>
      </c>
      <c r="G625" s="2" t="str">
        <f>IF(VLOOKUP(C625,customers!$A$1:$I$1001,3,0)=0," ",VLOOKUP(C625,customers!$A$1:$I$1001,3,0))</f>
        <v xml:space="preserve"> </v>
      </c>
      <c r="H625" s="2" t="str">
        <f>VLOOKUP(C625,customers!$A$1:$I$1001,7,0)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>
        <f>INDEX(products!$A$1:$G$49,MATCH(orders!$D625,products!$A$1:$A$49,0),MATCH(orders!K$1,products!$A$1:$G$1,0))</f>
        <v>1</v>
      </c>
      <c r="L625">
        <f>INDEX(products!$A$1:$G$49,MATCH(orders!$D625,products!$A$1:$A$49,0),MATCH(orders!L$1,products!$A$1:$G$1,0))</f>
        <v>12.15</v>
      </c>
      <c r="M625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VLOOKUP(C626,customers!A625:$I$1001,2,0)</f>
        <v>Dianne Chardin</v>
      </c>
      <c r="G626" s="2" t="str">
        <f>IF(VLOOKUP(C626,customers!$A$1:$I$1001,3,0)=0," ",VLOOKUP(C626,customers!$A$1:$I$1001,3,0))</f>
        <v>dchardinhc@nhs.uk</v>
      </c>
      <c r="H626" s="2" t="str">
        <f>VLOOKUP(C626,customers!$A$1:$I$1001,7,0)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>
        <f>INDEX(products!$A$1:$G$49,MATCH(orders!$D626,products!$A$1:$A$49,0),MATCH(orders!K$1,products!$A$1:$G$1,0))</f>
        <v>2.5</v>
      </c>
      <c r="L626">
        <f>INDEX(products!$A$1:$G$49,MATCH(orders!$D626,products!$A$1:$A$49,0),MATCH(orders!L$1,products!$A$1:$G$1,0))</f>
        <v>31.624999999999996</v>
      </c>
      <c r="M626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VLOOKUP(C627,customers!A626:$I$1001,2,0)</f>
        <v>Hailee Radbone</v>
      </c>
      <c r="G627" s="2" t="str">
        <f>IF(VLOOKUP(C627,customers!$A$1:$I$1001,3,0)=0," ",VLOOKUP(C627,customers!$A$1:$I$1001,3,0))</f>
        <v>hradbonehd@newsvine.com</v>
      </c>
      <c r="H627" s="2" t="str">
        <f>VLOOKUP(C627,customers!$A$1:$I$1001,7,0)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>
        <f>INDEX(products!$A$1:$G$49,MATCH(orders!$D627,products!$A$1:$A$49,0),MATCH(orders!K$1,products!$A$1:$G$1,0))</f>
        <v>0.5</v>
      </c>
      <c r="L627">
        <f>INDEX(products!$A$1:$G$49,MATCH(orders!$D627,products!$A$1:$A$49,0),MATCH(orders!L$1,products!$A$1:$G$1,0))</f>
        <v>7.169999999999999</v>
      </c>
      <c r="M627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VLOOKUP(C628,customers!A627:$I$1001,2,0)</f>
        <v>Wallis Bernth</v>
      </c>
      <c r="G628" s="2" t="str">
        <f>IF(VLOOKUP(C628,customers!$A$1:$I$1001,3,0)=0," ",VLOOKUP(C628,customers!$A$1:$I$1001,3,0))</f>
        <v>wbernthhe@miitbeian.gov.cn</v>
      </c>
      <c r="H628" s="2" t="str">
        <f>VLOOKUP(C628,customers!$A$1:$I$1001,7,0)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>
        <f>INDEX(products!$A$1:$G$49,MATCH(orders!$D628,products!$A$1:$A$49,0),MATCH(orders!K$1,products!$A$1:$G$1,0))</f>
        <v>2.5</v>
      </c>
      <c r="L628">
        <f>INDEX(products!$A$1:$G$49,MATCH(orders!$D628,products!$A$1:$A$49,0),MATCH(orders!L$1,products!$A$1:$G$1,0))</f>
        <v>25.874999999999996</v>
      </c>
      <c r="M628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VLOOKUP(C629,customers!A628:$I$1001,2,0)</f>
        <v>Byron Acarson</v>
      </c>
      <c r="G629" s="2" t="str">
        <f>IF(VLOOKUP(C629,customers!$A$1:$I$1001,3,0)=0," ",VLOOKUP(C629,customers!$A$1:$I$1001,3,0))</f>
        <v>bacarsonhf@cnn.com</v>
      </c>
      <c r="H629" s="2" t="str">
        <f>VLOOKUP(C629,customers!$A$1:$I$1001,7,0)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>
        <f>INDEX(products!$A$1:$G$49,MATCH(orders!$D629,products!$A$1:$A$49,0),MATCH(orders!K$1,products!$A$1:$G$1,0))</f>
        <v>2.5</v>
      </c>
      <c r="L629">
        <f>INDEX(products!$A$1:$G$49,MATCH(orders!$D629,products!$A$1:$A$49,0),MATCH(orders!L$1,products!$A$1:$G$1,0))</f>
        <v>31.624999999999996</v>
      </c>
      <c r="M629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VLOOKUP(C630,customers!A629:$I$1001,2,0)</f>
        <v>Faunie Brigham</v>
      </c>
      <c r="G630" s="2" t="str">
        <f>IF(VLOOKUP(C630,customers!$A$1:$I$1001,3,0)=0," ",VLOOKUP(C630,customers!$A$1:$I$1001,3,0))</f>
        <v>fbrighamhg@blog.com</v>
      </c>
      <c r="H630" s="2" t="str">
        <f>VLOOKUP(C630,customers!$A$1:$I$1001,7,0)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>
        <f>INDEX(products!$A$1:$G$49,MATCH(orders!$D630,products!$A$1:$A$49,0),MATCH(orders!K$1,products!$A$1:$G$1,0))</f>
        <v>0.2</v>
      </c>
      <c r="L630">
        <f>INDEX(products!$A$1:$G$49,MATCH(orders!$D630,products!$A$1:$A$49,0),MATCH(orders!L$1,products!$A$1:$G$1,0))</f>
        <v>4.4550000000000001</v>
      </c>
      <c r="M630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VLOOKUP(C631,customers!A630:$I$1001,2,0)</f>
        <v>Faunie Brigham</v>
      </c>
      <c r="G631" s="2" t="str">
        <f>IF(VLOOKUP(C631,customers!$A$1:$I$1001,3,0)=0," ",VLOOKUP(C631,customers!$A$1:$I$1001,3,0))</f>
        <v>fbrighamhg@blog.com</v>
      </c>
      <c r="H631" s="2" t="str">
        <f>VLOOKUP(C631,customers!$A$1:$I$1001,7,0)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>
        <f>INDEX(products!$A$1:$G$49,MATCH(orders!$D631,products!$A$1:$A$49,0),MATCH(orders!K$1,products!$A$1:$G$1,0))</f>
        <v>0.5</v>
      </c>
      <c r="L631">
        <f>INDEX(products!$A$1:$G$49,MATCH(orders!$D631,products!$A$1:$A$49,0),MATCH(orders!L$1,products!$A$1:$G$1,0))</f>
        <v>7.77</v>
      </c>
      <c r="M631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e">
        <f>VLOOKUP(C632,customers!A631:$I$1001,2,0)</f>
        <v>#N/A</v>
      </c>
      <c r="G632" s="2" t="str">
        <f>IF(VLOOKUP(C632,customers!$A$1:$I$1001,3,0)=0," ",VLOOKUP(C632,customers!$A$1:$I$1001,3,0))</f>
        <v>fbrighamhg@blog.com</v>
      </c>
      <c r="H632" s="2" t="str">
        <f>VLOOKUP(C632,customers!$A$1:$I$1001,7,0)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>
        <f>INDEX(products!$A$1:$G$49,MATCH(orders!$D632,products!$A$1:$A$49,0),MATCH(orders!K$1,products!$A$1:$G$1,0))</f>
        <v>0.2</v>
      </c>
      <c r="L632">
        <f>INDEX(products!$A$1:$G$49,MATCH(orders!$D632,products!$A$1:$A$49,0),MATCH(orders!L$1,products!$A$1:$G$1,0))</f>
        <v>2.9849999999999999</v>
      </c>
      <c r="M632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e">
        <f>VLOOKUP(C633,customers!A632:$I$1001,2,0)</f>
        <v>#N/A</v>
      </c>
      <c r="G633" s="2" t="str">
        <f>IF(VLOOKUP(C633,customers!$A$1:$I$1001,3,0)=0," ",VLOOKUP(C633,customers!$A$1:$I$1001,3,0))</f>
        <v>fbrighamhg@blog.com</v>
      </c>
      <c r="H633" s="2" t="str">
        <f>VLOOKUP(C633,customers!$A$1:$I$1001,7,0)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>
        <f>INDEX(products!$A$1:$G$49,MATCH(orders!$D633,products!$A$1:$A$49,0),MATCH(orders!K$1,products!$A$1:$G$1,0))</f>
        <v>2.5</v>
      </c>
      <c r="L633">
        <f>INDEX(products!$A$1:$G$49,MATCH(orders!$D633,products!$A$1:$A$49,0),MATCH(orders!L$1,products!$A$1:$G$1,0))</f>
        <v>20.584999999999997</v>
      </c>
      <c r="M633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VLOOKUP(C634,customers!A633:$I$1001,2,0)</f>
        <v>Marjorie Yoxen</v>
      </c>
      <c r="G634" s="2" t="str">
        <f>IF(VLOOKUP(C634,customers!$A$1:$I$1001,3,0)=0," ",VLOOKUP(C634,customers!$A$1:$I$1001,3,0))</f>
        <v>myoxenhk@google.com</v>
      </c>
      <c r="H634" s="2" t="str">
        <f>VLOOKUP(C634,customers!$A$1:$I$1001,7,0)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>
        <f>INDEX(products!$A$1:$G$49,MATCH(orders!$D634,products!$A$1:$A$49,0),MATCH(orders!K$1,products!$A$1:$G$1,0))</f>
        <v>0.5</v>
      </c>
      <c r="L634">
        <f>INDEX(products!$A$1:$G$49,MATCH(orders!$D634,products!$A$1:$A$49,0),MATCH(orders!L$1,products!$A$1:$G$1,0))</f>
        <v>8.91</v>
      </c>
      <c r="M634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VLOOKUP(C635,customers!A634:$I$1001,2,0)</f>
        <v>Gaspar McGavin</v>
      </c>
      <c r="G635" s="2" t="str">
        <f>IF(VLOOKUP(C635,customers!$A$1:$I$1001,3,0)=0," ",VLOOKUP(C635,customers!$A$1:$I$1001,3,0))</f>
        <v>gmcgavinhl@histats.com</v>
      </c>
      <c r="H635" s="2" t="str">
        <f>VLOOKUP(C635,customers!$A$1:$I$1001,7,0)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>
        <f>INDEX(products!$A$1:$G$49,MATCH(orders!$D635,products!$A$1:$A$49,0),MATCH(orders!K$1,products!$A$1:$G$1,0))</f>
        <v>1</v>
      </c>
      <c r="L635">
        <f>INDEX(products!$A$1:$G$49,MATCH(orders!$D635,products!$A$1:$A$49,0),MATCH(orders!L$1,products!$A$1:$G$1,0))</f>
        <v>11.95</v>
      </c>
      <c r="M635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VLOOKUP(C636,customers!A635:$I$1001,2,0)</f>
        <v>Lindy Uttermare</v>
      </c>
      <c r="G636" s="2" t="str">
        <f>IF(VLOOKUP(C636,customers!$A$1:$I$1001,3,0)=0," ",VLOOKUP(C636,customers!$A$1:$I$1001,3,0))</f>
        <v>luttermarehm@engadget.com</v>
      </c>
      <c r="H636" s="2" t="str">
        <f>VLOOKUP(C636,customers!$A$1:$I$1001,7,0)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>
        <f>INDEX(products!$A$1:$G$49,MATCH(orders!$D636,products!$A$1:$A$49,0),MATCH(orders!K$1,products!$A$1:$G$1,0))</f>
        <v>1</v>
      </c>
      <c r="L636">
        <f>INDEX(products!$A$1:$G$49,MATCH(orders!$D636,products!$A$1:$A$49,0),MATCH(orders!L$1,products!$A$1:$G$1,0))</f>
        <v>14.55</v>
      </c>
      <c r="M636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VLOOKUP(C637,customers!A636:$I$1001,2,0)</f>
        <v>Eal D'Ambrogio</v>
      </c>
      <c r="G637" s="2" t="str">
        <f>IF(VLOOKUP(C637,customers!$A$1:$I$1001,3,0)=0," ",VLOOKUP(C637,customers!$A$1:$I$1001,3,0))</f>
        <v>edambrogiohn@techcrunch.com</v>
      </c>
      <c r="H637" s="2" t="str">
        <f>VLOOKUP(C637,customers!$A$1:$I$1001,7,0)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>
        <f>INDEX(products!$A$1:$G$49,MATCH(orders!$D637,products!$A$1:$A$49,0),MATCH(orders!K$1,products!$A$1:$G$1,0))</f>
        <v>0.5</v>
      </c>
      <c r="L637">
        <f>INDEX(products!$A$1:$G$49,MATCH(orders!$D637,products!$A$1:$A$49,0),MATCH(orders!L$1,products!$A$1:$G$1,0))</f>
        <v>8.91</v>
      </c>
      <c r="M637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VLOOKUP(C638,customers!A637:$I$1001,2,0)</f>
        <v>Carolee Winchcombe</v>
      </c>
      <c r="G638" s="2" t="str">
        <f>IF(VLOOKUP(C638,customers!$A$1:$I$1001,3,0)=0," ",VLOOKUP(C638,customers!$A$1:$I$1001,3,0))</f>
        <v>cwinchcombeho@jiathis.com</v>
      </c>
      <c r="H638" s="2" t="str">
        <f>VLOOKUP(C638,customers!$A$1:$I$1001,7,0)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>
        <f>INDEX(products!$A$1:$G$49,MATCH(orders!$D638,products!$A$1:$A$49,0),MATCH(orders!K$1,products!$A$1:$G$1,0))</f>
        <v>1</v>
      </c>
      <c r="L638">
        <f>INDEX(products!$A$1:$G$49,MATCH(orders!$D638,products!$A$1:$A$49,0),MATCH(orders!L$1,products!$A$1:$G$1,0))</f>
        <v>15.85</v>
      </c>
      <c r="M638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VLOOKUP(C639,customers!A638:$I$1001,2,0)</f>
        <v>Benedikta Paumier</v>
      </c>
      <c r="G639" s="2" t="str">
        <f>IF(VLOOKUP(C639,customers!$A$1:$I$1001,3,0)=0," ",VLOOKUP(C639,customers!$A$1:$I$1001,3,0))</f>
        <v>bpaumierhp@umn.edu</v>
      </c>
      <c r="H639" s="2" t="str">
        <f>VLOOKUP(C639,customers!$A$1:$I$1001,7,0)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>
        <f>INDEX(products!$A$1:$G$49,MATCH(orders!$D639,products!$A$1:$A$49,0),MATCH(orders!K$1,products!$A$1:$G$1,0))</f>
        <v>2.5</v>
      </c>
      <c r="L639">
        <f>INDEX(products!$A$1:$G$49,MATCH(orders!$D639,products!$A$1:$A$49,0),MATCH(orders!L$1,products!$A$1:$G$1,0))</f>
        <v>31.624999999999996</v>
      </c>
      <c r="M639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VLOOKUP(C640,customers!A639:$I$1001,2,0)</f>
        <v>Neville Piatto</v>
      </c>
      <c r="G640" s="2" t="str">
        <f>IF(VLOOKUP(C640,customers!$A$1:$I$1001,3,0)=0," ",VLOOKUP(C640,customers!$A$1:$I$1001,3,0))</f>
        <v xml:space="preserve"> </v>
      </c>
      <c r="H640" s="2" t="str">
        <f>VLOOKUP(C640,customers!$A$1:$I$1001,7,0)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>
        <f>INDEX(products!$A$1:$G$49,MATCH(orders!$D640,products!$A$1:$A$49,0),MATCH(orders!K$1,products!$A$1:$G$1,0))</f>
        <v>2.5</v>
      </c>
      <c r="L640">
        <f>INDEX(products!$A$1:$G$49,MATCH(orders!$D640,products!$A$1:$A$49,0),MATCH(orders!L$1,products!$A$1:$G$1,0))</f>
        <v>25.874999999999996</v>
      </c>
      <c r="M640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VLOOKUP(C641,customers!A640:$I$1001,2,0)</f>
        <v>Jeno Capey</v>
      </c>
      <c r="G641" s="2" t="str">
        <f>IF(VLOOKUP(C641,customers!$A$1:$I$1001,3,0)=0," ",VLOOKUP(C641,customers!$A$1:$I$1001,3,0))</f>
        <v>jcapeyhr@bravesites.com</v>
      </c>
      <c r="H641" s="2" t="str">
        <f>VLOOKUP(C641,customers!$A$1:$I$1001,7,0)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>
        <f>INDEX(products!$A$1:$G$49,MATCH(orders!$D641,products!$A$1:$A$49,0),MATCH(orders!K$1,products!$A$1:$G$1,0))</f>
        <v>0.2</v>
      </c>
      <c r="L641">
        <f>INDEX(products!$A$1:$G$49,MATCH(orders!$D641,products!$A$1:$A$49,0),MATCH(orders!L$1,products!$A$1:$G$1,0))</f>
        <v>3.8849999999999998</v>
      </c>
      <c r="M641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VLOOKUP(C642,customers!A641:$I$1001,2,0)</f>
        <v>Tuckie Mathonnet</v>
      </c>
      <c r="G642" s="2" t="str">
        <f>IF(VLOOKUP(C642,customers!$A$1:$I$1001,3,0)=0," ",VLOOKUP(C642,customers!$A$1:$I$1001,3,0))</f>
        <v>tmathonneti0@google.co.jp</v>
      </c>
      <c r="H642" s="2" t="str">
        <f>VLOOKUP(C642,customers!$A$1:$I$1001,7,0)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>
        <f>INDEX(products!$A$1:$G$49,MATCH(orders!$D642,products!$A$1:$A$49,0),MATCH(orders!K$1,products!$A$1:$G$1,0))</f>
        <v>2.5</v>
      </c>
      <c r="L642">
        <f>INDEX(products!$A$1:$G$49,MATCH(orders!$D642,products!$A$1:$A$49,0),MATCH(orders!L$1,products!$A$1:$G$1,0))</f>
        <v>27.484999999999996</v>
      </c>
      <c r="M642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VLOOKUP(C643,customers!A642:$I$1001,2,0)</f>
        <v>Yardley Basill</v>
      </c>
      <c r="G643" s="2" t="str">
        <f>IF(VLOOKUP(C643,customers!$A$1:$I$1001,3,0)=0," ",VLOOKUP(C643,customers!$A$1:$I$1001,3,0))</f>
        <v>ybasillht@theguardian.com</v>
      </c>
      <c r="H643" s="2" t="str">
        <f>VLOOKUP(C643,customers!$A$1:$I$1001,7,0)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>
        <f>INDEX(products!$A$1:$G$49,MATCH(orders!$D643,products!$A$1:$A$49,0),MATCH(orders!K$1,products!$A$1:$G$1,0))</f>
        <v>1</v>
      </c>
      <c r="L643">
        <f>INDEX(products!$A$1:$G$49,MATCH(orders!$D643,products!$A$1:$A$49,0),MATCH(orders!L$1,products!$A$1:$G$1,0))</f>
        <v>11.95</v>
      </c>
      <c r="M643">
        <f t="shared" ref="M643:M706" si="30">L643*E643</f>
        <v>35.849999999999994</v>
      </c>
      <c r="N643" t="str">
        <f t="shared" ref="N643:N706" si="31">IF(I643="Rob","Robusta",IF(I643="Exc","Excelsa",IF(I643="Ara","Arabica",IF(I643="Lib","Liberica"," "))))</f>
        <v>Robusta</v>
      </c>
      <c r="O643" t="str">
        <f t="shared" ref="O643:O706" si="32">IF(J643="M","Medium",IF(J643="L","Light",IF(J643="D","Dark")))</f>
        <v>Light</v>
      </c>
    </row>
    <row r="644" spans="1:15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VLOOKUP(C644,customers!A643:$I$1001,2,0)</f>
        <v>Maggy Baistow</v>
      </c>
      <c r="G644" s="2" t="str">
        <f>IF(VLOOKUP(C644,customers!$A$1:$I$1001,3,0)=0," ",VLOOKUP(C644,customers!$A$1:$I$1001,3,0))</f>
        <v>mbaistowhu@i2i.jp</v>
      </c>
      <c r="H644" s="2" t="str">
        <f>VLOOKUP(C644,customers!$A$1:$I$1001,7,0)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>
        <f>INDEX(products!$A$1:$G$49,MATCH(orders!$D644,products!$A$1:$A$49,0),MATCH(orders!K$1,products!$A$1:$G$1,0))</f>
        <v>0.2</v>
      </c>
      <c r="L644">
        <f>INDEX(products!$A$1:$G$49,MATCH(orders!$D644,products!$A$1:$A$49,0),MATCH(orders!L$1,products!$A$1:$G$1,0))</f>
        <v>4.125</v>
      </c>
      <c r="M644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VLOOKUP(C645,customers!A644:$I$1001,2,0)</f>
        <v>Courtney Pallant</v>
      </c>
      <c r="G645" s="2" t="str">
        <f>IF(VLOOKUP(C645,customers!$A$1:$I$1001,3,0)=0," ",VLOOKUP(C645,customers!$A$1:$I$1001,3,0))</f>
        <v>cpallanthv@typepad.com</v>
      </c>
      <c r="H645" s="2" t="str">
        <f>VLOOKUP(C645,customers!$A$1:$I$1001,7,0)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>
        <f>INDEX(products!$A$1:$G$49,MATCH(orders!$D645,products!$A$1:$A$49,0),MATCH(orders!K$1,products!$A$1:$G$1,0))</f>
        <v>2.5</v>
      </c>
      <c r="L645">
        <f>INDEX(products!$A$1:$G$49,MATCH(orders!$D645,products!$A$1:$A$49,0),MATCH(orders!L$1,products!$A$1:$G$1,0))</f>
        <v>34.154999999999994</v>
      </c>
      <c r="M645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VLOOKUP(C646,customers!A645:$I$1001,2,0)</f>
        <v>Marne Mingey</v>
      </c>
      <c r="G646" s="2" t="str">
        <f>IF(VLOOKUP(C646,customers!$A$1:$I$1001,3,0)=0," ",VLOOKUP(C646,customers!$A$1:$I$1001,3,0))</f>
        <v xml:space="preserve"> </v>
      </c>
      <c r="H646" s="2" t="str">
        <f>VLOOKUP(C646,customers!$A$1:$I$1001,7,0)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>
        <f>INDEX(products!$A$1:$G$49,MATCH(orders!$D646,products!$A$1:$A$49,0),MATCH(orders!K$1,products!$A$1:$G$1,0))</f>
        <v>2.5</v>
      </c>
      <c r="L646">
        <f>INDEX(products!$A$1:$G$49,MATCH(orders!$D646,products!$A$1:$A$49,0),MATCH(orders!L$1,products!$A$1:$G$1,0))</f>
        <v>20.584999999999997</v>
      </c>
      <c r="M646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VLOOKUP(C647,customers!A646:$I$1001,2,0)</f>
        <v>Denny O' Ronan</v>
      </c>
      <c r="G647" s="2" t="str">
        <f>IF(VLOOKUP(C647,customers!$A$1:$I$1001,3,0)=0," ",VLOOKUP(C647,customers!$A$1:$I$1001,3,0))</f>
        <v>dohx@redcross.org</v>
      </c>
      <c r="H647" s="2" t="str">
        <f>VLOOKUP(C647,customers!$A$1:$I$1001,7,0)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>
        <f>INDEX(products!$A$1:$G$49,MATCH(orders!$D647,products!$A$1:$A$49,0),MATCH(orders!K$1,products!$A$1:$G$1,0))</f>
        <v>2.5</v>
      </c>
      <c r="L647">
        <f>INDEX(products!$A$1:$G$49,MATCH(orders!$D647,products!$A$1:$A$49,0),MATCH(orders!L$1,products!$A$1:$G$1,0))</f>
        <v>22.884999999999998</v>
      </c>
      <c r="M647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VLOOKUP(C648,customers!A647:$I$1001,2,0)</f>
        <v>Dottie Rallin</v>
      </c>
      <c r="G648" s="2" t="str">
        <f>IF(VLOOKUP(C648,customers!$A$1:$I$1001,3,0)=0," ",VLOOKUP(C648,customers!$A$1:$I$1001,3,0))</f>
        <v>drallinhy@howstuffworks.com</v>
      </c>
      <c r="H648" s="2" t="str">
        <f>VLOOKUP(C648,customers!$A$1:$I$1001,7,0)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>
        <f>INDEX(products!$A$1:$G$49,MATCH(orders!$D648,products!$A$1:$A$49,0),MATCH(orders!K$1,products!$A$1:$G$1,0))</f>
        <v>1</v>
      </c>
      <c r="L648">
        <f>INDEX(products!$A$1:$G$49,MATCH(orders!$D648,products!$A$1:$A$49,0),MATCH(orders!L$1,products!$A$1:$G$1,0))</f>
        <v>9.9499999999999993</v>
      </c>
      <c r="M648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VLOOKUP(C649,customers!A648:$I$1001,2,0)</f>
        <v>Ardith Chill</v>
      </c>
      <c r="G649" s="2" t="str">
        <f>IF(VLOOKUP(C649,customers!$A$1:$I$1001,3,0)=0," ",VLOOKUP(C649,customers!$A$1:$I$1001,3,0))</f>
        <v>achillhz@epa.gov</v>
      </c>
      <c r="H649" s="2" t="str">
        <f>VLOOKUP(C649,customers!$A$1:$I$1001,7,0)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>
        <f>INDEX(products!$A$1:$G$49,MATCH(orders!$D649,products!$A$1:$A$49,0),MATCH(orders!K$1,products!$A$1:$G$1,0))</f>
        <v>0.5</v>
      </c>
      <c r="L649">
        <f>INDEX(products!$A$1:$G$49,MATCH(orders!$D649,products!$A$1:$A$49,0),MATCH(orders!L$1,products!$A$1:$G$1,0))</f>
        <v>9.51</v>
      </c>
      <c r="M649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VLOOKUP(C650,customers!A649:$I$1001,2,0)</f>
        <v>Tuckie Mathonnet</v>
      </c>
      <c r="G650" s="2" t="str">
        <f>IF(VLOOKUP(C650,customers!$A$1:$I$1001,3,0)=0," ",VLOOKUP(C650,customers!$A$1:$I$1001,3,0))</f>
        <v>tmathonneti0@google.co.jp</v>
      </c>
      <c r="H650" s="2" t="str">
        <f>VLOOKUP(C650,customers!$A$1:$I$1001,7,0)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>
        <f>INDEX(products!$A$1:$G$49,MATCH(orders!$D650,products!$A$1:$A$49,0),MATCH(orders!K$1,products!$A$1:$G$1,0))</f>
        <v>0.2</v>
      </c>
      <c r="L650">
        <f>INDEX(products!$A$1:$G$49,MATCH(orders!$D650,products!$A$1:$A$49,0),MATCH(orders!L$1,products!$A$1:$G$1,0))</f>
        <v>2.6849999999999996</v>
      </c>
      <c r="M650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VLOOKUP(C651,customers!A650:$I$1001,2,0)</f>
        <v>Charmane Denys</v>
      </c>
      <c r="G651" s="2" t="str">
        <f>IF(VLOOKUP(C651,customers!$A$1:$I$1001,3,0)=0," ",VLOOKUP(C651,customers!$A$1:$I$1001,3,0))</f>
        <v>cdenysi1@is.gd</v>
      </c>
      <c r="H651" s="2" t="str">
        <f>VLOOKUP(C651,customers!$A$1:$I$1001,7,0)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>
        <f>INDEX(products!$A$1:$G$49,MATCH(orders!$D651,products!$A$1:$A$49,0),MATCH(orders!K$1,products!$A$1:$G$1,0))</f>
        <v>1</v>
      </c>
      <c r="L651">
        <f>INDEX(products!$A$1:$G$49,MATCH(orders!$D651,products!$A$1:$A$49,0),MATCH(orders!L$1,products!$A$1:$G$1,0))</f>
        <v>15.85</v>
      </c>
      <c r="M651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VLOOKUP(C652,customers!A651:$I$1001,2,0)</f>
        <v>Cecily Stebbings</v>
      </c>
      <c r="G652" s="2" t="str">
        <f>IF(VLOOKUP(C652,customers!$A$1:$I$1001,3,0)=0," ",VLOOKUP(C652,customers!$A$1:$I$1001,3,0))</f>
        <v>cstebbingsi2@drupal.org</v>
      </c>
      <c r="H652" s="2" t="str">
        <f>VLOOKUP(C652,customers!$A$1:$I$1001,7,0)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>
        <f>INDEX(products!$A$1:$G$49,MATCH(orders!$D652,products!$A$1:$A$49,0),MATCH(orders!K$1,products!$A$1:$G$1,0))</f>
        <v>0.5</v>
      </c>
      <c r="L652">
        <f>INDEX(products!$A$1:$G$49,MATCH(orders!$D652,products!$A$1:$A$49,0),MATCH(orders!L$1,products!$A$1:$G$1,0))</f>
        <v>5.3699999999999992</v>
      </c>
      <c r="M652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VLOOKUP(C653,customers!A652:$I$1001,2,0)</f>
        <v>Giana Tonnesen</v>
      </c>
      <c r="G653" s="2" t="str">
        <f>IF(VLOOKUP(C653,customers!$A$1:$I$1001,3,0)=0," ",VLOOKUP(C653,customers!$A$1:$I$1001,3,0))</f>
        <v xml:space="preserve"> </v>
      </c>
      <c r="H653" s="2" t="str">
        <f>VLOOKUP(C653,customers!$A$1:$I$1001,7,0)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>
        <f>INDEX(products!$A$1:$G$49,MATCH(orders!$D653,products!$A$1:$A$49,0),MATCH(orders!K$1,products!$A$1:$G$1,0))</f>
        <v>1</v>
      </c>
      <c r="L653">
        <f>INDEX(products!$A$1:$G$49,MATCH(orders!$D653,products!$A$1:$A$49,0),MATCH(orders!L$1,products!$A$1:$G$1,0))</f>
        <v>11.95</v>
      </c>
      <c r="M653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VLOOKUP(C654,customers!A653:$I$1001,2,0)</f>
        <v>Rhetta Zywicki</v>
      </c>
      <c r="G654" s="2" t="str">
        <f>IF(VLOOKUP(C654,customers!$A$1:$I$1001,3,0)=0," ",VLOOKUP(C654,customers!$A$1:$I$1001,3,0))</f>
        <v>rzywickii4@ifeng.com</v>
      </c>
      <c r="H654" s="2" t="str">
        <f>VLOOKUP(C654,customers!$A$1:$I$1001,7,0)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>
        <f>INDEX(products!$A$1:$G$49,MATCH(orders!$D654,products!$A$1:$A$49,0),MATCH(orders!K$1,products!$A$1:$G$1,0))</f>
        <v>1</v>
      </c>
      <c r="L654">
        <f>INDEX(products!$A$1:$G$49,MATCH(orders!$D654,products!$A$1:$A$49,0),MATCH(orders!L$1,products!$A$1:$G$1,0))</f>
        <v>15.85</v>
      </c>
      <c r="M654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VLOOKUP(C655,customers!A654:$I$1001,2,0)</f>
        <v>Almeria Burgett</v>
      </c>
      <c r="G655" s="2" t="str">
        <f>IF(VLOOKUP(C655,customers!$A$1:$I$1001,3,0)=0," ",VLOOKUP(C655,customers!$A$1:$I$1001,3,0))</f>
        <v>aburgetti5@moonfruit.com</v>
      </c>
      <c r="H655" s="2" t="str">
        <f>VLOOKUP(C655,customers!$A$1:$I$1001,7,0)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>
        <f>INDEX(products!$A$1:$G$49,MATCH(orders!$D655,products!$A$1:$A$49,0),MATCH(orders!K$1,products!$A$1:$G$1,0))</f>
        <v>2.5</v>
      </c>
      <c r="L655">
        <f>INDEX(products!$A$1:$G$49,MATCH(orders!$D655,products!$A$1:$A$49,0),MATCH(orders!L$1,products!$A$1:$G$1,0))</f>
        <v>25.874999999999996</v>
      </c>
      <c r="M655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VLOOKUP(C656,customers!A655:$I$1001,2,0)</f>
        <v>Marvin Malloy</v>
      </c>
      <c r="G656" s="2" t="str">
        <f>IF(VLOOKUP(C656,customers!$A$1:$I$1001,3,0)=0," ",VLOOKUP(C656,customers!$A$1:$I$1001,3,0))</f>
        <v>mmalloyi6@seattletimes.com</v>
      </c>
      <c r="H656" s="2" t="str">
        <f>VLOOKUP(C656,customers!$A$1:$I$1001,7,0)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>
        <f>INDEX(products!$A$1:$G$49,MATCH(orders!$D656,products!$A$1:$A$49,0),MATCH(orders!K$1,products!$A$1:$G$1,0))</f>
        <v>2.5</v>
      </c>
      <c r="L656">
        <f>INDEX(products!$A$1:$G$49,MATCH(orders!$D656,products!$A$1:$A$49,0),MATCH(orders!L$1,products!$A$1:$G$1,0))</f>
        <v>22.884999999999998</v>
      </c>
      <c r="M656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VLOOKUP(C657,customers!A656:$I$1001,2,0)</f>
        <v>Maxim McParland</v>
      </c>
      <c r="G657" s="2" t="str">
        <f>IF(VLOOKUP(C657,customers!$A$1:$I$1001,3,0)=0," ",VLOOKUP(C657,customers!$A$1:$I$1001,3,0))</f>
        <v>mmcparlandi7@w3.org</v>
      </c>
      <c r="H657" s="2" t="str">
        <f>VLOOKUP(C657,customers!$A$1:$I$1001,7,0)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>
        <f>INDEX(products!$A$1:$G$49,MATCH(orders!$D657,products!$A$1:$A$49,0),MATCH(orders!K$1,products!$A$1:$G$1,0))</f>
        <v>2.5</v>
      </c>
      <c r="L657">
        <f>INDEX(products!$A$1:$G$49,MATCH(orders!$D657,products!$A$1:$A$49,0),MATCH(orders!L$1,products!$A$1:$G$1,0))</f>
        <v>22.884999999999998</v>
      </c>
      <c r="M657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VLOOKUP(C658,customers!A657:$I$1001,2,0)</f>
        <v>Sylas Jennaroy</v>
      </c>
      <c r="G658" s="2" t="str">
        <f>IF(VLOOKUP(C658,customers!$A$1:$I$1001,3,0)=0," ",VLOOKUP(C658,customers!$A$1:$I$1001,3,0))</f>
        <v>sjennaroyi8@purevolume.com</v>
      </c>
      <c r="H658" s="2" t="str">
        <f>VLOOKUP(C658,customers!$A$1:$I$1001,7,0)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>
        <f>INDEX(products!$A$1:$G$49,MATCH(orders!$D658,products!$A$1:$A$49,0),MATCH(orders!K$1,products!$A$1:$G$1,0))</f>
        <v>1</v>
      </c>
      <c r="L658">
        <f>INDEX(products!$A$1:$G$49,MATCH(orders!$D658,products!$A$1:$A$49,0),MATCH(orders!L$1,products!$A$1:$G$1,0))</f>
        <v>12.95</v>
      </c>
      <c r="M658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VLOOKUP(C659,customers!A658:$I$1001,2,0)</f>
        <v>Wren Place</v>
      </c>
      <c r="G659" s="2" t="str">
        <f>IF(VLOOKUP(C659,customers!$A$1:$I$1001,3,0)=0," ",VLOOKUP(C659,customers!$A$1:$I$1001,3,0))</f>
        <v>wplacei9@wsj.com</v>
      </c>
      <c r="H659" s="2" t="str">
        <f>VLOOKUP(C659,customers!$A$1:$I$1001,7,0)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>
        <f>INDEX(products!$A$1:$G$49,MATCH(orders!$D659,products!$A$1:$A$49,0),MATCH(orders!K$1,products!$A$1:$G$1,0))</f>
        <v>0.5</v>
      </c>
      <c r="L659">
        <f>INDEX(products!$A$1:$G$49,MATCH(orders!$D659,products!$A$1:$A$49,0),MATCH(orders!L$1,products!$A$1:$G$1,0))</f>
        <v>6.75</v>
      </c>
      <c r="M659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VLOOKUP(C660,customers!A659:$I$1001,2,0)</f>
        <v>Janella Millett</v>
      </c>
      <c r="G660" s="2" t="str">
        <f>IF(VLOOKUP(C660,customers!$A$1:$I$1001,3,0)=0," ",VLOOKUP(C660,customers!$A$1:$I$1001,3,0))</f>
        <v>jmillettik@addtoany.com</v>
      </c>
      <c r="H660" s="2" t="str">
        <f>VLOOKUP(C660,customers!$A$1:$I$1001,7,0)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>
        <f>INDEX(products!$A$1:$G$49,MATCH(orders!$D660,products!$A$1:$A$49,0),MATCH(orders!K$1,products!$A$1:$G$1,0))</f>
        <v>0.5</v>
      </c>
      <c r="L660">
        <f>INDEX(products!$A$1:$G$49,MATCH(orders!$D660,products!$A$1:$A$49,0),MATCH(orders!L$1,products!$A$1:$G$1,0))</f>
        <v>8.25</v>
      </c>
      <c r="M660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VLOOKUP(C661,customers!A660:$I$1001,2,0)</f>
        <v>Dollie Gadsden</v>
      </c>
      <c r="G661" s="2" t="str">
        <f>IF(VLOOKUP(C661,customers!$A$1:$I$1001,3,0)=0," ",VLOOKUP(C661,customers!$A$1:$I$1001,3,0))</f>
        <v>dgadsdenib@google.com.hk</v>
      </c>
      <c r="H661" s="2" t="str">
        <f>VLOOKUP(C661,customers!$A$1:$I$1001,7,0)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>
        <f>INDEX(products!$A$1:$G$49,MATCH(orders!$D661,products!$A$1:$A$49,0),MATCH(orders!K$1,products!$A$1:$G$1,0))</f>
        <v>2.5</v>
      </c>
      <c r="L661">
        <f>INDEX(products!$A$1:$G$49,MATCH(orders!$D661,products!$A$1:$A$49,0),MATCH(orders!L$1,products!$A$1:$G$1,0))</f>
        <v>22.884999999999998</v>
      </c>
      <c r="M661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VLOOKUP(C662,customers!A661:$I$1001,2,0)</f>
        <v>Val Wakelin</v>
      </c>
      <c r="G662" s="2" t="str">
        <f>IF(VLOOKUP(C662,customers!$A$1:$I$1001,3,0)=0," ",VLOOKUP(C662,customers!$A$1:$I$1001,3,0))</f>
        <v>vwakelinic@unesco.org</v>
      </c>
      <c r="H662" s="2" t="str">
        <f>VLOOKUP(C662,customers!$A$1:$I$1001,7,0)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>
        <f>INDEX(products!$A$1:$G$49,MATCH(orders!$D662,products!$A$1:$A$49,0),MATCH(orders!K$1,products!$A$1:$G$1,0))</f>
        <v>0.5</v>
      </c>
      <c r="L662">
        <f>INDEX(products!$A$1:$G$49,MATCH(orders!$D662,products!$A$1:$A$49,0),MATCH(orders!L$1,products!$A$1:$G$1,0))</f>
        <v>8.91</v>
      </c>
      <c r="M662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VLOOKUP(C663,customers!A662:$I$1001,2,0)</f>
        <v>Annie Campsall</v>
      </c>
      <c r="G663" s="2" t="str">
        <f>IF(VLOOKUP(C663,customers!$A$1:$I$1001,3,0)=0," ",VLOOKUP(C663,customers!$A$1:$I$1001,3,0))</f>
        <v>acampsallid@zimbio.com</v>
      </c>
      <c r="H663" s="2" t="str">
        <f>VLOOKUP(C663,customers!$A$1:$I$1001,7,0)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>
        <f>INDEX(products!$A$1:$G$49,MATCH(orders!$D663,products!$A$1:$A$49,0),MATCH(orders!K$1,products!$A$1:$G$1,0))</f>
        <v>0.2</v>
      </c>
      <c r="L663">
        <f>INDEX(products!$A$1:$G$49,MATCH(orders!$D663,products!$A$1:$A$49,0),MATCH(orders!L$1,products!$A$1:$G$1,0))</f>
        <v>3.375</v>
      </c>
      <c r="M663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VLOOKUP(C664,customers!A663:$I$1001,2,0)</f>
        <v>Shermy Moseby</v>
      </c>
      <c r="G664" s="2" t="str">
        <f>IF(VLOOKUP(C664,customers!$A$1:$I$1001,3,0)=0," ",VLOOKUP(C664,customers!$A$1:$I$1001,3,0))</f>
        <v>smosebyie@stanford.edu</v>
      </c>
      <c r="H664" s="2" t="str">
        <f>VLOOKUP(C664,customers!$A$1:$I$1001,7,0)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>
        <f>INDEX(products!$A$1:$G$49,MATCH(orders!$D664,products!$A$1:$A$49,0),MATCH(orders!K$1,products!$A$1:$G$1,0))</f>
        <v>2.5</v>
      </c>
      <c r="L664">
        <f>INDEX(products!$A$1:$G$49,MATCH(orders!$D664,products!$A$1:$A$49,0),MATCH(orders!L$1,products!$A$1:$G$1,0))</f>
        <v>29.784999999999997</v>
      </c>
      <c r="M664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VLOOKUP(C665,customers!A664:$I$1001,2,0)</f>
        <v>Corrie Wass</v>
      </c>
      <c r="G665" s="2" t="str">
        <f>IF(VLOOKUP(C665,customers!$A$1:$I$1001,3,0)=0," ",VLOOKUP(C665,customers!$A$1:$I$1001,3,0))</f>
        <v>cwassif@prweb.com</v>
      </c>
      <c r="H665" s="2" t="str">
        <f>VLOOKUP(C665,customers!$A$1:$I$1001,7,0)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>
        <f>INDEX(products!$A$1:$G$49,MATCH(orders!$D665,products!$A$1:$A$49,0),MATCH(orders!K$1,products!$A$1:$G$1,0))</f>
        <v>1</v>
      </c>
      <c r="L665">
        <f>INDEX(products!$A$1:$G$49,MATCH(orders!$D665,products!$A$1:$A$49,0),MATCH(orders!L$1,products!$A$1:$G$1,0))</f>
        <v>11.25</v>
      </c>
      <c r="M665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VLOOKUP(C666,customers!A665:$I$1001,2,0)</f>
        <v>Ira Sjostrom</v>
      </c>
      <c r="G666" s="2" t="str">
        <f>IF(VLOOKUP(C666,customers!$A$1:$I$1001,3,0)=0," ",VLOOKUP(C666,customers!$A$1:$I$1001,3,0))</f>
        <v>isjostromig@pbs.org</v>
      </c>
      <c r="H666" s="2" t="str">
        <f>VLOOKUP(C666,customers!$A$1:$I$1001,7,0)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>
        <f>INDEX(products!$A$1:$G$49,MATCH(orders!$D666,products!$A$1:$A$49,0),MATCH(orders!K$1,products!$A$1:$G$1,0))</f>
        <v>1</v>
      </c>
      <c r="L666">
        <f>INDEX(products!$A$1:$G$49,MATCH(orders!$D666,products!$A$1:$A$49,0),MATCH(orders!L$1,products!$A$1:$G$1,0))</f>
        <v>12.15</v>
      </c>
      <c r="M666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VLOOKUP(C667,customers!A666:$I$1001,2,0)</f>
        <v>Ira Sjostrom</v>
      </c>
      <c r="G667" s="2" t="str">
        <f>IF(VLOOKUP(C667,customers!$A$1:$I$1001,3,0)=0," ",VLOOKUP(C667,customers!$A$1:$I$1001,3,0))</f>
        <v>isjostromig@pbs.org</v>
      </c>
      <c r="H667" s="2" t="str">
        <f>VLOOKUP(C667,customers!$A$1:$I$1001,7,0)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>
        <f>INDEX(products!$A$1:$G$49,MATCH(orders!$D667,products!$A$1:$A$49,0),MATCH(orders!K$1,products!$A$1:$G$1,0))</f>
        <v>0.2</v>
      </c>
      <c r="L667">
        <f>INDEX(products!$A$1:$G$49,MATCH(orders!$D667,products!$A$1:$A$49,0),MATCH(orders!L$1,products!$A$1:$G$1,0))</f>
        <v>3.8849999999999998</v>
      </c>
      <c r="M667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VLOOKUP(C668,customers!A667:$I$1001,2,0)</f>
        <v>Jermaine Branchett</v>
      </c>
      <c r="G668" s="2" t="str">
        <f>IF(VLOOKUP(C668,customers!$A$1:$I$1001,3,0)=0," ",VLOOKUP(C668,customers!$A$1:$I$1001,3,0))</f>
        <v>jbranchettii@bravesites.com</v>
      </c>
      <c r="H668" s="2" t="str">
        <f>VLOOKUP(C668,customers!$A$1:$I$1001,7,0)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>
        <f>INDEX(products!$A$1:$G$49,MATCH(orders!$D668,products!$A$1:$A$49,0),MATCH(orders!K$1,products!$A$1:$G$1,0))</f>
        <v>2.5</v>
      </c>
      <c r="L668">
        <f>INDEX(products!$A$1:$G$49,MATCH(orders!$D668,products!$A$1:$A$49,0),MATCH(orders!L$1,products!$A$1:$G$1,0))</f>
        <v>22.884999999999998</v>
      </c>
      <c r="M668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VLOOKUP(C669,customers!A668:$I$1001,2,0)</f>
        <v>Nissie Rudland</v>
      </c>
      <c r="G669" s="2" t="str">
        <f>IF(VLOOKUP(C669,customers!$A$1:$I$1001,3,0)=0," ",VLOOKUP(C669,customers!$A$1:$I$1001,3,0))</f>
        <v>nrudlandij@blogs.com</v>
      </c>
      <c r="H669" s="2" t="str">
        <f>VLOOKUP(C669,customers!$A$1:$I$1001,7,0)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>
        <f>INDEX(products!$A$1:$G$49,MATCH(orders!$D669,products!$A$1:$A$49,0),MATCH(orders!K$1,products!$A$1:$G$1,0))</f>
        <v>1</v>
      </c>
      <c r="L669">
        <f>INDEX(products!$A$1:$G$49,MATCH(orders!$D669,products!$A$1:$A$49,0),MATCH(orders!L$1,products!$A$1:$G$1,0))</f>
        <v>9.9499999999999993</v>
      </c>
      <c r="M669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VLOOKUP(C670,customers!A669:$I$1001,2,0)</f>
        <v>Janella Millett</v>
      </c>
      <c r="G670" s="2" t="str">
        <f>IF(VLOOKUP(C670,customers!$A$1:$I$1001,3,0)=0," ",VLOOKUP(C670,customers!$A$1:$I$1001,3,0))</f>
        <v>jmillettik@addtoany.com</v>
      </c>
      <c r="H670" s="2" t="str">
        <f>VLOOKUP(C670,customers!$A$1:$I$1001,7,0)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>
        <f>INDEX(products!$A$1:$G$49,MATCH(orders!$D670,products!$A$1:$A$49,0),MATCH(orders!K$1,products!$A$1:$G$1,0))</f>
        <v>2.5</v>
      </c>
      <c r="L670">
        <f>INDEX(products!$A$1:$G$49,MATCH(orders!$D670,products!$A$1:$A$49,0),MATCH(orders!L$1,products!$A$1:$G$1,0))</f>
        <v>27.484999999999996</v>
      </c>
      <c r="M670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VLOOKUP(C671,customers!A670:$I$1001,2,0)</f>
        <v>Ferdie Tourry</v>
      </c>
      <c r="G671" s="2" t="str">
        <f>IF(VLOOKUP(C671,customers!$A$1:$I$1001,3,0)=0," ",VLOOKUP(C671,customers!$A$1:$I$1001,3,0))</f>
        <v>ftourryil@google.de</v>
      </c>
      <c r="H671" s="2" t="str">
        <f>VLOOKUP(C671,customers!$A$1:$I$1001,7,0)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>
        <f>INDEX(products!$A$1:$G$49,MATCH(orders!$D671,products!$A$1:$A$49,0),MATCH(orders!K$1,products!$A$1:$G$1,0))</f>
        <v>2.5</v>
      </c>
      <c r="L671">
        <f>INDEX(products!$A$1:$G$49,MATCH(orders!$D671,products!$A$1:$A$49,0),MATCH(orders!L$1,products!$A$1:$G$1,0))</f>
        <v>33.464999999999996</v>
      </c>
      <c r="M671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VLOOKUP(C672,customers!A671:$I$1001,2,0)</f>
        <v>Cecil Weatherall</v>
      </c>
      <c r="G672" s="2" t="str">
        <f>IF(VLOOKUP(C672,customers!$A$1:$I$1001,3,0)=0," ",VLOOKUP(C672,customers!$A$1:$I$1001,3,0))</f>
        <v>cweatherallim@toplist.cz</v>
      </c>
      <c r="H672" s="2" t="str">
        <f>VLOOKUP(C672,customers!$A$1:$I$1001,7,0)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>
        <f>INDEX(products!$A$1:$G$49,MATCH(orders!$D672,products!$A$1:$A$49,0),MATCH(orders!K$1,products!$A$1:$G$1,0))</f>
        <v>0.2</v>
      </c>
      <c r="L672">
        <f>INDEX(products!$A$1:$G$49,MATCH(orders!$D672,products!$A$1:$A$49,0),MATCH(orders!L$1,products!$A$1:$G$1,0))</f>
        <v>4.3650000000000002</v>
      </c>
      <c r="M672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VLOOKUP(C673,customers!A672:$I$1001,2,0)</f>
        <v>Gale Heindrick</v>
      </c>
      <c r="G673" s="2" t="str">
        <f>IF(VLOOKUP(C673,customers!$A$1:$I$1001,3,0)=0," ",VLOOKUP(C673,customers!$A$1:$I$1001,3,0))</f>
        <v>gheindrickin@usda.gov</v>
      </c>
      <c r="H673" s="2" t="str">
        <f>VLOOKUP(C673,customers!$A$1:$I$1001,7,0)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>
        <f>INDEX(products!$A$1:$G$49,MATCH(orders!$D673,products!$A$1:$A$49,0),MATCH(orders!K$1,products!$A$1:$G$1,0))</f>
        <v>1</v>
      </c>
      <c r="L673">
        <f>INDEX(products!$A$1:$G$49,MATCH(orders!$D673,products!$A$1:$A$49,0),MATCH(orders!L$1,products!$A$1:$G$1,0))</f>
        <v>11.95</v>
      </c>
      <c r="M673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VLOOKUP(C674,customers!A673:$I$1001,2,0)</f>
        <v>Layne Imason</v>
      </c>
      <c r="G674" s="2" t="str">
        <f>IF(VLOOKUP(C674,customers!$A$1:$I$1001,3,0)=0," ",VLOOKUP(C674,customers!$A$1:$I$1001,3,0))</f>
        <v>limasonio@discuz.net</v>
      </c>
      <c r="H674" s="2" t="str">
        <f>VLOOKUP(C674,customers!$A$1:$I$1001,7,0)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>
        <f>INDEX(products!$A$1:$G$49,MATCH(orders!$D674,products!$A$1:$A$49,0),MATCH(orders!K$1,products!$A$1:$G$1,0))</f>
        <v>0.5</v>
      </c>
      <c r="L674">
        <f>INDEX(products!$A$1:$G$49,MATCH(orders!$D674,products!$A$1:$A$49,0),MATCH(orders!L$1,products!$A$1:$G$1,0))</f>
        <v>8.73</v>
      </c>
      <c r="M674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VLOOKUP(C675,customers!A674:$I$1001,2,0)</f>
        <v>Hazel Saill</v>
      </c>
      <c r="G675" s="2" t="str">
        <f>IF(VLOOKUP(C675,customers!$A$1:$I$1001,3,0)=0," ",VLOOKUP(C675,customers!$A$1:$I$1001,3,0))</f>
        <v>hsaillip@odnoklassniki.ru</v>
      </c>
      <c r="H675" s="2" t="str">
        <f>VLOOKUP(C675,customers!$A$1:$I$1001,7,0)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>
        <f>INDEX(products!$A$1:$G$49,MATCH(orders!$D675,products!$A$1:$A$49,0),MATCH(orders!K$1,products!$A$1:$G$1,0))</f>
        <v>1</v>
      </c>
      <c r="L675">
        <f>INDEX(products!$A$1:$G$49,MATCH(orders!$D675,products!$A$1:$A$49,0),MATCH(orders!L$1,products!$A$1:$G$1,0))</f>
        <v>13.75</v>
      </c>
      <c r="M675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VLOOKUP(C676,customers!A675:$I$1001,2,0)</f>
        <v>Hermann Larvor</v>
      </c>
      <c r="G676" s="2" t="str">
        <f>IF(VLOOKUP(C676,customers!$A$1:$I$1001,3,0)=0," ",VLOOKUP(C676,customers!$A$1:$I$1001,3,0))</f>
        <v>hlarvoriq@last.fm</v>
      </c>
      <c r="H676" s="2" t="str">
        <f>VLOOKUP(C676,customers!$A$1:$I$1001,7,0)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>
        <f>INDEX(products!$A$1:$G$49,MATCH(orders!$D676,products!$A$1:$A$49,0),MATCH(orders!K$1,products!$A$1:$G$1,0))</f>
        <v>2.5</v>
      </c>
      <c r="L676">
        <f>INDEX(products!$A$1:$G$49,MATCH(orders!$D676,products!$A$1:$A$49,0),MATCH(orders!L$1,products!$A$1:$G$1,0))</f>
        <v>29.784999999999997</v>
      </c>
      <c r="M676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VLOOKUP(C677,customers!A676:$I$1001,2,0)</f>
        <v>Terri Lyford</v>
      </c>
      <c r="G677" s="2" t="str">
        <f>IF(VLOOKUP(C677,customers!$A$1:$I$1001,3,0)=0," ",VLOOKUP(C677,customers!$A$1:$I$1001,3,0))</f>
        <v xml:space="preserve"> </v>
      </c>
      <c r="H677" s="2" t="str">
        <f>VLOOKUP(C677,customers!$A$1:$I$1001,7,0)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>
        <f>INDEX(products!$A$1:$G$49,MATCH(orders!$D677,products!$A$1:$A$49,0),MATCH(orders!K$1,products!$A$1:$G$1,0))</f>
        <v>2.5</v>
      </c>
      <c r="L677">
        <f>INDEX(products!$A$1:$G$49,MATCH(orders!$D677,products!$A$1:$A$49,0),MATCH(orders!L$1,products!$A$1:$G$1,0))</f>
        <v>29.784999999999997</v>
      </c>
      <c r="M677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VLOOKUP(C678,customers!A677:$I$1001,2,0)</f>
        <v>Gabey Cogan</v>
      </c>
      <c r="G678" s="2" t="str">
        <f>IF(VLOOKUP(C678,customers!$A$1:$I$1001,3,0)=0," ",VLOOKUP(C678,customers!$A$1:$I$1001,3,0))</f>
        <v xml:space="preserve"> </v>
      </c>
      <c r="H678" s="2" t="str">
        <f>VLOOKUP(C678,customers!$A$1:$I$1001,7,0)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>
        <f>INDEX(products!$A$1:$G$49,MATCH(orders!$D678,products!$A$1:$A$49,0),MATCH(orders!K$1,products!$A$1:$G$1,0))</f>
        <v>0.5</v>
      </c>
      <c r="L678">
        <f>INDEX(products!$A$1:$G$49,MATCH(orders!$D678,products!$A$1:$A$49,0),MATCH(orders!L$1,products!$A$1:$G$1,0))</f>
        <v>9.51</v>
      </c>
      <c r="M678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VLOOKUP(C679,customers!A678:$I$1001,2,0)</f>
        <v>Charin Penwarden</v>
      </c>
      <c r="G679" s="2" t="str">
        <f>IF(VLOOKUP(C679,customers!$A$1:$I$1001,3,0)=0," ",VLOOKUP(C679,customers!$A$1:$I$1001,3,0))</f>
        <v>cpenwardenit@mlb.com</v>
      </c>
      <c r="H679" s="2" t="str">
        <f>VLOOKUP(C679,customers!$A$1:$I$1001,7,0)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>
        <f>INDEX(products!$A$1:$G$49,MATCH(orders!$D679,products!$A$1:$A$49,0),MATCH(orders!K$1,products!$A$1:$G$1,0))</f>
        <v>0.5</v>
      </c>
      <c r="L679">
        <f>INDEX(products!$A$1:$G$49,MATCH(orders!$D679,products!$A$1:$A$49,0),MATCH(orders!L$1,products!$A$1:$G$1,0))</f>
        <v>8.73</v>
      </c>
      <c r="M679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VLOOKUP(C680,customers!A679:$I$1001,2,0)</f>
        <v>Milty Middis</v>
      </c>
      <c r="G680" s="2" t="str">
        <f>IF(VLOOKUP(C680,customers!$A$1:$I$1001,3,0)=0," ",VLOOKUP(C680,customers!$A$1:$I$1001,3,0))</f>
        <v>mmiddisiu@dmoz.org</v>
      </c>
      <c r="H680" s="2" t="str">
        <f>VLOOKUP(C680,customers!$A$1:$I$1001,7,0)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>
        <f>INDEX(products!$A$1:$G$49,MATCH(orders!$D680,products!$A$1:$A$49,0),MATCH(orders!K$1,products!$A$1:$G$1,0))</f>
        <v>2.5</v>
      </c>
      <c r="L680">
        <f>INDEX(products!$A$1:$G$49,MATCH(orders!$D680,products!$A$1:$A$49,0),MATCH(orders!L$1,products!$A$1:$G$1,0))</f>
        <v>29.784999999999997</v>
      </c>
      <c r="M680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VLOOKUP(C681,customers!A680:$I$1001,2,0)</f>
        <v>Adrianne Vairow</v>
      </c>
      <c r="G681" s="2" t="str">
        <f>IF(VLOOKUP(C681,customers!$A$1:$I$1001,3,0)=0," ",VLOOKUP(C681,customers!$A$1:$I$1001,3,0))</f>
        <v>avairowiv@studiopress.com</v>
      </c>
      <c r="H681" s="2" t="str">
        <f>VLOOKUP(C681,customers!$A$1:$I$1001,7,0)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>
        <f>INDEX(products!$A$1:$G$49,MATCH(orders!$D681,products!$A$1:$A$49,0),MATCH(orders!K$1,products!$A$1:$G$1,0))</f>
        <v>2.5</v>
      </c>
      <c r="L681">
        <f>INDEX(products!$A$1:$G$49,MATCH(orders!$D681,products!$A$1:$A$49,0),MATCH(orders!L$1,products!$A$1:$G$1,0))</f>
        <v>27.484999999999996</v>
      </c>
      <c r="M681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VLOOKUP(C682,customers!A681:$I$1001,2,0)</f>
        <v>Anjanette Goldie</v>
      </c>
      <c r="G682" s="2" t="str">
        <f>IF(VLOOKUP(C682,customers!$A$1:$I$1001,3,0)=0," ",VLOOKUP(C682,customers!$A$1:$I$1001,3,0))</f>
        <v>agoldieiw@goo.gl</v>
      </c>
      <c r="H682" s="2" t="str">
        <f>VLOOKUP(C682,customers!$A$1:$I$1001,7,0)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>
        <f>INDEX(products!$A$1:$G$49,MATCH(orders!$D682,products!$A$1:$A$49,0),MATCH(orders!K$1,products!$A$1:$G$1,0))</f>
        <v>1</v>
      </c>
      <c r="L682">
        <f>INDEX(products!$A$1:$G$49,MATCH(orders!$D682,products!$A$1:$A$49,0),MATCH(orders!L$1,products!$A$1:$G$1,0))</f>
        <v>11.25</v>
      </c>
      <c r="M682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VLOOKUP(C683,customers!A682:$I$1001,2,0)</f>
        <v>Nicky Ayris</v>
      </c>
      <c r="G683" s="2" t="str">
        <f>IF(VLOOKUP(C683,customers!$A$1:$I$1001,3,0)=0," ",VLOOKUP(C683,customers!$A$1:$I$1001,3,0))</f>
        <v>nayrisix@t-online.de</v>
      </c>
      <c r="H683" s="2" t="str">
        <f>VLOOKUP(C683,customers!$A$1:$I$1001,7,0)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>
        <f>INDEX(products!$A$1:$G$49,MATCH(orders!$D683,products!$A$1:$A$49,0),MATCH(orders!K$1,products!$A$1:$G$1,0))</f>
        <v>0.2</v>
      </c>
      <c r="L683">
        <f>INDEX(products!$A$1:$G$49,MATCH(orders!$D683,products!$A$1:$A$49,0),MATCH(orders!L$1,products!$A$1:$G$1,0))</f>
        <v>4.7549999999999999</v>
      </c>
      <c r="M683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VLOOKUP(C684,customers!A683:$I$1001,2,0)</f>
        <v>Laryssa Benediktovich</v>
      </c>
      <c r="G684" s="2" t="str">
        <f>IF(VLOOKUP(C684,customers!$A$1:$I$1001,3,0)=0," ",VLOOKUP(C684,customers!$A$1:$I$1001,3,0))</f>
        <v>lbenediktovichiy@wunderground.com</v>
      </c>
      <c r="H684" s="2" t="str">
        <f>VLOOKUP(C684,customers!$A$1:$I$1001,7,0)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>
        <f>INDEX(products!$A$1:$G$49,MATCH(orders!$D684,products!$A$1:$A$49,0),MATCH(orders!K$1,products!$A$1:$G$1,0))</f>
        <v>0.2</v>
      </c>
      <c r="L684">
        <f>INDEX(products!$A$1:$G$49,MATCH(orders!$D684,products!$A$1:$A$49,0),MATCH(orders!L$1,products!$A$1:$G$1,0))</f>
        <v>4.125</v>
      </c>
      <c r="M684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VLOOKUP(C685,customers!A684:$I$1001,2,0)</f>
        <v>Theo Jacobovitz</v>
      </c>
      <c r="G685" s="2" t="str">
        <f>IF(VLOOKUP(C685,customers!$A$1:$I$1001,3,0)=0," ",VLOOKUP(C685,customers!$A$1:$I$1001,3,0))</f>
        <v>tjacobovitziz@cbc.ca</v>
      </c>
      <c r="H685" s="2" t="str">
        <f>VLOOKUP(C685,customers!$A$1:$I$1001,7,0)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>
        <f>INDEX(products!$A$1:$G$49,MATCH(orders!$D685,products!$A$1:$A$49,0),MATCH(orders!K$1,products!$A$1:$G$1,0))</f>
        <v>0.5</v>
      </c>
      <c r="L685">
        <f>INDEX(products!$A$1:$G$49,MATCH(orders!$D685,products!$A$1:$A$49,0),MATCH(orders!L$1,products!$A$1:$G$1,0))</f>
        <v>7.77</v>
      </c>
      <c r="M685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VLOOKUP(C686,customers!A685:$I$1001,2,0)</f>
        <v>Becca Ableson</v>
      </c>
      <c r="G686" s="2" t="str">
        <f>IF(VLOOKUP(C686,customers!$A$1:$I$1001,3,0)=0," ",VLOOKUP(C686,customers!$A$1:$I$1001,3,0))</f>
        <v xml:space="preserve"> </v>
      </c>
      <c r="H686" s="2" t="str">
        <f>VLOOKUP(C686,customers!$A$1:$I$1001,7,0)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>
        <f>INDEX(products!$A$1:$G$49,MATCH(orders!$D686,products!$A$1:$A$49,0),MATCH(orders!K$1,products!$A$1:$G$1,0))</f>
        <v>1</v>
      </c>
      <c r="L686">
        <f>INDEX(products!$A$1:$G$49,MATCH(orders!$D686,products!$A$1:$A$49,0),MATCH(orders!L$1,products!$A$1:$G$1,0))</f>
        <v>11.95</v>
      </c>
      <c r="M686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VLOOKUP(C687,customers!A686:$I$1001,2,0)</f>
        <v>Jeno Druitt</v>
      </c>
      <c r="G687" s="2" t="str">
        <f>IF(VLOOKUP(C687,customers!$A$1:$I$1001,3,0)=0," ",VLOOKUP(C687,customers!$A$1:$I$1001,3,0))</f>
        <v>jdruittj1@feedburner.com</v>
      </c>
      <c r="H687" s="2" t="str">
        <f>VLOOKUP(C687,customers!$A$1:$I$1001,7,0)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>
        <f>INDEX(products!$A$1:$G$49,MATCH(orders!$D687,products!$A$1:$A$49,0),MATCH(orders!K$1,products!$A$1:$G$1,0))</f>
        <v>2.5</v>
      </c>
      <c r="L687">
        <f>INDEX(products!$A$1:$G$49,MATCH(orders!$D687,products!$A$1:$A$49,0),MATCH(orders!L$1,products!$A$1:$G$1,0))</f>
        <v>36.454999999999998</v>
      </c>
      <c r="M687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VLOOKUP(C688,customers!A687:$I$1001,2,0)</f>
        <v>Deonne Shortall</v>
      </c>
      <c r="G688" s="2" t="str">
        <f>IF(VLOOKUP(C688,customers!$A$1:$I$1001,3,0)=0," ",VLOOKUP(C688,customers!$A$1:$I$1001,3,0))</f>
        <v>dshortallj2@wikipedia.org</v>
      </c>
      <c r="H688" s="2" t="str">
        <f>VLOOKUP(C688,customers!$A$1:$I$1001,7,0)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>
        <f>INDEX(products!$A$1:$G$49,MATCH(orders!$D688,products!$A$1:$A$49,0),MATCH(orders!K$1,products!$A$1:$G$1,0))</f>
        <v>0.2</v>
      </c>
      <c r="L688">
        <f>INDEX(products!$A$1:$G$49,MATCH(orders!$D688,products!$A$1:$A$49,0),MATCH(orders!L$1,products!$A$1:$G$1,0))</f>
        <v>2.6849999999999996</v>
      </c>
      <c r="M688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VLOOKUP(C689,customers!A688:$I$1001,2,0)</f>
        <v>Wilton Cottier</v>
      </c>
      <c r="G689" s="2" t="str">
        <f>IF(VLOOKUP(C689,customers!$A$1:$I$1001,3,0)=0," ",VLOOKUP(C689,customers!$A$1:$I$1001,3,0))</f>
        <v>wcottierj3@cafepress.com</v>
      </c>
      <c r="H689" s="2" t="str">
        <f>VLOOKUP(C689,customers!$A$1:$I$1001,7,0)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>
        <f>INDEX(products!$A$1:$G$49,MATCH(orders!$D689,products!$A$1:$A$49,0),MATCH(orders!K$1,products!$A$1:$G$1,0))</f>
        <v>0.5</v>
      </c>
      <c r="L689">
        <f>INDEX(products!$A$1:$G$49,MATCH(orders!$D689,products!$A$1:$A$49,0),MATCH(orders!L$1,products!$A$1:$G$1,0))</f>
        <v>8.25</v>
      </c>
      <c r="M689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VLOOKUP(C690,customers!A689:$I$1001,2,0)</f>
        <v>Kevan Grinsted</v>
      </c>
      <c r="G690" s="2" t="str">
        <f>IF(VLOOKUP(C690,customers!$A$1:$I$1001,3,0)=0," ",VLOOKUP(C690,customers!$A$1:$I$1001,3,0))</f>
        <v>kgrinstedj4@google.com.br</v>
      </c>
      <c r="H690" s="2" t="str">
        <f>VLOOKUP(C690,customers!$A$1:$I$1001,7,0)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>
        <f>INDEX(products!$A$1:$G$49,MATCH(orders!$D690,products!$A$1:$A$49,0),MATCH(orders!K$1,products!$A$1:$G$1,0))</f>
        <v>1</v>
      </c>
      <c r="L690">
        <f>INDEX(products!$A$1:$G$49,MATCH(orders!$D690,products!$A$1:$A$49,0),MATCH(orders!L$1,products!$A$1:$G$1,0))</f>
        <v>12.95</v>
      </c>
      <c r="M690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VLOOKUP(C691,customers!A690:$I$1001,2,0)</f>
        <v>Dionne Skyner</v>
      </c>
      <c r="G691" s="2" t="str">
        <f>IF(VLOOKUP(C691,customers!$A$1:$I$1001,3,0)=0," ",VLOOKUP(C691,customers!$A$1:$I$1001,3,0))</f>
        <v>dskynerj5@hubpages.com</v>
      </c>
      <c r="H691" s="2" t="str">
        <f>VLOOKUP(C691,customers!$A$1:$I$1001,7,0)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>
        <f>INDEX(products!$A$1:$G$49,MATCH(orders!$D691,products!$A$1:$A$49,0),MATCH(orders!K$1,products!$A$1:$G$1,0))</f>
        <v>0.5</v>
      </c>
      <c r="L691">
        <f>INDEX(products!$A$1:$G$49,MATCH(orders!$D691,products!$A$1:$A$49,0),MATCH(orders!L$1,products!$A$1:$G$1,0))</f>
        <v>6.75</v>
      </c>
      <c r="M691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VLOOKUP(C692,customers!A691:$I$1001,2,0)</f>
        <v>Francesco Dressel</v>
      </c>
      <c r="G692" s="2" t="str">
        <f>IF(VLOOKUP(C692,customers!$A$1:$I$1001,3,0)=0," ",VLOOKUP(C692,customers!$A$1:$I$1001,3,0))</f>
        <v xml:space="preserve"> </v>
      </c>
      <c r="H692" s="2" t="str">
        <f>VLOOKUP(C692,customers!$A$1:$I$1001,7,0)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>
        <f>INDEX(products!$A$1:$G$49,MATCH(orders!$D692,products!$A$1:$A$49,0),MATCH(orders!K$1,products!$A$1:$G$1,0))</f>
        <v>2.5</v>
      </c>
      <c r="L692">
        <f>INDEX(products!$A$1:$G$49,MATCH(orders!$D692,products!$A$1:$A$49,0),MATCH(orders!L$1,products!$A$1:$G$1,0))</f>
        <v>29.784999999999997</v>
      </c>
      <c r="M692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VLOOKUP(C693,customers!A692:$I$1001,2,0)</f>
        <v>Jimmy Dymoke</v>
      </c>
      <c r="G693" s="2" t="str">
        <f>IF(VLOOKUP(C693,customers!$A$1:$I$1001,3,0)=0," ",VLOOKUP(C693,customers!$A$1:$I$1001,3,0))</f>
        <v>jdymokeje@prnewswire.com</v>
      </c>
      <c r="H693" s="2" t="str">
        <f>VLOOKUP(C693,customers!$A$1:$I$1001,7,0)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>
        <f>INDEX(products!$A$1:$G$49,MATCH(orders!$D693,products!$A$1:$A$49,0),MATCH(orders!K$1,products!$A$1:$G$1,0))</f>
        <v>1</v>
      </c>
      <c r="L693">
        <f>INDEX(products!$A$1:$G$49,MATCH(orders!$D693,products!$A$1:$A$49,0),MATCH(orders!L$1,products!$A$1:$G$1,0))</f>
        <v>11.25</v>
      </c>
      <c r="M693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VLOOKUP(C694,customers!A693:$I$1001,2,0)</f>
        <v>Ambrosio Weinmann</v>
      </c>
      <c r="G694" s="2" t="str">
        <f>IF(VLOOKUP(C694,customers!$A$1:$I$1001,3,0)=0," ",VLOOKUP(C694,customers!$A$1:$I$1001,3,0))</f>
        <v>aweinmannj8@shinystat.com</v>
      </c>
      <c r="H694" s="2" t="str">
        <f>VLOOKUP(C694,customers!$A$1:$I$1001,7,0)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>
        <f>INDEX(products!$A$1:$G$49,MATCH(orders!$D694,products!$A$1:$A$49,0),MATCH(orders!K$1,products!$A$1:$G$1,0))</f>
        <v>1</v>
      </c>
      <c r="L694">
        <f>INDEX(products!$A$1:$G$49,MATCH(orders!$D694,products!$A$1:$A$49,0),MATCH(orders!L$1,products!$A$1:$G$1,0))</f>
        <v>12.95</v>
      </c>
      <c r="M694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VLOOKUP(C695,customers!A694:$I$1001,2,0)</f>
        <v>Elden Andriessen</v>
      </c>
      <c r="G695" s="2" t="str">
        <f>IF(VLOOKUP(C695,customers!$A$1:$I$1001,3,0)=0," ",VLOOKUP(C695,customers!$A$1:$I$1001,3,0))</f>
        <v>eandriessenj9@europa.eu</v>
      </c>
      <c r="H695" s="2" t="str">
        <f>VLOOKUP(C695,customers!$A$1:$I$1001,7,0)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>
        <f>INDEX(products!$A$1:$G$49,MATCH(orders!$D695,products!$A$1:$A$49,0),MATCH(orders!K$1,products!$A$1:$G$1,0))</f>
        <v>2.5</v>
      </c>
      <c r="L695">
        <f>INDEX(products!$A$1:$G$49,MATCH(orders!$D695,products!$A$1:$A$49,0),MATCH(orders!L$1,products!$A$1:$G$1,0))</f>
        <v>25.874999999999996</v>
      </c>
      <c r="M695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VLOOKUP(C696,customers!A695:$I$1001,2,0)</f>
        <v>Roxie Deaconson</v>
      </c>
      <c r="G696" s="2" t="str">
        <f>IF(VLOOKUP(C696,customers!$A$1:$I$1001,3,0)=0," ",VLOOKUP(C696,customers!$A$1:$I$1001,3,0))</f>
        <v>rdeaconsonja@archive.org</v>
      </c>
      <c r="H696" s="2" t="str">
        <f>VLOOKUP(C696,customers!$A$1:$I$1001,7,0)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>
        <f>INDEX(products!$A$1:$G$49,MATCH(orders!$D696,products!$A$1:$A$49,0),MATCH(orders!K$1,products!$A$1:$G$1,0))</f>
        <v>0.5</v>
      </c>
      <c r="L696">
        <f>INDEX(products!$A$1:$G$49,MATCH(orders!$D696,products!$A$1:$A$49,0),MATCH(orders!L$1,products!$A$1:$G$1,0))</f>
        <v>7.29</v>
      </c>
      <c r="M696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VLOOKUP(C697,customers!A696:$I$1001,2,0)</f>
        <v>Davida Caro</v>
      </c>
      <c r="G697" s="2" t="str">
        <f>IF(VLOOKUP(C697,customers!$A$1:$I$1001,3,0)=0," ",VLOOKUP(C697,customers!$A$1:$I$1001,3,0))</f>
        <v>dcarojb@twitter.com</v>
      </c>
      <c r="H697" s="2" t="str">
        <f>VLOOKUP(C697,customers!$A$1:$I$1001,7,0)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>
        <f>INDEX(products!$A$1:$G$49,MATCH(orders!$D697,products!$A$1:$A$49,0),MATCH(orders!K$1,products!$A$1:$G$1,0))</f>
        <v>2.5</v>
      </c>
      <c r="L697">
        <f>INDEX(products!$A$1:$G$49,MATCH(orders!$D697,products!$A$1:$A$49,0),MATCH(orders!L$1,products!$A$1:$G$1,0))</f>
        <v>36.454999999999998</v>
      </c>
      <c r="M697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VLOOKUP(C698,customers!A697:$I$1001,2,0)</f>
        <v>Johna Bluck</v>
      </c>
      <c r="G698" s="2" t="str">
        <f>IF(VLOOKUP(C698,customers!$A$1:$I$1001,3,0)=0," ",VLOOKUP(C698,customers!$A$1:$I$1001,3,0))</f>
        <v>jbluckjc@imageshack.us</v>
      </c>
      <c r="H698" s="2" t="str">
        <f>VLOOKUP(C698,customers!$A$1:$I$1001,7,0)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>
        <f>INDEX(products!$A$1:$G$49,MATCH(orders!$D698,products!$A$1:$A$49,0),MATCH(orders!K$1,products!$A$1:$G$1,0))</f>
        <v>0.5</v>
      </c>
      <c r="L698">
        <f>INDEX(products!$A$1:$G$49,MATCH(orders!$D698,products!$A$1:$A$49,0),MATCH(orders!L$1,products!$A$1:$G$1,0))</f>
        <v>7.77</v>
      </c>
      <c r="M698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VLOOKUP(C699,customers!A698:$I$1001,2,0)</f>
        <v>Myrle Dearden</v>
      </c>
      <c r="G699" s="2" t="str">
        <f>IF(VLOOKUP(C699,customers!$A$1:$I$1001,3,0)=0," ",VLOOKUP(C699,customers!$A$1:$I$1001,3,0))</f>
        <v xml:space="preserve"> </v>
      </c>
      <c r="H699" s="2" t="str">
        <f>VLOOKUP(C699,customers!$A$1:$I$1001,7,0)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>
        <f>INDEX(products!$A$1:$G$49,MATCH(orders!$D699,products!$A$1:$A$49,0),MATCH(orders!K$1,products!$A$1:$G$1,0))</f>
        <v>0.5</v>
      </c>
      <c r="L699">
        <f>INDEX(products!$A$1:$G$49,MATCH(orders!$D699,products!$A$1:$A$49,0),MATCH(orders!L$1,products!$A$1:$G$1,0))</f>
        <v>6.75</v>
      </c>
      <c r="M699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VLOOKUP(C700,customers!A699:$I$1001,2,0)</f>
        <v>Jimmy Dymoke</v>
      </c>
      <c r="G700" s="2" t="str">
        <f>IF(VLOOKUP(C700,customers!$A$1:$I$1001,3,0)=0," ",VLOOKUP(C700,customers!$A$1:$I$1001,3,0))</f>
        <v>jdymokeje@prnewswire.com</v>
      </c>
      <c r="H700" s="2" t="str">
        <f>VLOOKUP(C700,customers!$A$1:$I$1001,7,0)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>
        <f>INDEX(products!$A$1:$G$49,MATCH(orders!$D700,products!$A$1:$A$49,0),MATCH(orders!K$1,products!$A$1:$G$1,0))</f>
        <v>1</v>
      </c>
      <c r="L700">
        <f>INDEX(products!$A$1:$G$49,MATCH(orders!$D700,products!$A$1:$A$49,0),MATCH(orders!L$1,products!$A$1:$G$1,0))</f>
        <v>12.95</v>
      </c>
      <c r="M700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VLOOKUP(C701,customers!A700:$I$1001,2,0)</f>
        <v>Orland Tadman</v>
      </c>
      <c r="G701" s="2" t="str">
        <f>IF(VLOOKUP(C701,customers!$A$1:$I$1001,3,0)=0," ",VLOOKUP(C701,customers!$A$1:$I$1001,3,0))</f>
        <v>otadmanjf@ft.com</v>
      </c>
      <c r="H701" s="2" t="str">
        <f>VLOOKUP(C701,customers!$A$1:$I$1001,7,0)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>
        <f>INDEX(products!$A$1:$G$49,MATCH(orders!$D701,products!$A$1:$A$49,0),MATCH(orders!K$1,products!$A$1:$G$1,0))</f>
        <v>0.5</v>
      </c>
      <c r="L701">
        <f>INDEX(products!$A$1:$G$49,MATCH(orders!$D701,products!$A$1:$A$49,0),MATCH(orders!L$1,products!$A$1:$G$1,0))</f>
        <v>5.97</v>
      </c>
      <c r="M701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VLOOKUP(C702,customers!A701:$I$1001,2,0)</f>
        <v>Barrett Gudde</v>
      </c>
      <c r="G702" s="2" t="str">
        <f>IF(VLOOKUP(C702,customers!$A$1:$I$1001,3,0)=0," ",VLOOKUP(C702,customers!$A$1:$I$1001,3,0))</f>
        <v>bguddejg@dailymotion.com</v>
      </c>
      <c r="H702" s="2" t="str">
        <f>VLOOKUP(C702,customers!$A$1:$I$1001,7,0)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>
        <f>INDEX(products!$A$1:$G$49,MATCH(orders!$D702,products!$A$1:$A$49,0),MATCH(orders!K$1,products!$A$1:$G$1,0))</f>
        <v>0.5</v>
      </c>
      <c r="L702">
        <f>INDEX(products!$A$1:$G$49,MATCH(orders!$D702,products!$A$1:$A$49,0),MATCH(orders!L$1,products!$A$1:$G$1,0))</f>
        <v>9.51</v>
      </c>
      <c r="M702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VLOOKUP(C703,customers!A702:$I$1001,2,0)</f>
        <v>Nathan Sictornes</v>
      </c>
      <c r="G703" s="2" t="str">
        <f>IF(VLOOKUP(C703,customers!$A$1:$I$1001,3,0)=0," ",VLOOKUP(C703,customers!$A$1:$I$1001,3,0))</f>
        <v>nsictornesjh@buzzfeed.com</v>
      </c>
      <c r="H703" s="2" t="str">
        <f>VLOOKUP(C703,customers!$A$1:$I$1001,7,0)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>
        <f>INDEX(products!$A$1:$G$49,MATCH(orders!$D703,products!$A$1:$A$49,0),MATCH(orders!K$1,products!$A$1:$G$1,0))</f>
        <v>0.5</v>
      </c>
      <c r="L703">
        <f>INDEX(products!$A$1:$G$49,MATCH(orders!$D703,products!$A$1:$A$49,0),MATCH(orders!L$1,products!$A$1:$G$1,0))</f>
        <v>5.97</v>
      </c>
      <c r="M703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VLOOKUP(C704,customers!A703:$I$1001,2,0)</f>
        <v>Vivyan Dunning</v>
      </c>
      <c r="G704" s="2" t="str">
        <f>IF(VLOOKUP(C704,customers!$A$1:$I$1001,3,0)=0," ",VLOOKUP(C704,customers!$A$1:$I$1001,3,0))</f>
        <v>vdunningji@independent.co.uk</v>
      </c>
      <c r="H704" s="2" t="str">
        <f>VLOOKUP(C704,customers!$A$1:$I$1001,7,0)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>
        <f>INDEX(products!$A$1:$G$49,MATCH(orders!$D704,products!$A$1:$A$49,0),MATCH(orders!K$1,products!$A$1:$G$1,0))</f>
        <v>0.5</v>
      </c>
      <c r="L704">
        <f>INDEX(products!$A$1:$G$49,MATCH(orders!$D704,products!$A$1:$A$49,0),MATCH(orders!L$1,products!$A$1:$G$1,0))</f>
        <v>7.77</v>
      </c>
      <c r="M704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VLOOKUP(C705,customers!A704:$I$1001,2,0)</f>
        <v>Doralin Baison</v>
      </c>
      <c r="G705" s="2" t="str">
        <f>IF(VLOOKUP(C705,customers!$A$1:$I$1001,3,0)=0," ",VLOOKUP(C705,customers!$A$1:$I$1001,3,0))</f>
        <v xml:space="preserve"> </v>
      </c>
      <c r="H705" s="2" t="str">
        <f>VLOOKUP(C705,customers!$A$1:$I$1001,7,0)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>
        <f>INDEX(products!$A$1:$G$49,MATCH(orders!$D705,products!$A$1:$A$49,0),MATCH(orders!K$1,products!$A$1:$G$1,0))</f>
        <v>2.5</v>
      </c>
      <c r="L705">
        <f>INDEX(products!$A$1:$G$49,MATCH(orders!$D705,products!$A$1:$A$49,0),MATCH(orders!L$1,products!$A$1:$G$1,0))</f>
        <v>29.784999999999997</v>
      </c>
      <c r="M705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VLOOKUP(C706,customers!A705:$I$1001,2,0)</f>
        <v>Josefina Ferens</v>
      </c>
      <c r="G706" s="2" t="str">
        <f>IF(VLOOKUP(C706,customers!$A$1:$I$1001,3,0)=0," ",VLOOKUP(C706,customers!$A$1:$I$1001,3,0))</f>
        <v xml:space="preserve"> </v>
      </c>
      <c r="H706" s="2" t="str">
        <f>VLOOKUP(C706,customers!$A$1:$I$1001,7,0)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>
        <f>INDEX(products!$A$1:$G$49,MATCH(orders!$D706,products!$A$1:$A$49,0),MATCH(orders!K$1,products!$A$1:$G$1,0))</f>
        <v>0.2</v>
      </c>
      <c r="L706">
        <f>INDEX(products!$A$1:$G$49,MATCH(orders!$D706,products!$A$1:$A$49,0),MATCH(orders!L$1,products!$A$1:$G$1,0))</f>
        <v>3.645</v>
      </c>
      <c r="M706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VLOOKUP(C707,customers!A706:$I$1001,2,0)</f>
        <v>Shelley Gehring</v>
      </c>
      <c r="G707" s="2" t="str">
        <f>IF(VLOOKUP(C707,customers!$A$1:$I$1001,3,0)=0," ",VLOOKUP(C707,customers!$A$1:$I$1001,3,0))</f>
        <v>sgehringjl@gnu.org</v>
      </c>
      <c r="H707" s="2" t="str">
        <f>VLOOKUP(C707,customers!$A$1:$I$1001,7,0)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>
        <f>INDEX(products!$A$1:$G$49,MATCH(orders!$D707,products!$A$1:$A$49,0),MATCH(orders!K$1,products!$A$1:$G$1,0))</f>
        <v>0.5</v>
      </c>
      <c r="L707">
        <f>INDEX(products!$A$1:$G$49,MATCH(orders!$D707,products!$A$1:$A$49,0),MATCH(orders!L$1,products!$A$1:$G$1,0))</f>
        <v>8.91</v>
      </c>
      <c r="M707">
        <f t="shared" ref="M707:M770" si="33">L707*E707</f>
        <v>17.82</v>
      </c>
      <c r="N707" t="str">
        <f t="shared" ref="N707:N770" si="34">IF(I707="Rob","Robusta",IF(I707="Exc","Excelsa",IF(I707="Ara","Arabica",IF(I707="Lib","Liberica"," "))))</f>
        <v>Excelsa</v>
      </c>
      <c r="O707" t="str">
        <f t="shared" ref="O707:O770" si="35">IF(J707="M","Medium",IF(J707="L","Light",IF(J707="D","Dark")))</f>
        <v>Light</v>
      </c>
    </row>
    <row r="708" spans="1:15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VLOOKUP(C708,customers!A707:$I$1001,2,0)</f>
        <v>Barrie Fallowes</v>
      </c>
      <c r="G708" s="2" t="str">
        <f>IF(VLOOKUP(C708,customers!$A$1:$I$1001,3,0)=0," ",VLOOKUP(C708,customers!$A$1:$I$1001,3,0))</f>
        <v>bfallowesjm@purevolume.com</v>
      </c>
      <c r="H708" s="2" t="str">
        <f>VLOOKUP(C708,customers!$A$1:$I$1001,7,0)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>
        <f>INDEX(products!$A$1:$G$49,MATCH(orders!$D708,products!$A$1:$A$49,0),MATCH(orders!K$1,products!$A$1:$G$1,0))</f>
        <v>0.2</v>
      </c>
      <c r="L708">
        <f>INDEX(products!$A$1:$G$49,MATCH(orders!$D708,products!$A$1:$A$49,0),MATCH(orders!L$1,products!$A$1:$G$1,0))</f>
        <v>4.125</v>
      </c>
      <c r="M708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VLOOKUP(C709,customers!A708:$I$1001,2,0)</f>
        <v>Nicolas Aiton</v>
      </c>
      <c r="G709" s="2" t="str">
        <f>IF(VLOOKUP(C709,customers!$A$1:$I$1001,3,0)=0," ",VLOOKUP(C709,customers!$A$1:$I$1001,3,0))</f>
        <v xml:space="preserve"> </v>
      </c>
      <c r="H709" s="2" t="str">
        <f>VLOOKUP(C709,customers!$A$1:$I$1001,7,0)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>
        <f>INDEX(products!$A$1:$G$49,MATCH(orders!$D709,products!$A$1:$A$49,0),MATCH(orders!K$1,products!$A$1:$G$1,0))</f>
        <v>1</v>
      </c>
      <c r="L709">
        <f>INDEX(products!$A$1:$G$49,MATCH(orders!$D709,products!$A$1:$A$49,0),MATCH(orders!L$1,products!$A$1:$G$1,0))</f>
        <v>12.95</v>
      </c>
      <c r="M709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VLOOKUP(C710,customers!A709:$I$1001,2,0)</f>
        <v>Shelli De Banke</v>
      </c>
      <c r="G710" s="2" t="str">
        <f>IF(VLOOKUP(C710,customers!$A$1:$I$1001,3,0)=0," ",VLOOKUP(C710,customers!$A$1:$I$1001,3,0))</f>
        <v>sdejo@newsvine.com</v>
      </c>
      <c r="H710" s="2" t="str">
        <f>VLOOKUP(C710,customers!$A$1:$I$1001,7,0)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>
        <f>INDEX(products!$A$1:$G$49,MATCH(orders!$D710,products!$A$1:$A$49,0),MATCH(orders!K$1,products!$A$1:$G$1,0))</f>
        <v>0.5</v>
      </c>
      <c r="L710">
        <f>INDEX(products!$A$1:$G$49,MATCH(orders!$D710,products!$A$1:$A$49,0),MATCH(orders!L$1,products!$A$1:$G$1,0))</f>
        <v>6.75</v>
      </c>
      <c r="M710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VLOOKUP(C711,customers!A710:$I$1001,2,0)</f>
        <v>Lyell Murch</v>
      </c>
      <c r="G711" s="2" t="str">
        <f>IF(VLOOKUP(C711,customers!$A$1:$I$1001,3,0)=0," ",VLOOKUP(C711,customers!$A$1:$I$1001,3,0))</f>
        <v xml:space="preserve"> </v>
      </c>
      <c r="H711" s="2" t="str">
        <f>VLOOKUP(C711,customers!$A$1:$I$1001,7,0)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>
        <f>INDEX(products!$A$1:$G$49,MATCH(orders!$D711,products!$A$1:$A$49,0),MATCH(orders!K$1,products!$A$1:$G$1,0))</f>
        <v>0.5</v>
      </c>
      <c r="L711">
        <f>INDEX(products!$A$1:$G$49,MATCH(orders!$D711,products!$A$1:$A$49,0),MATCH(orders!L$1,products!$A$1:$G$1,0))</f>
        <v>8.91</v>
      </c>
      <c r="M711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VLOOKUP(C712,customers!A711:$I$1001,2,0)</f>
        <v>Stearne Count</v>
      </c>
      <c r="G712" s="2" t="str">
        <f>IF(VLOOKUP(C712,customers!$A$1:$I$1001,3,0)=0," ",VLOOKUP(C712,customers!$A$1:$I$1001,3,0))</f>
        <v>scountjq@nba.com</v>
      </c>
      <c r="H712" s="2" t="str">
        <f>VLOOKUP(C712,customers!$A$1:$I$1001,7,0)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>
        <f>INDEX(products!$A$1:$G$49,MATCH(orders!$D712,products!$A$1:$A$49,0),MATCH(orders!K$1,products!$A$1:$G$1,0))</f>
        <v>0.5</v>
      </c>
      <c r="L712">
        <f>INDEX(products!$A$1:$G$49,MATCH(orders!$D712,products!$A$1:$A$49,0),MATCH(orders!L$1,products!$A$1:$G$1,0))</f>
        <v>8.25</v>
      </c>
      <c r="M712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VLOOKUP(C713,customers!A712:$I$1001,2,0)</f>
        <v>Selia Ragles</v>
      </c>
      <c r="G713" s="2" t="str">
        <f>IF(VLOOKUP(C713,customers!$A$1:$I$1001,3,0)=0," ",VLOOKUP(C713,customers!$A$1:$I$1001,3,0))</f>
        <v>sraglesjr@blogtalkradio.com</v>
      </c>
      <c r="H713" s="2" t="str">
        <f>VLOOKUP(C713,customers!$A$1:$I$1001,7,0)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>
        <f>INDEX(products!$A$1:$G$49,MATCH(orders!$D713,products!$A$1:$A$49,0),MATCH(orders!K$1,products!$A$1:$G$1,0))</f>
        <v>0.2</v>
      </c>
      <c r="L713">
        <f>INDEX(products!$A$1:$G$49,MATCH(orders!$D713,products!$A$1:$A$49,0),MATCH(orders!L$1,products!$A$1:$G$1,0))</f>
        <v>2.9849999999999999</v>
      </c>
      <c r="M713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VLOOKUP(C714,customers!A713:$I$1001,2,0)</f>
        <v>Silas Deehan</v>
      </c>
      <c r="G714" s="2" t="str">
        <f>IF(VLOOKUP(C714,customers!$A$1:$I$1001,3,0)=0," ",VLOOKUP(C714,customers!$A$1:$I$1001,3,0))</f>
        <v xml:space="preserve"> </v>
      </c>
      <c r="H714" s="2" t="str">
        <f>VLOOKUP(C714,customers!$A$1:$I$1001,7,0)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>
        <f>INDEX(products!$A$1:$G$49,MATCH(orders!$D714,products!$A$1:$A$49,0),MATCH(orders!K$1,products!$A$1:$G$1,0))</f>
        <v>0.5</v>
      </c>
      <c r="L714">
        <f>INDEX(products!$A$1:$G$49,MATCH(orders!$D714,products!$A$1:$A$49,0),MATCH(orders!L$1,products!$A$1:$G$1,0))</f>
        <v>8.25</v>
      </c>
      <c r="M714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VLOOKUP(C715,customers!A714:$I$1001,2,0)</f>
        <v>Sacha Bruun</v>
      </c>
      <c r="G715" s="2" t="str">
        <f>IF(VLOOKUP(C715,customers!$A$1:$I$1001,3,0)=0," ",VLOOKUP(C715,customers!$A$1:$I$1001,3,0))</f>
        <v>sbruunjt@blogtalkradio.com</v>
      </c>
      <c r="H715" s="2" t="str">
        <f>VLOOKUP(C715,customers!$A$1:$I$1001,7,0)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>
        <f>INDEX(products!$A$1:$G$49,MATCH(orders!$D715,products!$A$1:$A$49,0),MATCH(orders!K$1,products!$A$1:$G$1,0))</f>
        <v>0.2</v>
      </c>
      <c r="L715">
        <f>INDEX(products!$A$1:$G$49,MATCH(orders!$D715,products!$A$1:$A$49,0),MATCH(orders!L$1,products!$A$1:$G$1,0))</f>
        <v>2.9849999999999999</v>
      </c>
      <c r="M715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VLOOKUP(C716,customers!A715:$I$1001,2,0)</f>
        <v>Alon Pllu</v>
      </c>
      <c r="G716" s="2" t="str">
        <f>IF(VLOOKUP(C716,customers!$A$1:$I$1001,3,0)=0," ",VLOOKUP(C716,customers!$A$1:$I$1001,3,0))</f>
        <v>aplluju@dagondesign.com</v>
      </c>
      <c r="H716" s="2" t="str">
        <f>VLOOKUP(C716,customers!$A$1:$I$1001,7,0)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>
        <f>INDEX(products!$A$1:$G$49,MATCH(orders!$D716,products!$A$1:$A$49,0),MATCH(orders!K$1,products!$A$1:$G$1,0))</f>
        <v>0.2</v>
      </c>
      <c r="L716">
        <f>INDEX(products!$A$1:$G$49,MATCH(orders!$D716,products!$A$1:$A$49,0),MATCH(orders!L$1,products!$A$1:$G$1,0))</f>
        <v>3.645</v>
      </c>
      <c r="M716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VLOOKUP(C717,customers!A716:$I$1001,2,0)</f>
        <v>Gilberto Cornier</v>
      </c>
      <c r="G717" s="2" t="str">
        <f>IF(VLOOKUP(C717,customers!$A$1:$I$1001,3,0)=0," ",VLOOKUP(C717,customers!$A$1:$I$1001,3,0))</f>
        <v>gcornierjv@techcrunch.com</v>
      </c>
      <c r="H717" s="2" t="str">
        <f>VLOOKUP(C717,customers!$A$1:$I$1001,7,0)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>
        <f>INDEX(products!$A$1:$G$49,MATCH(orders!$D717,products!$A$1:$A$49,0),MATCH(orders!K$1,products!$A$1:$G$1,0))</f>
        <v>1</v>
      </c>
      <c r="L717">
        <f>INDEX(products!$A$1:$G$49,MATCH(orders!$D717,products!$A$1:$A$49,0),MATCH(orders!L$1,products!$A$1:$G$1,0))</f>
        <v>14.85</v>
      </c>
      <c r="M717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e">
        <f>VLOOKUP(C718,customers!A717:$I$1001,2,0)</f>
        <v>#N/A</v>
      </c>
      <c r="G718" s="2" t="str">
        <f>IF(VLOOKUP(C718,customers!$A$1:$I$1001,3,0)=0," ",VLOOKUP(C718,customers!$A$1:$I$1001,3,0))</f>
        <v>jdymokeje@prnewswire.com</v>
      </c>
      <c r="H718" s="2" t="str">
        <f>VLOOKUP(C718,customers!$A$1:$I$1001,7,0)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>
        <f>INDEX(products!$A$1:$G$49,MATCH(orders!$D718,products!$A$1:$A$49,0),MATCH(orders!K$1,products!$A$1:$G$1,0))</f>
        <v>1</v>
      </c>
      <c r="L718">
        <f>INDEX(products!$A$1:$G$49,MATCH(orders!$D718,products!$A$1:$A$49,0),MATCH(orders!L$1,products!$A$1:$G$1,0))</f>
        <v>11.95</v>
      </c>
      <c r="M718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VLOOKUP(C719,customers!A718:$I$1001,2,0)</f>
        <v>Willabella Harvison</v>
      </c>
      <c r="G719" s="2" t="str">
        <f>IF(VLOOKUP(C719,customers!$A$1:$I$1001,3,0)=0," ",VLOOKUP(C719,customers!$A$1:$I$1001,3,0))</f>
        <v>wharvisonjx@gizmodo.com</v>
      </c>
      <c r="H719" s="2" t="str">
        <f>VLOOKUP(C719,customers!$A$1:$I$1001,7,0)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>
        <f>INDEX(products!$A$1:$G$49,MATCH(orders!$D719,products!$A$1:$A$49,0),MATCH(orders!K$1,products!$A$1:$G$1,0))</f>
        <v>2.5</v>
      </c>
      <c r="L719">
        <f>INDEX(products!$A$1:$G$49,MATCH(orders!$D719,products!$A$1:$A$49,0),MATCH(orders!L$1,products!$A$1:$G$1,0))</f>
        <v>22.884999999999998</v>
      </c>
      <c r="M719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VLOOKUP(C720,customers!A719:$I$1001,2,0)</f>
        <v>Darice Heaford</v>
      </c>
      <c r="G720" s="2" t="str">
        <f>IF(VLOOKUP(C720,customers!$A$1:$I$1001,3,0)=0," ",VLOOKUP(C720,customers!$A$1:$I$1001,3,0))</f>
        <v>dheafordjy@twitpic.com</v>
      </c>
      <c r="H720" s="2" t="str">
        <f>VLOOKUP(C720,customers!$A$1:$I$1001,7,0)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>
        <f>INDEX(products!$A$1:$G$49,MATCH(orders!$D720,products!$A$1:$A$49,0),MATCH(orders!K$1,products!$A$1:$G$1,0))</f>
        <v>1</v>
      </c>
      <c r="L720">
        <f>INDEX(products!$A$1:$G$49,MATCH(orders!$D720,products!$A$1:$A$49,0),MATCH(orders!L$1,products!$A$1:$G$1,0))</f>
        <v>12.95</v>
      </c>
      <c r="M720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VLOOKUP(C721,customers!A720:$I$1001,2,0)</f>
        <v>Granger Fantham</v>
      </c>
      <c r="G721" s="2" t="str">
        <f>IF(VLOOKUP(C721,customers!$A$1:$I$1001,3,0)=0," ",VLOOKUP(C721,customers!$A$1:$I$1001,3,0))</f>
        <v>gfanthamjz@hexun.com</v>
      </c>
      <c r="H721" s="2" t="str">
        <f>VLOOKUP(C721,customers!$A$1:$I$1001,7,0)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>
        <f>INDEX(products!$A$1:$G$49,MATCH(orders!$D721,products!$A$1:$A$49,0),MATCH(orders!K$1,products!$A$1:$G$1,0))</f>
        <v>1</v>
      </c>
      <c r="L721">
        <f>INDEX(products!$A$1:$G$49,MATCH(orders!$D721,products!$A$1:$A$49,0),MATCH(orders!L$1,products!$A$1:$G$1,0))</f>
        <v>15.85</v>
      </c>
      <c r="M721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VLOOKUP(C722,customers!A721:$I$1001,2,0)</f>
        <v>Reynolds Crookshanks</v>
      </c>
      <c r="G722" s="2" t="str">
        <f>IF(VLOOKUP(C722,customers!$A$1:$I$1001,3,0)=0," ",VLOOKUP(C722,customers!$A$1:$I$1001,3,0))</f>
        <v>rcrookshanksk0@unc.edu</v>
      </c>
      <c r="H722" s="2" t="str">
        <f>VLOOKUP(C722,customers!$A$1:$I$1001,7,0)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>
        <f>INDEX(products!$A$1:$G$49,MATCH(orders!$D722,products!$A$1:$A$49,0),MATCH(orders!K$1,products!$A$1:$G$1,0))</f>
        <v>0.5</v>
      </c>
      <c r="L722">
        <f>INDEX(products!$A$1:$G$49,MATCH(orders!$D722,products!$A$1:$A$49,0),MATCH(orders!L$1,products!$A$1:$G$1,0))</f>
        <v>7.29</v>
      </c>
      <c r="M722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VLOOKUP(C723,customers!A722:$I$1001,2,0)</f>
        <v>Niels Leake</v>
      </c>
      <c r="G723" s="2" t="str">
        <f>IF(VLOOKUP(C723,customers!$A$1:$I$1001,3,0)=0," ",VLOOKUP(C723,customers!$A$1:$I$1001,3,0))</f>
        <v>nleakek1@cmu.edu</v>
      </c>
      <c r="H723" s="2" t="str">
        <f>VLOOKUP(C723,customers!$A$1:$I$1001,7,0)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>
        <f>INDEX(products!$A$1:$G$49,MATCH(orders!$D723,products!$A$1:$A$49,0),MATCH(orders!K$1,products!$A$1:$G$1,0))</f>
        <v>0.2</v>
      </c>
      <c r="L723">
        <f>INDEX(products!$A$1:$G$49,MATCH(orders!$D723,products!$A$1:$A$49,0),MATCH(orders!L$1,products!$A$1:$G$1,0))</f>
        <v>2.9849999999999999</v>
      </c>
      <c r="M723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VLOOKUP(C724,customers!A723:$I$1001,2,0)</f>
        <v>Hetti Measures</v>
      </c>
      <c r="G724" s="2" t="str">
        <f>IF(VLOOKUP(C724,customers!$A$1:$I$1001,3,0)=0," ",VLOOKUP(C724,customers!$A$1:$I$1001,3,0))</f>
        <v xml:space="preserve"> </v>
      </c>
      <c r="H724" s="2" t="str">
        <f>VLOOKUP(C724,customers!$A$1:$I$1001,7,0)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>
        <f>INDEX(products!$A$1:$G$49,MATCH(orders!$D724,products!$A$1:$A$49,0),MATCH(orders!K$1,products!$A$1:$G$1,0))</f>
        <v>1</v>
      </c>
      <c r="L724">
        <f>INDEX(products!$A$1:$G$49,MATCH(orders!$D724,products!$A$1:$A$49,0),MATCH(orders!L$1,products!$A$1:$G$1,0))</f>
        <v>12.15</v>
      </c>
      <c r="M724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VLOOKUP(C725,customers!A724:$I$1001,2,0)</f>
        <v>Gay Eilhersen</v>
      </c>
      <c r="G725" s="2" t="str">
        <f>IF(VLOOKUP(C725,customers!$A$1:$I$1001,3,0)=0," ",VLOOKUP(C725,customers!$A$1:$I$1001,3,0))</f>
        <v>geilhersenk3@networksolutions.com</v>
      </c>
      <c r="H725" s="2" t="str">
        <f>VLOOKUP(C725,customers!$A$1:$I$1001,7,0)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>
        <f>INDEX(products!$A$1:$G$49,MATCH(orders!$D725,products!$A$1:$A$49,0),MATCH(orders!K$1,products!$A$1:$G$1,0))</f>
        <v>2.5</v>
      </c>
      <c r="L725">
        <f>INDEX(products!$A$1:$G$49,MATCH(orders!$D725,products!$A$1:$A$49,0),MATCH(orders!L$1,products!$A$1:$G$1,0))</f>
        <v>31.624999999999996</v>
      </c>
      <c r="M725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VLOOKUP(C726,customers!A725:$I$1001,2,0)</f>
        <v>Nico Hubert</v>
      </c>
      <c r="G726" s="2" t="str">
        <f>IF(VLOOKUP(C726,customers!$A$1:$I$1001,3,0)=0," ",VLOOKUP(C726,customers!$A$1:$I$1001,3,0))</f>
        <v xml:space="preserve"> </v>
      </c>
      <c r="H726" s="2" t="str">
        <f>VLOOKUP(C726,customers!$A$1:$I$1001,7,0)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>
        <f>INDEX(products!$A$1:$G$49,MATCH(orders!$D726,products!$A$1:$A$49,0),MATCH(orders!K$1,products!$A$1:$G$1,0))</f>
        <v>0.2</v>
      </c>
      <c r="L726">
        <f>INDEX(products!$A$1:$G$49,MATCH(orders!$D726,products!$A$1:$A$49,0),MATCH(orders!L$1,products!$A$1:$G$1,0))</f>
        <v>3.375</v>
      </c>
      <c r="M726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VLOOKUP(C727,customers!A726:$I$1001,2,0)</f>
        <v>Cristina Aleixo</v>
      </c>
      <c r="G727" s="2" t="str">
        <f>IF(VLOOKUP(C727,customers!$A$1:$I$1001,3,0)=0," ",VLOOKUP(C727,customers!$A$1:$I$1001,3,0))</f>
        <v>caleixok5@globo.com</v>
      </c>
      <c r="H727" s="2" t="str">
        <f>VLOOKUP(C727,customers!$A$1:$I$1001,7,0)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>
        <f>INDEX(products!$A$1:$G$49,MATCH(orders!$D727,products!$A$1:$A$49,0),MATCH(orders!K$1,products!$A$1:$G$1,0))</f>
        <v>0.2</v>
      </c>
      <c r="L727">
        <f>INDEX(products!$A$1:$G$49,MATCH(orders!$D727,products!$A$1:$A$49,0),MATCH(orders!L$1,products!$A$1:$G$1,0))</f>
        <v>3.8849999999999998</v>
      </c>
      <c r="M727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VLOOKUP(C728,customers!A727:$I$1001,2,0)</f>
        <v>Derrek Allpress</v>
      </c>
      <c r="G728" s="2" t="str">
        <f>IF(VLOOKUP(C728,customers!$A$1:$I$1001,3,0)=0," ",VLOOKUP(C728,customers!$A$1:$I$1001,3,0))</f>
        <v xml:space="preserve"> </v>
      </c>
      <c r="H728" s="2" t="str">
        <f>VLOOKUP(C728,customers!$A$1:$I$1001,7,0)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>
        <f>INDEX(products!$A$1:$G$49,MATCH(orders!$D728,products!$A$1:$A$49,0),MATCH(orders!K$1,products!$A$1:$G$1,0))</f>
        <v>2.5</v>
      </c>
      <c r="L728">
        <f>INDEX(products!$A$1:$G$49,MATCH(orders!$D728,products!$A$1:$A$49,0),MATCH(orders!L$1,products!$A$1:$G$1,0))</f>
        <v>36.454999999999998</v>
      </c>
      <c r="M728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VLOOKUP(C729,customers!A728:$I$1001,2,0)</f>
        <v>Rikki Tomkowicz</v>
      </c>
      <c r="G729" s="2" t="str">
        <f>IF(VLOOKUP(C729,customers!$A$1:$I$1001,3,0)=0," ",VLOOKUP(C729,customers!$A$1:$I$1001,3,0))</f>
        <v>rtomkowiczk7@bravesites.com</v>
      </c>
      <c r="H729" s="2" t="str">
        <f>VLOOKUP(C729,customers!$A$1:$I$1001,7,0)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>
        <f>INDEX(products!$A$1:$G$49,MATCH(orders!$D729,products!$A$1:$A$49,0),MATCH(orders!K$1,products!$A$1:$G$1,0))</f>
        <v>0.5</v>
      </c>
      <c r="L729">
        <f>INDEX(products!$A$1:$G$49,MATCH(orders!$D729,products!$A$1:$A$49,0),MATCH(orders!L$1,products!$A$1:$G$1,0))</f>
        <v>5.97</v>
      </c>
      <c r="M729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VLOOKUP(C730,customers!A729:$I$1001,2,0)</f>
        <v>Rochette Huscroft</v>
      </c>
      <c r="G730" s="2" t="str">
        <f>IF(VLOOKUP(C730,customers!$A$1:$I$1001,3,0)=0," ",VLOOKUP(C730,customers!$A$1:$I$1001,3,0))</f>
        <v>rhuscroftk8@jimdo.com</v>
      </c>
      <c r="H730" s="2" t="str">
        <f>VLOOKUP(C730,customers!$A$1:$I$1001,7,0)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>
        <f>INDEX(products!$A$1:$G$49,MATCH(orders!$D730,products!$A$1:$A$49,0),MATCH(orders!K$1,products!$A$1:$G$1,0))</f>
        <v>0.5</v>
      </c>
      <c r="L730">
        <f>INDEX(products!$A$1:$G$49,MATCH(orders!$D730,products!$A$1:$A$49,0),MATCH(orders!L$1,products!$A$1:$G$1,0))</f>
        <v>7.29</v>
      </c>
      <c r="M730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VLOOKUP(C731,customers!A730:$I$1001,2,0)</f>
        <v>Selle Scurrer</v>
      </c>
      <c r="G731" s="2" t="str">
        <f>IF(VLOOKUP(C731,customers!$A$1:$I$1001,3,0)=0," ",VLOOKUP(C731,customers!$A$1:$I$1001,3,0))</f>
        <v>sscurrerk9@flavors.me</v>
      </c>
      <c r="H731" s="2" t="str">
        <f>VLOOKUP(C731,customers!$A$1:$I$1001,7,0)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>
        <f>INDEX(products!$A$1:$G$49,MATCH(orders!$D731,products!$A$1:$A$49,0),MATCH(orders!K$1,products!$A$1:$G$1,0))</f>
        <v>0.2</v>
      </c>
      <c r="L731">
        <f>INDEX(products!$A$1:$G$49,MATCH(orders!$D731,products!$A$1:$A$49,0),MATCH(orders!L$1,products!$A$1:$G$1,0))</f>
        <v>4.3650000000000002</v>
      </c>
      <c r="M731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VLOOKUP(C732,customers!A731:$I$1001,2,0)</f>
        <v>Andie Rudram</v>
      </c>
      <c r="G732" s="2" t="str">
        <f>IF(VLOOKUP(C732,customers!$A$1:$I$1001,3,0)=0," ",VLOOKUP(C732,customers!$A$1:$I$1001,3,0))</f>
        <v>arudramka@prnewswire.com</v>
      </c>
      <c r="H732" s="2" t="str">
        <f>VLOOKUP(C732,customers!$A$1:$I$1001,7,0)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>
        <f>INDEX(products!$A$1:$G$49,MATCH(orders!$D732,products!$A$1:$A$49,0),MATCH(orders!K$1,products!$A$1:$G$1,0))</f>
        <v>2.5</v>
      </c>
      <c r="L732">
        <f>INDEX(products!$A$1:$G$49,MATCH(orders!$D732,products!$A$1:$A$49,0),MATCH(orders!L$1,products!$A$1:$G$1,0))</f>
        <v>36.454999999999998</v>
      </c>
      <c r="M732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VLOOKUP(C733,customers!A732:$I$1001,2,0)</f>
        <v>Leta Clarricoates</v>
      </c>
      <c r="G733" s="2" t="str">
        <f>IF(VLOOKUP(C733,customers!$A$1:$I$1001,3,0)=0," ",VLOOKUP(C733,customers!$A$1:$I$1001,3,0))</f>
        <v xml:space="preserve"> </v>
      </c>
      <c r="H733" s="2" t="str">
        <f>VLOOKUP(C733,customers!$A$1:$I$1001,7,0)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>
        <f>INDEX(products!$A$1:$G$49,MATCH(orders!$D733,products!$A$1:$A$49,0),MATCH(orders!K$1,products!$A$1:$G$1,0))</f>
        <v>0.2</v>
      </c>
      <c r="L733">
        <f>INDEX(products!$A$1:$G$49,MATCH(orders!$D733,products!$A$1:$A$49,0),MATCH(orders!L$1,products!$A$1:$G$1,0))</f>
        <v>3.8849999999999998</v>
      </c>
      <c r="M733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VLOOKUP(C734,customers!A733:$I$1001,2,0)</f>
        <v>Jacquelyn Maha</v>
      </c>
      <c r="G734" s="2" t="str">
        <f>IF(VLOOKUP(C734,customers!$A$1:$I$1001,3,0)=0," ",VLOOKUP(C734,customers!$A$1:$I$1001,3,0))</f>
        <v>jmahakc@cyberchimps.com</v>
      </c>
      <c r="H734" s="2" t="str">
        <f>VLOOKUP(C734,customers!$A$1:$I$1001,7,0)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>
        <f>INDEX(products!$A$1:$G$49,MATCH(orders!$D734,products!$A$1:$A$49,0),MATCH(orders!K$1,products!$A$1:$G$1,0))</f>
        <v>0.2</v>
      </c>
      <c r="L734">
        <f>INDEX(products!$A$1:$G$49,MATCH(orders!$D734,products!$A$1:$A$49,0),MATCH(orders!L$1,products!$A$1:$G$1,0))</f>
        <v>4.4550000000000001</v>
      </c>
      <c r="M734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VLOOKUP(C735,customers!A734:$I$1001,2,0)</f>
        <v>Glory Clemon</v>
      </c>
      <c r="G735" s="2" t="str">
        <f>IF(VLOOKUP(C735,customers!$A$1:$I$1001,3,0)=0," ",VLOOKUP(C735,customers!$A$1:$I$1001,3,0))</f>
        <v>gclemonkd@networksolutions.com</v>
      </c>
      <c r="H735" s="2" t="str">
        <f>VLOOKUP(C735,customers!$A$1:$I$1001,7,0)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>
        <f>INDEX(products!$A$1:$G$49,MATCH(orders!$D735,products!$A$1:$A$49,0),MATCH(orders!K$1,products!$A$1:$G$1,0))</f>
        <v>2.5</v>
      </c>
      <c r="L735">
        <f>INDEX(products!$A$1:$G$49,MATCH(orders!$D735,products!$A$1:$A$49,0),MATCH(orders!L$1,products!$A$1:$G$1,0))</f>
        <v>33.464999999999996</v>
      </c>
      <c r="M735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VLOOKUP(C736,customers!A735:$I$1001,2,0)</f>
        <v>Alica Kift</v>
      </c>
      <c r="G736" s="2" t="str">
        <f>IF(VLOOKUP(C736,customers!$A$1:$I$1001,3,0)=0," ",VLOOKUP(C736,customers!$A$1:$I$1001,3,0))</f>
        <v xml:space="preserve"> </v>
      </c>
      <c r="H736" s="2" t="str">
        <f>VLOOKUP(C736,customers!$A$1:$I$1001,7,0)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>
        <f>INDEX(products!$A$1:$G$49,MATCH(orders!$D736,products!$A$1:$A$49,0),MATCH(orders!K$1,products!$A$1:$G$1,0))</f>
        <v>0.2</v>
      </c>
      <c r="L736">
        <f>INDEX(products!$A$1:$G$49,MATCH(orders!$D736,products!$A$1:$A$49,0),MATCH(orders!L$1,products!$A$1:$G$1,0))</f>
        <v>2.6849999999999996</v>
      </c>
      <c r="M736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VLOOKUP(C737,customers!A736:$I$1001,2,0)</f>
        <v>Babb Pollins</v>
      </c>
      <c r="G737" s="2" t="str">
        <f>IF(VLOOKUP(C737,customers!$A$1:$I$1001,3,0)=0," ",VLOOKUP(C737,customers!$A$1:$I$1001,3,0))</f>
        <v>bpollinskf@shinystat.com</v>
      </c>
      <c r="H737" s="2" t="str">
        <f>VLOOKUP(C737,customers!$A$1:$I$1001,7,0)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>
        <f>INDEX(products!$A$1:$G$49,MATCH(orders!$D737,products!$A$1:$A$49,0),MATCH(orders!K$1,products!$A$1:$G$1,0))</f>
        <v>0.2</v>
      </c>
      <c r="L737">
        <f>INDEX(products!$A$1:$G$49,MATCH(orders!$D737,products!$A$1:$A$49,0),MATCH(orders!L$1,products!$A$1:$G$1,0))</f>
        <v>3.645</v>
      </c>
      <c r="M737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VLOOKUP(C738,customers!A737:$I$1001,2,0)</f>
        <v>Jarret Toye</v>
      </c>
      <c r="G738" s="2" t="str">
        <f>IF(VLOOKUP(C738,customers!$A$1:$I$1001,3,0)=0," ",VLOOKUP(C738,customers!$A$1:$I$1001,3,0))</f>
        <v>jtoyekg@pinterest.com</v>
      </c>
      <c r="H738" s="2" t="str">
        <f>VLOOKUP(C738,customers!$A$1:$I$1001,7,0)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>
        <f>INDEX(products!$A$1:$G$49,MATCH(orders!$D738,products!$A$1:$A$49,0),MATCH(orders!K$1,products!$A$1:$G$1,0))</f>
        <v>1</v>
      </c>
      <c r="L738">
        <f>INDEX(products!$A$1:$G$49,MATCH(orders!$D738,products!$A$1:$A$49,0),MATCH(orders!L$1,products!$A$1:$G$1,0))</f>
        <v>12.95</v>
      </c>
      <c r="M738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VLOOKUP(C739,customers!A738:$I$1001,2,0)</f>
        <v>Carlie Linskill</v>
      </c>
      <c r="G739" s="2" t="str">
        <f>IF(VLOOKUP(C739,customers!$A$1:$I$1001,3,0)=0," ",VLOOKUP(C739,customers!$A$1:$I$1001,3,0))</f>
        <v>clinskillkh@sphinn.com</v>
      </c>
      <c r="H739" s="2" t="str">
        <f>VLOOKUP(C739,customers!$A$1:$I$1001,7,0)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>
        <f>INDEX(products!$A$1:$G$49,MATCH(orders!$D739,products!$A$1:$A$49,0),MATCH(orders!K$1,products!$A$1:$G$1,0))</f>
        <v>1</v>
      </c>
      <c r="L739">
        <f>INDEX(products!$A$1:$G$49,MATCH(orders!$D739,products!$A$1:$A$49,0),MATCH(orders!L$1,products!$A$1:$G$1,0))</f>
        <v>11.25</v>
      </c>
      <c r="M739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VLOOKUP(C740,customers!A739:$I$1001,2,0)</f>
        <v>Natal Vigrass</v>
      </c>
      <c r="G740" s="2" t="str">
        <f>IF(VLOOKUP(C740,customers!$A$1:$I$1001,3,0)=0," ",VLOOKUP(C740,customers!$A$1:$I$1001,3,0))</f>
        <v>nvigrasski@ezinearticles.com</v>
      </c>
      <c r="H740" s="2" t="str">
        <f>VLOOKUP(C740,customers!$A$1:$I$1001,7,0)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>
        <f>INDEX(products!$A$1:$G$49,MATCH(orders!$D740,products!$A$1:$A$49,0),MATCH(orders!K$1,products!$A$1:$G$1,0))</f>
        <v>0.2</v>
      </c>
      <c r="L740">
        <f>INDEX(products!$A$1:$G$49,MATCH(orders!$D740,products!$A$1:$A$49,0),MATCH(orders!L$1,products!$A$1:$G$1,0))</f>
        <v>3.5849999999999995</v>
      </c>
      <c r="M740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e">
        <f>VLOOKUP(C741,customers!A740:$I$1001,2,0)</f>
        <v>#N/A</v>
      </c>
      <c r="G741" s="2" t="str">
        <f>IF(VLOOKUP(C741,customers!$A$1:$I$1001,3,0)=0," ",VLOOKUP(C741,customers!$A$1:$I$1001,3,0))</f>
        <v>jdymokeje@prnewswire.com</v>
      </c>
      <c r="H741" s="2" t="str">
        <f>VLOOKUP(C741,customers!$A$1:$I$1001,7,0)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>
        <f>INDEX(products!$A$1:$G$49,MATCH(orders!$D741,products!$A$1:$A$49,0),MATCH(orders!K$1,products!$A$1:$G$1,0))</f>
        <v>0.2</v>
      </c>
      <c r="L741">
        <f>INDEX(products!$A$1:$G$49,MATCH(orders!$D741,products!$A$1:$A$49,0),MATCH(orders!L$1,products!$A$1:$G$1,0))</f>
        <v>3.645</v>
      </c>
      <c r="M741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VLOOKUP(C742,customers!A741:$I$1001,2,0)</f>
        <v>Kandace Cragell</v>
      </c>
      <c r="G742" s="2" t="str">
        <f>IF(VLOOKUP(C742,customers!$A$1:$I$1001,3,0)=0," ",VLOOKUP(C742,customers!$A$1:$I$1001,3,0))</f>
        <v>kcragellkk@google.com</v>
      </c>
      <c r="H742" s="2" t="str">
        <f>VLOOKUP(C742,customers!$A$1:$I$1001,7,0)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>
        <f>INDEX(products!$A$1:$G$49,MATCH(orders!$D742,products!$A$1:$A$49,0),MATCH(orders!K$1,products!$A$1:$G$1,0))</f>
        <v>0.5</v>
      </c>
      <c r="L742">
        <f>INDEX(products!$A$1:$G$49,MATCH(orders!$D742,products!$A$1:$A$49,0),MATCH(orders!L$1,products!$A$1:$G$1,0))</f>
        <v>7.169999999999999</v>
      </c>
      <c r="M742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VLOOKUP(C743,customers!A742:$I$1001,2,0)</f>
        <v>Lyon Ibert</v>
      </c>
      <c r="G743" s="2" t="str">
        <f>IF(VLOOKUP(C743,customers!$A$1:$I$1001,3,0)=0," ",VLOOKUP(C743,customers!$A$1:$I$1001,3,0))</f>
        <v>libertkl@huffingtonpost.com</v>
      </c>
      <c r="H743" s="2" t="str">
        <f>VLOOKUP(C743,customers!$A$1:$I$1001,7,0)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>
        <f>INDEX(products!$A$1:$G$49,MATCH(orders!$D743,products!$A$1:$A$49,0),MATCH(orders!K$1,products!$A$1:$G$1,0))</f>
        <v>0.2</v>
      </c>
      <c r="L743">
        <f>INDEX(products!$A$1:$G$49,MATCH(orders!$D743,products!$A$1:$A$49,0),MATCH(orders!L$1,products!$A$1:$G$1,0))</f>
        <v>4.3650000000000002</v>
      </c>
      <c r="M743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VLOOKUP(C744,customers!A743:$I$1001,2,0)</f>
        <v>Reese Lidgey</v>
      </c>
      <c r="G744" s="2" t="str">
        <f>IF(VLOOKUP(C744,customers!$A$1:$I$1001,3,0)=0," ",VLOOKUP(C744,customers!$A$1:$I$1001,3,0))</f>
        <v>rlidgeykm@vimeo.com</v>
      </c>
      <c r="H744" s="2" t="str">
        <f>VLOOKUP(C744,customers!$A$1:$I$1001,7,0)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>
        <f>INDEX(products!$A$1:$G$49,MATCH(orders!$D744,products!$A$1:$A$49,0),MATCH(orders!K$1,products!$A$1:$G$1,0))</f>
        <v>1</v>
      </c>
      <c r="L744">
        <f>INDEX(products!$A$1:$G$49,MATCH(orders!$D744,products!$A$1:$A$49,0),MATCH(orders!L$1,products!$A$1:$G$1,0))</f>
        <v>14.55</v>
      </c>
      <c r="M744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VLOOKUP(C745,customers!A744:$I$1001,2,0)</f>
        <v>Tersina Castagne</v>
      </c>
      <c r="G745" s="2" t="str">
        <f>IF(VLOOKUP(C745,customers!$A$1:$I$1001,3,0)=0," ",VLOOKUP(C745,customers!$A$1:$I$1001,3,0))</f>
        <v>tcastagnekn@wikia.com</v>
      </c>
      <c r="H745" s="2" t="str">
        <f>VLOOKUP(C745,customers!$A$1:$I$1001,7,0)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>
        <f>INDEX(products!$A$1:$G$49,MATCH(orders!$D745,products!$A$1:$A$49,0),MATCH(orders!K$1,products!$A$1:$G$1,0))</f>
        <v>0.5</v>
      </c>
      <c r="L745">
        <f>INDEX(products!$A$1:$G$49,MATCH(orders!$D745,products!$A$1:$A$49,0),MATCH(orders!L$1,products!$A$1:$G$1,0))</f>
        <v>5.97</v>
      </c>
      <c r="M745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VLOOKUP(C746,customers!A745:$I$1001,2,0)</f>
        <v>Samuele Klaaassen</v>
      </c>
      <c r="G746" s="2" t="str">
        <f>IF(VLOOKUP(C746,customers!$A$1:$I$1001,3,0)=0," ",VLOOKUP(C746,customers!$A$1:$I$1001,3,0))</f>
        <v xml:space="preserve"> </v>
      </c>
      <c r="H746" s="2" t="str">
        <f>VLOOKUP(C746,customers!$A$1:$I$1001,7,0)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>
        <f>INDEX(products!$A$1:$G$49,MATCH(orders!$D746,products!$A$1:$A$49,0),MATCH(orders!K$1,products!$A$1:$G$1,0))</f>
        <v>0.2</v>
      </c>
      <c r="L746">
        <f>INDEX(products!$A$1:$G$49,MATCH(orders!$D746,products!$A$1:$A$49,0),MATCH(orders!L$1,products!$A$1:$G$1,0))</f>
        <v>2.9849999999999999</v>
      </c>
      <c r="M746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VLOOKUP(C747,customers!A746:$I$1001,2,0)</f>
        <v>Jordana Halden</v>
      </c>
      <c r="G747" s="2" t="str">
        <f>IF(VLOOKUP(C747,customers!$A$1:$I$1001,3,0)=0," ",VLOOKUP(C747,customers!$A$1:$I$1001,3,0))</f>
        <v>jhaldenkp@comcast.net</v>
      </c>
      <c r="H747" s="2" t="str">
        <f>VLOOKUP(C747,customers!$A$1:$I$1001,7,0)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>
        <f>INDEX(products!$A$1:$G$49,MATCH(orders!$D747,products!$A$1:$A$49,0),MATCH(orders!K$1,products!$A$1:$G$1,0))</f>
        <v>0.5</v>
      </c>
      <c r="L747">
        <f>INDEX(products!$A$1:$G$49,MATCH(orders!$D747,products!$A$1:$A$49,0),MATCH(orders!L$1,products!$A$1:$G$1,0))</f>
        <v>7.29</v>
      </c>
      <c r="M747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VLOOKUP(C748,customers!A747:$I$1001,2,0)</f>
        <v>Hussein Olliff</v>
      </c>
      <c r="G748" s="2" t="str">
        <f>IF(VLOOKUP(C748,customers!$A$1:$I$1001,3,0)=0," ",VLOOKUP(C748,customers!$A$1:$I$1001,3,0))</f>
        <v>holliffkq@sciencedirect.com</v>
      </c>
      <c r="H748" s="2" t="str">
        <f>VLOOKUP(C748,customers!$A$1:$I$1001,7,0)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>
        <f>INDEX(products!$A$1:$G$49,MATCH(orders!$D748,products!$A$1:$A$49,0),MATCH(orders!K$1,products!$A$1:$G$1,0))</f>
        <v>1</v>
      </c>
      <c r="L748">
        <f>INDEX(products!$A$1:$G$49,MATCH(orders!$D748,products!$A$1:$A$49,0),MATCH(orders!L$1,products!$A$1:$G$1,0))</f>
        <v>11.25</v>
      </c>
      <c r="M748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VLOOKUP(C749,customers!A748:$I$1001,2,0)</f>
        <v>Teddi Quadri</v>
      </c>
      <c r="G749" s="2" t="str">
        <f>IF(VLOOKUP(C749,customers!$A$1:$I$1001,3,0)=0," ",VLOOKUP(C749,customers!$A$1:$I$1001,3,0))</f>
        <v>tquadrikr@opensource.org</v>
      </c>
      <c r="H749" s="2" t="str">
        <f>VLOOKUP(C749,customers!$A$1:$I$1001,7,0)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>
        <f>INDEX(products!$A$1:$G$49,MATCH(orders!$D749,products!$A$1:$A$49,0),MATCH(orders!K$1,products!$A$1:$G$1,0))</f>
        <v>0.5</v>
      </c>
      <c r="L749">
        <f>INDEX(products!$A$1:$G$49,MATCH(orders!$D749,products!$A$1:$A$49,0),MATCH(orders!L$1,products!$A$1:$G$1,0))</f>
        <v>8.73</v>
      </c>
      <c r="M749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VLOOKUP(C750,customers!A749:$I$1001,2,0)</f>
        <v>Felita Eshmade</v>
      </c>
      <c r="G750" s="2" t="str">
        <f>IF(VLOOKUP(C750,customers!$A$1:$I$1001,3,0)=0," ",VLOOKUP(C750,customers!$A$1:$I$1001,3,0))</f>
        <v>feshmadeks@umn.edu</v>
      </c>
      <c r="H750" s="2" t="str">
        <f>VLOOKUP(C750,customers!$A$1:$I$1001,7,0)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>
        <f>INDEX(products!$A$1:$G$49,MATCH(orders!$D750,products!$A$1:$A$49,0),MATCH(orders!K$1,products!$A$1:$G$1,0))</f>
        <v>0.5</v>
      </c>
      <c r="L750">
        <f>INDEX(products!$A$1:$G$49,MATCH(orders!$D750,products!$A$1:$A$49,0),MATCH(orders!L$1,products!$A$1:$G$1,0))</f>
        <v>7.29</v>
      </c>
      <c r="M750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VLOOKUP(C751,customers!A750:$I$1001,2,0)</f>
        <v>Melodie OIlier</v>
      </c>
      <c r="G751" s="2" t="str">
        <f>IF(VLOOKUP(C751,customers!$A$1:$I$1001,3,0)=0," ",VLOOKUP(C751,customers!$A$1:$I$1001,3,0))</f>
        <v>moilierkt@paginegialle.it</v>
      </c>
      <c r="H751" s="2" t="str">
        <f>VLOOKUP(C751,customers!$A$1:$I$1001,7,0)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>
        <f>INDEX(products!$A$1:$G$49,MATCH(orders!$D751,products!$A$1:$A$49,0),MATCH(orders!K$1,products!$A$1:$G$1,0))</f>
        <v>0.2</v>
      </c>
      <c r="L751">
        <f>INDEX(products!$A$1:$G$49,MATCH(orders!$D751,products!$A$1:$A$49,0),MATCH(orders!L$1,products!$A$1:$G$1,0))</f>
        <v>2.6849999999999996</v>
      </c>
      <c r="M751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VLOOKUP(C752,customers!A751:$I$1001,2,0)</f>
        <v>Hazel Iacopini</v>
      </c>
      <c r="G752" s="2" t="str">
        <f>IF(VLOOKUP(C752,customers!$A$1:$I$1001,3,0)=0," ",VLOOKUP(C752,customers!$A$1:$I$1001,3,0))</f>
        <v xml:space="preserve"> </v>
      </c>
      <c r="H752" s="2" t="str">
        <f>VLOOKUP(C752,customers!$A$1:$I$1001,7,0)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>
        <f>INDEX(products!$A$1:$G$49,MATCH(orders!$D752,products!$A$1:$A$49,0),MATCH(orders!K$1,products!$A$1:$G$1,0))</f>
        <v>0.5</v>
      </c>
      <c r="L752">
        <f>INDEX(products!$A$1:$G$49,MATCH(orders!$D752,products!$A$1:$A$49,0),MATCH(orders!L$1,products!$A$1:$G$1,0))</f>
        <v>5.97</v>
      </c>
      <c r="M752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VLOOKUP(C753,customers!A752:$I$1001,2,0)</f>
        <v>Vinny Shoebotham</v>
      </c>
      <c r="G753" s="2" t="str">
        <f>IF(VLOOKUP(C753,customers!$A$1:$I$1001,3,0)=0," ",VLOOKUP(C753,customers!$A$1:$I$1001,3,0))</f>
        <v>vshoebothamkv@redcross.org</v>
      </c>
      <c r="H753" s="2" t="str">
        <f>VLOOKUP(C753,customers!$A$1:$I$1001,7,0)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>
        <f>INDEX(products!$A$1:$G$49,MATCH(orders!$D753,products!$A$1:$A$49,0),MATCH(orders!K$1,products!$A$1:$G$1,0))</f>
        <v>0.5</v>
      </c>
      <c r="L753">
        <f>INDEX(products!$A$1:$G$49,MATCH(orders!$D753,products!$A$1:$A$49,0),MATCH(orders!L$1,products!$A$1:$G$1,0))</f>
        <v>9.51</v>
      </c>
      <c r="M753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VLOOKUP(C754,customers!A753:$I$1001,2,0)</f>
        <v>Bran Sterke</v>
      </c>
      <c r="G754" s="2" t="str">
        <f>IF(VLOOKUP(C754,customers!$A$1:$I$1001,3,0)=0," ",VLOOKUP(C754,customers!$A$1:$I$1001,3,0))</f>
        <v>bsterkekw@biblegateway.com</v>
      </c>
      <c r="H754" s="2" t="str">
        <f>VLOOKUP(C754,customers!$A$1:$I$1001,7,0)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>
        <f>INDEX(products!$A$1:$G$49,MATCH(orders!$D754,products!$A$1:$A$49,0),MATCH(orders!K$1,products!$A$1:$G$1,0))</f>
        <v>1</v>
      </c>
      <c r="L754">
        <f>INDEX(products!$A$1:$G$49,MATCH(orders!$D754,products!$A$1:$A$49,0),MATCH(orders!L$1,products!$A$1:$G$1,0))</f>
        <v>13.75</v>
      </c>
      <c r="M754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VLOOKUP(C755,customers!A754:$I$1001,2,0)</f>
        <v>Simone Capon</v>
      </c>
      <c r="G755" s="2" t="str">
        <f>IF(VLOOKUP(C755,customers!$A$1:$I$1001,3,0)=0," ",VLOOKUP(C755,customers!$A$1:$I$1001,3,0))</f>
        <v>scaponkx@craigslist.org</v>
      </c>
      <c r="H755" s="2" t="str">
        <f>VLOOKUP(C755,customers!$A$1:$I$1001,7,0)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>
        <f>INDEX(products!$A$1:$G$49,MATCH(orders!$D755,products!$A$1:$A$49,0),MATCH(orders!K$1,products!$A$1:$G$1,0))</f>
        <v>0.5</v>
      </c>
      <c r="L755">
        <f>INDEX(products!$A$1:$G$49,MATCH(orders!$D755,products!$A$1:$A$49,0),MATCH(orders!L$1,products!$A$1:$G$1,0))</f>
        <v>5.97</v>
      </c>
      <c r="M755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e">
        <f>VLOOKUP(C756,customers!A755:$I$1001,2,0)</f>
        <v>#N/A</v>
      </c>
      <c r="G756" s="2" t="str">
        <f>IF(VLOOKUP(C756,customers!$A$1:$I$1001,3,0)=0," ",VLOOKUP(C756,customers!$A$1:$I$1001,3,0))</f>
        <v>jdymokeje@prnewswire.com</v>
      </c>
      <c r="H756" s="2" t="str">
        <f>VLOOKUP(C756,customers!$A$1:$I$1001,7,0)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>
        <f>INDEX(products!$A$1:$G$49,MATCH(orders!$D756,products!$A$1:$A$49,0),MATCH(orders!K$1,products!$A$1:$G$1,0))</f>
        <v>0.2</v>
      </c>
      <c r="L756">
        <f>INDEX(products!$A$1:$G$49,MATCH(orders!$D756,products!$A$1:$A$49,0),MATCH(orders!L$1,products!$A$1:$G$1,0))</f>
        <v>2.9849999999999999</v>
      </c>
      <c r="M756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VLOOKUP(C757,customers!A756:$I$1001,2,0)</f>
        <v>Foster Constance</v>
      </c>
      <c r="G757" s="2" t="str">
        <f>IF(VLOOKUP(C757,customers!$A$1:$I$1001,3,0)=0," ",VLOOKUP(C757,customers!$A$1:$I$1001,3,0))</f>
        <v>fconstancekz@ifeng.com</v>
      </c>
      <c r="H757" s="2" t="str">
        <f>VLOOKUP(C757,customers!$A$1:$I$1001,7,0)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>
        <f>INDEX(products!$A$1:$G$49,MATCH(orders!$D757,products!$A$1:$A$49,0),MATCH(orders!K$1,products!$A$1:$G$1,0))</f>
        <v>0.2</v>
      </c>
      <c r="L757">
        <f>INDEX(products!$A$1:$G$49,MATCH(orders!$D757,products!$A$1:$A$49,0),MATCH(orders!L$1,products!$A$1:$G$1,0))</f>
        <v>4.7549999999999999</v>
      </c>
      <c r="M757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VLOOKUP(C758,customers!A757:$I$1001,2,0)</f>
        <v>Fernando Sulman</v>
      </c>
      <c r="G758" s="2" t="str">
        <f>IF(VLOOKUP(C758,customers!$A$1:$I$1001,3,0)=0," ",VLOOKUP(C758,customers!$A$1:$I$1001,3,0))</f>
        <v>fsulmanl0@washington.edu</v>
      </c>
      <c r="H758" s="2" t="str">
        <f>VLOOKUP(C758,customers!$A$1:$I$1001,7,0)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>
        <f>INDEX(products!$A$1:$G$49,MATCH(orders!$D758,products!$A$1:$A$49,0),MATCH(orders!K$1,products!$A$1:$G$1,0))</f>
        <v>1</v>
      </c>
      <c r="L758">
        <f>INDEX(products!$A$1:$G$49,MATCH(orders!$D758,products!$A$1:$A$49,0),MATCH(orders!L$1,products!$A$1:$G$1,0))</f>
        <v>8.9499999999999993</v>
      </c>
      <c r="M758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VLOOKUP(C759,customers!A758:$I$1001,2,0)</f>
        <v>Dorotea Hollyman</v>
      </c>
      <c r="G759" s="2" t="str">
        <f>IF(VLOOKUP(C759,customers!$A$1:$I$1001,3,0)=0," ",VLOOKUP(C759,customers!$A$1:$I$1001,3,0))</f>
        <v>dhollymanl1@ibm.com</v>
      </c>
      <c r="H759" s="2" t="str">
        <f>VLOOKUP(C759,customers!$A$1:$I$1001,7,0)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>
        <f>INDEX(products!$A$1:$G$49,MATCH(orders!$D759,products!$A$1:$A$49,0),MATCH(orders!K$1,products!$A$1:$G$1,0))</f>
        <v>0.5</v>
      </c>
      <c r="L759">
        <f>INDEX(products!$A$1:$G$49,MATCH(orders!$D759,products!$A$1:$A$49,0),MATCH(orders!L$1,products!$A$1:$G$1,0))</f>
        <v>5.97</v>
      </c>
      <c r="M759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VLOOKUP(C760,customers!A759:$I$1001,2,0)</f>
        <v>Lorelei Nardoni</v>
      </c>
      <c r="G760" s="2" t="str">
        <f>IF(VLOOKUP(C760,customers!$A$1:$I$1001,3,0)=0," ",VLOOKUP(C760,customers!$A$1:$I$1001,3,0))</f>
        <v>lnardonil2@hao123.com</v>
      </c>
      <c r="H760" s="2" t="str">
        <f>VLOOKUP(C760,customers!$A$1:$I$1001,7,0)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>
        <f>INDEX(products!$A$1:$G$49,MATCH(orders!$D760,products!$A$1:$A$49,0),MATCH(orders!K$1,products!$A$1:$G$1,0))</f>
        <v>1</v>
      </c>
      <c r="L760">
        <f>INDEX(products!$A$1:$G$49,MATCH(orders!$D760,products!$A$1:$A$49,0),MATCH(orders!L$1,products!$A$1:$G$1,0))</f>
        <v>8.9499999999999993</v>
      </c>
      <c r="M760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VLOOKUP(C761,customers!A760:$I$1001,2,0)</f>
        <v>Dallas Yarham</v>
      </c>
      <c r="G761" s="2" t="str">
        <f>IF(VLOOKUP(C761,customers!$A$1:$I$1001,3,0)=0," ",VLOOKUP(C761,customers!$A$1:$I$1001,3,0))</f>
        <v>dyarhaml3@moonfruit.com</v>
      </c>
      <c r="H761" s="2" t="str">
        <f>VLOOKUP(C761,customers!$A$1:$I$1001,7,0)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>
        <f>INDEX(products!$A$1:$G$49,MATCH(orders!$D761,products!$A$1:$A$49,0),MATCH(orders!K$1,products!$A$1:$G$1,0))</f>
        <v>2.5</v>
      </c>
      <c r="L761">
        <f>INDEX(products!$A$1:$G$49,MATCH(orders!$D761,products!$A$1:$A$49,0),MATCH(orders!L$1,products!$A$1:$G$1,0))</f>
        <v>29.784999999999997</v>
      </c>
      <c r="M761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VLOOKUP(C762,customers!A761:$I$1001,2,0)</f>
        <v>Arlana Ferrea</v>
      </c>
      <c r="G762" s="2" t="str">
        <f>IF(VLOOKUP(C762,customers!$A$1:$I$1001,3,0)=0," ",VLOOKUP(C762,customers!$A$1:$I$1001,3,0))</f>
        <v>aferreal4@wikia.com</v>
      </c>
      <c r="H762" s="2" t="str">
        <f>VLOOKUP(C762,customers!$A$1:$I$1001,7,0)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>
        <f>INDEX(products!$A$1:$G$49,MATCH(orders!$D762,products!$A$1:$A$49,0),MATCH(orders!K$1,products!$A$1:$G$1,0))</f>
        <v>0.5</v>
      </c>
      <c r="L762">
        <f>INDEX(products!$A$1:$G$49,MATCH(orders!$D762,products!$A$1:$A$49,0),MATCH(orders!L$1,products!$A$1:$G$1,0))</f>
        <v>8.91</v>
      </c>
      <c r="M762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VLOOKUP(C763,customers!A762:$I$1001,2,0)</f>
        <v>Chuck Kendrick</v>
      </c>
      <c r="G763" s="2" t="str">
        <f>IF(VLOOKUP(C763,customers!$A$1:$I$1001,3,0)=0," ",VLOOKUP(C763,customers!$A$1:$I$1001,3,0))</f>
        <v>ckendrickl5@webnode.com</v>
      </c>
      <c r="H763" s="2" t="str">
        <f>VLOOKUP(C763,customers!$A$1:$I$1001,7,0)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>
        <f>INDEX(products!$A$1:$G$49,MATCH(orders!$D763,products!$A$1:$A$49,0),MATCH(orders!K$1,products!$A$1:$G$1,0))</f>
        <v>1</v>
      </c>
      <c r="L763">
        <f>INDEX(products!$A$1:$G$49,MATCH(orders!$D763,products!$A$1:$A$49,0),MATCH(orders!L$1,products!$A$1:$G$1,0))</f>
        <v>14.85</v>
      </c>
      <c r="M763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VLOOKUP(C764,customers!A763:$I$1001,2,0)</f>
        <v>Sharona Danilchik</v>
      </c>
      <c r="G764" s="2" t="str">
        <f>IF(VLOOKUP(C764,customers!$A$1:$I$1001,3,0)=0," ",VLOOKUP(C764,customers!$A$1:$I$1001,3,0))</f>
        <v>sdanilchikl6@mit.edu</v>
      </c>
      <c r="H764" s="2" t="str">
        <f>VLOOKUP(C764,customers!$A$1:$I$1001,7,0)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>
        <f>INDEX(products!$A$1:$G$49,MATCH(orders!$D764,products!$A$1:$A$49,0),MATCH(orders!K$1,products!$A$1:$G$1,0))</f>
        <v>0.5</v>
      </c>
      <c r="L764">
        <f>INDEX(products!$A$1:$G$49,MATCH(orders!$D764,products!$A$1:$A$49,0),MATCH(orders!L$1,products!$A$1:$G$1,0))</f>
        <v>8.73</v>
      </c>
      <c r="M764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VLOOKUP(C765,customers!A764:$I$1001,2,0)</f>
        <v>Sarajane Potter</v>
      </c>
      <c r="G765" s="2" t="str">
        <f>IF(VLOOKUP(C765,customers!$A$1:$I$1001,3,0)=0," ",VLOOKUP(C765,customers!$A$1:$I$1001,3,0))</f>
        <v xml:space="preserve"> </v>
      </c>
      <c r="H765" s="2" t="str">
        <f>VLOOKUP(C765,customers!$A$1:$I$1001,7,0)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>
        <f>INDEX(products!$A$1:$G$49,MATCH(orders!$D765,products!$A$1:$A$49,0),MATCH(orders!K$1,products!$A$1:$G$1,0))</f>
        <v>0.5</v>
      </c>
      <c r="L765">
        <f>INDEX(products!$A$1:$G$49,MATCH(orders!$D765,products!$A$1:$A$49,0),MATCH(orders!L$1,products!$A$1:$G$1,0))</f>
        <v>7.77</v>
      </c>
      <c r="M765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VLOOKUP(C766,customers!A765:$I$1001,2,0)</f>
        <v>Bobby Folomkin</v>
      </c>
      <c r="G766" s="2" t="str">
        <f>IF(VLOOKUP(C766,customers!$A$1:$I$1001,3,0)=0," ",VLOOKUP(C766,customers!$A$1:$I$1001,3,0))</f>
        <v>bfolomkinl8@yolasite.com</v>
      </c>
      <c r="H766" s="2" t="str">
        <f>VLOOKUP(C766,customers!$A$1:$I$1001,7,0)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>
        <f>INDEX(products!$A$1:$G$49,MATCH(orders!$D766,products!$A$1:$A$49,0),MATCH(orders!K$1,products!$A$1:$G$1,0))</f>
        <v>2.5</v>
      </c>
      <c r="L766">
        <f>INDEX(products!$A$1:$G$49,MATCH(orders!$D766,products!$A$1:$A$49,0),MATCH(orders!L$1,products!$A$1:$G$1,0))</f>
        <v>29.784999999999997</v>
      </c>
      <c r="M766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VLOOKUP(C767,customers!A766:$I$1001,2,0)</f>
        <v>Rafferty Pursglove</v>
      </c>
      <c r="G767" s="2" t="str">
        <f>IF(VLOOKUP(C767,customers!$A$1:$I$1001,3,0)=0," ",VLOOKUP(C767,customers!$A$1:$I$1001,3,0))</f>
        <v>rpursglovel9@biblegateway.com</v>
      </c>
      <c r="H767" s="2" t="str">
        <f>VLOOKUP(C767,customers!$A$1:$I$1001,7,0)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>
        <f>INDEX(products!$A$1:$G$49,MATCH(orders!$D767,products!$A$1:$A$49,0),MATCH(orders!K$1,products!$A$1:$G$1,0))</f>
        <v>1</v>
      </c>
      <c r="L767">
        <f>INDEX(products!$A$1:$G$49,MATCH(orders!$D767,products!$A$1:$A$49,0),MATCH(orders!L$1,products!$A$1:$G$1,0))</f>
        <v>9.9499999999999993</v>
      </c>
      <c r="M767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VLOOKUP(C768,customers!A767:$I$1001,2,0)</f>
        <v>Rafferty Pursglove</v>
      </c>
      <c r="G768" s="2" t="str">
        <f>IF(VLOOKUP(C768,customers!$A$1:$I$1001,3,0)=0," ",VLOOKUP(C768,customers!$A$1:$I$1001,3,0))</f>
        <v>rpursglovel9@biblegateway.com</v>
      </c>
      <c r="H768" s="2" t="str">
        <f>VLOOKUP(C768,customers!$A$1:$I$1001,7,0)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>
        <f>INDEX(products!$A$1:$G$49,MATCH(orders!$D768,products!$A$1:$A$49,0),MATCH(orders!K$1,products!$A$1:$G$1,0))</f>
        <v>0.5</v>
      </c>
      <c r="L768">
        <f>INDEX(products!$A$1:$G$49,MATCH(orders!$D768,products!$A$1:$A$49,0),MATCH(orders!L$1,products!$A$1:$G$1,0))</f>
        <v>7.77</v>
      </c>
      <c r="M768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e">
        <f>VLOOKUP(C769,customers!A768:$I$1001,2,0)</f>
        <v>#N/A</v>
      </c>
      <c r="G769" s="2" t="str">
        <f>IF(VLOOKUP(C769,customers!$A$1:$I$1001,3,0)=0," ",VLOOKUP(C769,customers!$A$1:$I$1001,3,0))</f>
        <v>fconstancekz@ifeng.com</v>
      </c>
      <c r="H769" s="2" t="str">
        <f>VLOOKUP(C769,customers!$A$1:$I$1001,7,0)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>
        <f>INDEX(products!$A$1:$G$49,MATCH(orders!$D769,products!$A$1:$A$49,0),MATCH(orders!K$1,products!$A$1:$G$1,0))</f>
        <v>2.5</v>
      </c>
      <c r="L769">
        <f>INDEX(products!$A$1:$G$49,MATCH(orders!$D769,products!$A$1:$A$49,0),MATCH(orders!L$1,products!$A$1:$G$1,0))</f>
        <v>29.784999999999997</v>
      </c>
      <c r="M769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e">
        <f>VLOOKUP(C770,customers!A769:$I$1001,2,0)</f>
        <v>#N/A</v>
      </c>
      <c r="G770" s="2" t="str">
        <f>IF(VLOOKUP(C770,customers!$A$1:$I$1001,3,0)=0," ",VLOOKUP(C770,customers!$A$1:$I$1001,3,0))</f>
        <v>fconstancekz@ifeng.com</v>
      </c>
      <c r="H770" s="2" t="str">
        <f>VLOOKUP(C770,customers!$A$1:$I$1001,7,0)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>
        <f>INDEX(products!$A$1:$G$49,MATCH(orders!$D770,products!$A$1:$A$49,0),MATCH(orders!K$1,products!$A$1:$G$1,0))</f>
        <v>1</v>
      </c>
      <c r="L770">
        <f>INDEX(products!$A$1:$G$49,MATCH(orders!$D770,products!$A$1:$A$49,0),MATCH(orders!L$1,products!$A$1:$G$1,0))</f>
        <v>11.95</v>
      </c>
      <c r="M770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VLOOKUP(C771,customers!A770:$I$1001,2,0)</f>
        <v>Dalia Eburah</v>
      </c>
      <c r="G771" s="2" t="str">
        <f>IF(VLOOKUP(C771,customers!$A$1:$I$1001,3,0)=0," ",VLOOKUP(C771,customers!$A$1:$I$1001,3,0))</f>
        <v>deburahld@google.co.jp</v>
      </c>
      <c r="H771" s="2" t="str">
        <f>VLOOKUP(C771,customers!$A$1:$I$1001,7,0)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>
        <f>INDEX(products!$A$1:$G$49,MATCH(orders!$D771,products!$A$1:$A$49,0),MATCH(orders!K$1,products!$A$1:$G$1,0))</f>
        <v>2.5</v>
      </c>
      <c r="L771">
        <f>INDEX(products!$A$1:$G$49,MATCH(orders!$D771,products!$A$1:$A$49,0),MATCH(orders!L$1,products!$A$1:$G$1,0))</f>
        <v>22.884999999999998</v>
      </c>
      <c r="M771">
        <f t="shared" ref="M771:M834" si="36">L771*E771</f>
        <v>137.31</v>
      </c>
      <c r="N771" t="str">
        <f t="shared" ref="N771:N834" si="37">IF(I771="Rob","Robusta",IF(I771="Exc","Excelsa",IF(I771="Ara","Arabica",IF(I771="Lib","Liberica"," "))))</f>
        <v>Robusta</v>
      </c>
      <c r="O771" t="str">
        <f t="shared" ref="O771:O834" si="38">IF(J771="M","Medium",IF(J771="L","Light",IF(J771="D","Dark")))</f>
        <v>Medium</v>
      </c>
    </row>
    <row r="772" spans="1:15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VLOOKUP(C772,customers!A771:$I$1001,2,0)</f>
        <v>Martie Brimilcombe</v>
      </c>
      <c r="G772" s="2" t="str">
        <f>IF(VLOOKUP(C772,customers!$A$1:$I$1001,3,0)=0," ",VLOOKUP(C772,customers!$A$1:$I$1001,3,0))</f>
        <v>mbrimilcombele@cnn.com</v>
      </c>
      <c r="H772" s="2" t="str">
        <f>VLOOKUP(C772,customers!$A$1:$I$1001,7,0)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>
        <f>INDEX(products!$A$1:$G$49,MATCH(orders!$D772,products!$A$1:$A$49,0),MATCH(orders!K$1,products!$A$1:$G$1,0))</f>
        <v>1</v>
      </c>
      <c r="L772">
        <f>INDEX(products!$A$1:$G$49,MATCH(orders!$D772,products!$A$1:$A$49,0),MATCH(orders!L$1,products!$A$1:$G$1,0))</f>
        <v>9.9499999999999993</v>
      </c>
      <c r="M772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VLOOKUP(C773,customers!A772:$I$1001,2,0)</f>
        <v>Suzanna Bollam</v>
      </c>
      <c r="G773" s="2" t="str">
        <f>IF(VLOOKUP(C773,customers!$A$1:$I$1001,3,0)=0," ",VLOOKUP(C773,customers!$A$1:$I$1001,3,0))</f>
        <v>sbollamlf@list-manage.com</v>
      </c>
      <c r="H773" s="2" t="str">
        <f>VLOOKUP(C773,customers!$A$1:$I$1001,7,0)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>
        <f>INDEX(products!$A$1:$G$49,MATCH(orders!$D773,products!$A$1:$A$49,0),MATCH(orders!K$1,products!$A$1:$G$1,0))</f>
        <v>0.5</v>
      </c>
      <c r="L773">
        <f>INDEX(products!$A$1:$G$49,MATCH(orders!$D773,products!$A$1:$A$49,0),MATCH(orders!L$1,products!$A$1:$G$1,0))</f>
        <v>7.169999999999999</v>
      </c>
      <c r="M773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VLOOKUP(C774,customers!A773:$I$1001,2,0)</f>
        <v>Mellisa Mebes</v>
      </c>
      <c r="G774" s="2" t="str">
        <f>IF(VLOOKUP(C774,customers!$A$1:$I$1001,3,0)=0," ",VLOOKUP(C774,customers!$A$1:$I$1001,3,0))</f>
        <v xml:space="preserve"> </v>
      </c>
      <c r="H774" s="2" t="str">
        <f>VLOOKUP(C774,customers!$A$1:$I$1001,7,0)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>
        <f>INDEX(products!$A$1:$G$49,MATCH(orders!$D774,products!$A$1:$A$49,0),MATCH(orders!K$1,products!$A$1:$G$1,0))</f>
        <v>1</v>
      </c>
      <c r="L774">
        <f>INDEX(products!$A$1:$G$49,MATCH(orders!$D774,products!$A$1:$A$49,0),MATCH(orders!L$1,products!$A$1:$G$1,0))</f>
        <v>13.75</v>
      </c>
      <c r="M774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VLOOKUP(C775,customers!A774:$I$1001,2,0)</f>
        <v>Alva Filipczak</v>
      </c>
      <c r="G775" s="2" t="str">
        <f>IF(VLOOKUP(C775,customers!$A$1:$I$1001,3,0)=0," ",VLOOKUP(C775,customers!$A$1:$I$1001,3,0))</f>
        <v>afilipczaklh@ning.com</v>
      </c>
      <c r="H775" s="2" t="str">
        <f>VLOOKUP(C775,customers!$A$1:$I$1001,7,0)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>
        <f>INDEX(products!$A$1:$G$49,MATCH(orders!$D775,products!$A$1:$A$49,0),MATCH(orders!K$1,products!$A$1:$G$1,0))</f>
        <v>0.2</v>
      </c>
      <c r="L775">
        <f>INDEX(products!$A$1:$G$49,MATCH(orders!$D775,products!$A$1:$A$49,0),MATCH(orders!L$1,products!$A$1:$G$1,0))</f>
        <v>4.3650000000000002</v>
      </c>
      <c r="M775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VLOOKUP(C776,customers!A775:$I$1001,2,0)</f>
        <v>Dorette Hinemoor</v>
      </c>
      <c r="G776" s="2" t="str">
        <f>IF(VLOOKUP(C776,customers!$A$1:$I$1001,3,0)=0," ",VLOOKUP(C776,customers!$A$1:$I$1001,3,0))</f>
        <v xml:space="preserve"> </v>
      </c>
      <c r="H776" s="2" t="str">
        <f>VLOOKUP(C776,customers!$A$1:$I$1001,7,0)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>
        <f>INDEX(products!$A$1:$G$49,MATCH(orders!$D776,products!$A$1:$A$49,0),MATCH(orders!K$1,products!$A$1:$G$1,0))</f>
        <v>1</v>
      </c>
      <c r="L776">
        <f>INDEX(products!$A$1:$G$49,MATCH(orders!$D776,products!$A$1:$A$49,0),MATCH(orders!L$1,products!$A$1:$G$1,0))</f>
        <v>9.9499999999999993</v>
      </c>
      <c r="M776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VLOOKUP(C777,customers!A776:$I$1001,2,0)</f>
        <v>Rhetta Elnaugh</v>
      </c>
      <c r="G777" s="2" t="str">
        <f>IF(VLOOKUP(C777,customers!$A$1:$I$1001,3,0)=0," ",VLOOKUP(C777,customers!$A$1:$I$1001,3,0))</f>
        <v>relnaughlj@comsenz.com</v>
      </c>
      <c r="H777" s="2" t="str">
        <f>VLOOKUP(C777,customers!$A$1:$I$1001,7,0)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>
        <f>INDEX(products!$A$1:$G$49,MATCH(orders!$D777,products!$A$1:$A$49,0),MATCH(orders!K$1,products!$A$1:$G$1,0))</f>
        <v>0.5</v>
      </c>
      <c r="L777">
        <f>INDEX(products!$A$1:$G$49,MATCH(orders!$D777,products!$A$1:$A$49,0),MATCH(orders!L$1,products!$A$1:$G$1,0))</f>
        <v>8.91</v>
      </c>
      <c r="M777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VLOOKUP(C778,customers!A777:$I$1001,2,0)</f>
        <v>Jule Deehan</v>
      </c>
      <c r="G778" s="2" t="str">
        <f>IF(VLOOKUP(C778,customers!$A$1:$I$1001,3,0)=0," ",VLOOKUP(C778,customers!$A$1:$I$1001,3,0))</f>
        <v>jdeehanlk@about.me</v>
      </c>
      <c r="H778" s="2" t="str">
        <f>VLOOKUP(C778,customers!$A$1:$I$1001,7,0)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>
        <f>INDEX(products!$A$1:$G$49,MATCH(orders!$D778,products!$A$1:$A$49,0),MATCH(orders!K$1,products!$A$1:$G$1,0))</f>
        <v>0.5</v>
      </c>
      <c r="L778">
        <f>INDEX(products!$A$1:$G$49,MATCH(orders!$D778,products!$A$1:$A$49,0),MATCH(orders!L$1,products!$A$1:$G$1,0))</f>
        <v>6.75</v>
      </c>
      <c r="M778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VLOOKUP(C779,customers!A778:$I$1001,2,0)</f>
        <v>Janella Eden</v>
      </c>
      <c r="G779" s="2" t="str">
        <f>IF(VLOOKUP(C779,customers!$A$1:$I$1001,3,0)=0," ",VLOOKUP(C779,customers!$A$1:$I$1001,3,0))</f>
        <v>jedenll@e-recht24.de</v>
      </c>
      <c r="H779" s="2" t="str">
        <f>VLOOKUP(C779,customers!$A$1:$I$1001,7,0)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>
        <f>INDEX(products!$A$1:$G$49,MATCH(orders!$D779,products!$A$1:$A$49,0),MATCH(orders!K$1,products!$A$1:$G$1,0))</f>
        <v>2.5</v>
      </c>
      <c r="L779">
        <f>INDEX(products!$A$1:$G$49,MATCH(orders!$D779,products!$A$1:$A$49,0),MATCH(orders!L$1,products!$A$1:$G$1,0))</f>
        <v>29.784999999999997</v>
      </c>
      <c r="M779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VLOOKUP(C780,customers!A779:$I$1001,2,0)</f>
        <v>Cam Jewster</v>
      </c>
      <c r="G780" s="2" t="str">
        <f>IF(VLOOKUP(C780,customers!$A$1:$I$1001,3,0)=0," ",VLOOKUP(C780,customers!$A$1:$I$1001,3,0))</f>
        <v>cjewsterlu@moonfruit.com</v>
      </c>
      <c r="H780" s="2" t="str">
        <f>VLOOKUP(C780,customers!$A$1:$I$1001,7,0)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>
        <f>INDEX(products!$A$1:$G$49,MATCH(orders!$D780,products!$A$1:$A$49,0),MATCH(orders!K$1,products!$A$1:$G$1,0))</f>
        <v>0.5</v>
      </c>
      <c r="L780">
        <f>INDEX(products!$A$1:$G$49,MATCH(orders!$D780,products!$A$1:$A$49,0),MATCH(orders!L$1,products!$A$1:$G$1,0))</f>
        <v>9.51</v>
      </c>
      <c r="M780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VLOOKUP(C781,customers!A780:$I$1001,2,0)</f>
        <v>Ugo Southerden</v>
      </c>
      <c r="G781" s="2" t="str">
        <f>IF(VLOOKUP(C781,customers!$A$1:$I$1001,3,0)=0," ",VLOOKUP(C781,customers!$A$1:$I$1001,3,0))</f>
        <v>usoutherdenln@hao123.com</v>
      </c>
      <c r="H781" s="2" t="str">
        <f>VLOOKUP(C781,customers!$A$1:$I$1001,7,0)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>
        <f>INDEX(products!$A$1:$G$49,MATCH(orders!$D781,products!$A$1:$A$49,0),MATCH(orders!K$1,products!$A$1:$G$1,0))</f>
        <v>1</v>
      </c>
      <c r="L781">
        <f>INDEX(products!$A$1:$G$49,MATCH(orders!$D781,products!$A$1:$A$49,0),MATCH(orders!L$1,products!$A$1:$G$1,0))</f>
        <v>12.95</v>
      </c>
      <c r="M781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VLOOKUP(C782,customers!A781:$I$1001,2,0)</f>
        <v>Verne Dunkerley</v>
      </c>
      <c r="G782" s="2" t="str">
        <f>IF(VLOOKUP(C782,customers!$A$1:$I$1001,3,0)=0," ",VLOOKUP(C782,customers!$A$1:$I$1001,3,0))</f>
        <v xml:space="preserve"> </v>
      </c>
      <c r="H782" s="2" t="str">
        <f>VLOOKUP(C782,customers!$A$1:$I$1001,7,0)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>
        <f>INDEX(products!$A$1:$G$49,MATCH(orders!$D782,products!$A$1:$A$49,0),MATCH(orders!K$1,products!$A$1:$G$1,0))</f>
        <v>1</v>
      </c>
      <c r="L782">
        <f>INDEX(products!$A$1:$G$49,MATCH(orders!$D782,products!$A$1:$A$49,0),MATCH(orders!L$1,products!$A$1:$G$1,0))</f>
        <v>13.75</v>
      </c>
      <c r="M782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VLOOKUP(C783,customers!A782:$I$1001,2,0)</f>
        <v>Lacee Burtenshaw</v>
      </c>
      <c r="G783" s="2" t="str">
        <f>IF(VLOOKUP(C783,customers!$A$1:$I$1001,3,0)=0," ",VLOOKUP(C783,customers!$A$1:$I$1001,3,0))</f>
        <v>lburtenshawlp@shinystat.com</v>
      </c>
      <c r="H783" s="2" t="str">
        <f>VLOOKUP(C783,customers!$A$1:$I$1001,7,0)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>
        <f>INDEX(products!$A$1:$G$49,MATCH(orders!$D783,products!$A$1:$A$49,0),MATCH(orders!K$1,products!$A$1:$G$1,0))</f>
        <v>2.5</v>
      </c>
      <c r="L783">
        <f>INDEX(products!$A$1:$G$49,MATCH(orders!$D783,products!$A$1:$A$49,0),MATCH(orders!L$1,products!$A$1:$G$1,0))</f>
        <v>36.454999999999998</v>
      </c>
      <c r="M783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VLOOKUP(C784,customers!A783:$I$1001,2,0)</f>
        <v>Adorne Gregoratti</v>
      </c>
      <c r="G784" s="2" t="str">
        <f>IF(VLOOKUP(C784,customers!$A$1:$I$1001,3,0)=0," ",VLOOKUP(C784,customers!$A$1:$I$1001,3,0))</f>
        <v>agregorattilq@vistaprint.com</v>
      </c>
      <c r="H784" s="2" t="str">
        <f>VLOOKUP(C784,customers!$A$1:$I$1001,7,0)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>
        <f>INDEX(products!$A$1:$G$49,MATCH(orders!$D784,products!$A$1:$A$49,0),MATCH(orders!K$1,products!$A$1:$G$1,0))</f>
        <v>0.2</v>
      </c>
      <c r="L784">
        <f>INDEX(products!$A$1:$G$49,MATCH(orders!$D784,products!$A$1:$A$49,0),MATCH(orders!L$1,products!$A$1:$G$1,0))</f>
        <v>4.4550000000000001</v>
      </c>
      <c r="M784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VLOOKUP(C785,customers!A784:$I$1001,2,0)</f>
        <v>Chris Croster</v>
      </c>
      <c r="G785" s="2" t="str">
        <f>IF(VLOOKUP(C785,customers!$A$1:$I$1001,3,0)=0," ",VLOOKUP(C785,customers!$A$1:$I$1001,3,0))</f>
        <v>ccrosterlr@gov.uk</v>
      </c>
      <c r="H785" s="2" t="str">
        <f>VLOOKUP(C785,customers!$A$1:$I$1001,7,0)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>
        <f>INDEX(products!$A$1:$G$49,MATCH(orders!$D785,products!$A$1:$A$49,0),MATCH(orders!K$1,products!$A$1:$G$1,0))</f>
        <v>0.5</v>
      </c>
      <c r="L785">
        <f>INDEX(products!$A$1:$G$49,MATCH(orders!$D785,products!$A$1:$A$49,0),MATCH(orders!L$1,products!$A$1:$G$1,0))</f>
        <v>8.73</v>
      </c>
      <c r="M785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VLOOKUP(C786,customers!A785:$I$1001,2,0)</f>
        <v>Graeme Whitehead</v>
      </c>
      <c r="G786" s="2" t="str">
        <f>IF(VLOOKUP(C786,customers!$A$1:$I$1001,3,0)=0," ",VLOOKUP(C786,customers!$A$1:$I$1001,3,0))</f>
        <v>gwhiteheadls@hp.com</v>
      </c>
      <c r="H786" s="2" t="str">
        <f>VLOOKUP(C786,customers!$A$1:$I$1001,7,0)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>
        <f>INDEX(products!$A$1:$G$49,MATCH(orders!$D786,products!$A$1:$A$49,0),MATCH(orders!K$1,products!$A$1:$G$1,0))</f>
        <v>1</v>
      </c>
      <c r="L786">
        <f>INDEX(products!$A$1:$G$49,MATCH(orders!$D786,products!$A$1:$A$49,0),MATCH(orders!L$1,products!$A$1:$G$1,0))</f>
        <v>15.85</v>
      </c>
      <c r="M786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VLOOKUP(C787,customers!A786:$I$1001,2,0)</f>
        <v>Haslett Jodrelle</v>
      </c>
      <c r="G787" s="2" t="str">
        <f>IF(VLOOKUP(C787,customers!$A$1:$I$1001,3,0)=0," ",VLOOKUP(C787,customers!$A$1:$I$1001,3,0))</f>
        <v>hjodrellelt@samsung.com</v>
      </c>
      <c r="H787" s="2" t="str">
        <f>VLOOKUP(C787,customers!$A$1:$I$1001,7,0)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>
        <f>INDEX(products!$A$1:$G$49,MATCH(orders!$D787,products!$A$1:$A$49,0),MATCH(orders!K$1,products!$A$1:$G$1,0))</f>
        <v>2.5</v>
      </c>
      <c r="L787">
        <f>INDEX(products!$A$1:$G$49,MATCH(orders!$D787,products!$A$1:$A$49,0),MATCH(orders!L$1,products!$A$1:$G$1,0))</f>
        <v>22.884999999999998</v>
      </c>
      <c r="M787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VLOOKUP(C788,customers!A787:$I$1001,2,0)</f>
        <v>Cam Jewster</v>
      </c>
      <c r="G788" s="2" t="str">
        <f>IF(VLOOKUP(C788,customers!$A$1:$I$1001,3,0)=0," ",VLOOKUP(C788,customers!$A$1:$I$1001,3,0))</f>
        <v>cjewsterlu@moonfruit.com</v>
      </c>
      <c r="H788" s="2" t="str">
        <f>VLOOKUP(C788,customers!$A$1:$I$1001,7,0)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>
        <f>INDEX(products!$A$1:$G$49,MATCH(orders!$D788,products!$A$1:$A$49,0),MATCH(orders!K$1,products!$A$1:$G$1,0))</f>
        <v>2.5</v>
      </c>
      <c r="L788">
        <f>INDEX(products!$A$1:$G$49,MATCH(orders!$D788,products!$A$1:$A$49,0),MATCH(orders!L$1,products!$A$1:$G$1,0))</f>
        <v>27.945</v>
      </c>
      <c r="M788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VLOOKUP(C789,customers!A788:$I$1001,2,0)</f>
        <v>Beryl Osborn</v>
      </c>
      <c r="G789" s="2" t="str">
        <f>IF(VLOOKUP(C789,customers!$A$1:$I$1001,3,0)=0," ",VLOOKUP(C789,customers!$A$1:$I$1001,3,0))</f>
        <v xml:space="preserve"> </v>
      </c>
      <c r="H789" s="2" t="str">
        <f>VLOOKUP(C789,customers!$A$1:$I$1001,7,0)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>
        <f>INDEX(products!$A$1:$G$49,MATCH(orders!$D789,products!$A$1:$A$49,0),MATCH(orders!K$1,products!$A$1:$G$1,0))</f>
        <v>1</v>
      </c>
      <c r="L789">
        <f>INDEX(products!$A$1:$G$49,MATCH(orders!$D789,products!$A$1:$A$49,0),MATCH(orders!L$1,products!$A$1:$G$1,0))</f>
        <v>13.75</v>
      </c>
      <c r="M789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VLOOKUP(C790,customers!A789:$I$1001,2,0)</f>
        <v>Kaela Nottram</v>
      </c>
      <c r="G790" s="2" t="str">
        <f>IF(VLOOKUP(C790,customers!$A$1:$I$1001,3,0)=0," ",VLOOKUP(C790,customers!$A$1:$I$1001,3,0))</f>
        <v>knottramlw@odnoklassniki.ru</v>
      </c>
      <c r="H790" s="2" t="str">
        <f>VLOOKUP(C790,customers!$A$1:$I$1001,7,0)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>
        <f>INDEX(products!$A$1:$G$49,MATCH(orders!$D790,products!$A$1:$A$49,0),MATCH(orders!K$1,products!$A$1:$G$1,0))</f>
        <v>2.5</v>
      </c>
      <c r="L790">
        <f>INDEX(products!$A$1:$G$49,MATCH(orders!$D790,products!$A$1:$A$49,0),MATCH(orders!L$1,products!$A$1:$G$1,0))</f>
        <v>22.884999999999998</v>
      </c>
      <c r="M790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VLOOKUP(C791,customers!A790:$I$1001,2,0)</f>
        <v>Nobe Buney</v>
      </c>
      <c r="G791" s="2" t="str">
        <f>IF(VLOOKUP(C791,customers!$A$1:$I$1001,3,0)=0," ",VLOOKUP(C791,customers!$A$1:$I$1001,3,0))</f>
        <v>nbuneylx@jugem.jp</v>
      </c>
      <c r="H791" s="2" t="str">
        <f>VLOOKUP(C791,customers!$A$1:$I$1001,7,0)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>
        <f>INDEX(products!$A$1:$G$49,MATCH(orders!$D791,products!$A$1:$A$49,0),MATCH(orders!K$1,products!$A$1:$G$1,0))</f>
        <v>1</v>
      </c>
      <c r="L791">
        <f>INDEX(products!$A$1:$G$49,MATCH(orders!$D791,products!$A$1:$A$49,0),MATCH(orders!L$1,products!$A$1:$G$1,0))</f>
        <v>12.95</v>
      </c>
      <c r="M791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VLOOKUP(C792,customers!A791:$I$1001,2,0)</f>
        <v>Silvan McShea</v>
      </c>
      <c r="G792" s="2" t="str">
        <f>IF(VLOOKUP(C792,customers!$A$1:$I$1001,3,0)=0," ",VLOOKUP(C792,customers!$A$1:$I$1001,3,0))</f>
        <v>smcshealy@photobucket.com</v>
      </c>
      <c r="H792" s="2" t="str">
        <f>VLOOKUP(C792,customers!$A$1:$I$1001,7,0)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>
        <f>INDEX(products!$A$1:$G$49,MATCH(orders!$D792,products!$A$1:$A$49,0),MATCH(orders!K$1,products!$A$1:$G$1,0))</f>
        <v>0.5</v>
      </c>
      <c r="L792">
        <f>INDEX(products!$A$1:$G$49,MATCH(orders!$D792,products!$A$1:$A$49,0),MATCH(orders!L$1,products!$A$1:$G$1,0))</f>
        <v>7.77</v>
      </c>
      <c r="M792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VLOOKUP(C793,customers!A792:$I$1001,2,0)</f>
        <v>Karylin Huddart</v>
      </c>
      <c r="G793" s="2" t="str">
        <f>IF(VLOOKUP(C793,customers!$A$1:$I$1001,3,0)=0," ",VLOOKUP(C793,customers!$A$1:$I$1001,3,0))</f>
        <v>khuddartlz@about.com</v>
      </c>
      <c r="H793" s="2" t="str">
        <f>VLOOKUP(C793,customers!$A$1:$I$1001,7,0)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>
        <f>INDEX(products!$A$1:$G$49,MATCH(orders!$D793,products!$A$1:$A$49,0),MATCH(orders!K$1,products!$A$1:$G$1,0))</f>
        <v>0.2</v>
      </c>
      <c r="L793">
        <f>INDEX(products!$A$1:$G$49,MATCH(orders!$D793,products!$A$1:$A$49,0),MATCH(orders!L$1,products!$A$1:$G$1,0))</f>
        <v>4.7549999999999999</v>
      </c>
      <c r="M793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VLOOKUP(C794,customers!A793:$I$1001,2,0)</f>
        <v>Jereme Gippes</v>
      </c>
      <c r="G794" s="2" t="str">
        <f>IF(VLOOKUP(C794,customers!$A$1:$I$1001,3,0)=0," ",VLOOKUP(C794,customers!$A$1:$I$1001,3,0))</f>
        <v>jgippesm0@cloudflare.com</v>
      </c>
      <c r="H794" s="2" t="str">
        <f>VLOOKUP(C794,customers!$A$1:$I$1001,7,0)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>
        <f>INDEX(products!$A$1:$G$49,MATCH(orders!$D794,products!$A$1:$A$49,0),MATCH(orders!K$1,products!$A$1:$G$1,0))</f>
        <v>0.5</v>
      </c>
      <c r="L794">
        <f>INDEX(products!$A$1:$G$49,MATCH(orders!$D794,products!$A$1:$A$49,0),MATCH(orders!L$1,products!$A$1:$G$1,0))</f>
        <v>8.73</v>
      </c>
      <c r="M794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VLOOKUP(C795,customers!A794:$I$1001,2,0)</f>
        <v>Lukas Whittlesee</v>
      </c>
      <c r="G795" s="2" t="str">
        <f>IF(VLOOKUP(C795,customers!$A$1:$I$1001,3,0)=0," ",VLOOKUP(C795,customers!$A$1:$I$1001,3,0))</f>
        <v>lwhittleseem1@e-recht24.de</v>
      </c>
      <c r="H795" s="2" t="str">
        <f>VLOOKUP(C795,customers!$A$1:$I$1001,7,0)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>
        <f>INDEX(products!$A$1:$G$49,MATCH(orders!$D795,products!$A$1:$A$49,0),MATCH(orders!K$1,products!$A$1:$G$1,0))</f>
        <v>0.2</v>
      </c>
      <c r="L795">
        <f>INDEX(products!$A$1:$G$49,MATCH(orders!$D795,products!$A$1:$A$49,0),MATCH(orders!L$1,products!$A$1:$G$1,0))</f>
        <v>3.5849999999999995</v>
      </c>
      <c r="M795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VLOOKUP(C796,customers!A795:$I$1001,2,0)</f>
        <v>Gregorius Trengrove</v>
      </c>
      <c r="G796" s="2" t="str">
        <f>IF(VLOOKUP(C796,customers!$A$1:$I$1001,3,0)=0," ",VLOOKUP(C796,customers!$A$1:$I$1001,3,0))</f>
        <v>gtrengrovem2@elpais.com</v>
      </c>
      <c r="H796" s="2" t="str">
        <f>VLOOKUP(C796,customers!$A$1:$I$1001,7,0)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>
        <f>INDEX(products!$A$1:$G$49,MATCH(orders!$D796,products!$A$1:$A$49,0),MATCH(orders!K$1,products!$A$1:$G$1,0))</f>
        <v>2.5</v>
      </c>
      <c r="L796">
        <f>INDEX(products!$A$1:$G$49,MATCH(orders!$D796,products!$A$1:$A$49,0),MATCH(orders!L$1,products!$A$1:$G$1,0))</f>
        <v>29.784999999999997</v>
      </c>
      <c r="M796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VLOOKUP(C797,customers!A796:$I$1001,2,0)</f>
        <v>Wright Caldero</v>
      </c>
      <c r="G797" s="2" t="str">
        <f>IF(VLOOKUP(C797,customers!$A$1:$I$1001,3,0)=0," ",VLOOKUP(C797,customers!$A$1:$I$1001,3,0))</f>
        <v>wcalderom3@stumbleupon.com</v>
      </c>
      <c r="H797" s="2" t="str">
        <f>VLOOKUP(C797,customers!$A$1:$I$1001,7,0)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>
        <f>INDEX(products!$A$1:$G$49,MATCH(orders!$D797,products!$A$1:$A$49,0),MATCH(orders!K$1,products!$A$1:$G$1,0))</f>
        <v>0.5</v>
      </c>
      <c r="L797">
        <f>INDEX(products!$A$1:$G$49,MATCH(orders!$D797,products!$A$1:$A$49,0),MATCH(orders!L$1,products!$A$1:$G$1,0))</f>
        <v>7.169999999999999</v>
      </c>
      <c r="M797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VLOOKUP(C798,customers!A797:$I$1001,2,0)</f>
        <v>Merell Zanazzi</v>
      </c>
      <c r="G798" s="2" t="str">
        <f>IF(VLOOKUP(C798,customers!$A$1:$I$1001,3,0)=0," ",VLOOKUP(C798,customers!$A$1:$I$1001,3,0))</f>
        <v xml:space="preserve"> </v>
      </c>
      <c r="H798" s="2" t="str">
        <f>VLOOKUP(C798,customers!$A$1:$I$1001,7,0)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>
        <f>INDEX(products!$A$1:$G$49,MATCH(orders!$D798,products!$A$1:$A$49,0),MATCH(orders!K$1,products!$A$1:$G$1,0))</f>
        <v>0.5</v>
      </c>
      <c r="L798">
        <f>INDEX(products!$A$1:$G$49,MATCH(orders!$D798,products!$A$1:$A$49,0),MATCH(orders!L$1,products!$A$1:$G$1,0))</f>
        <v>9.51</v>
      </c>
      <c r="M798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VLOOKUP(C799,customers!A798:$I$1001,2,0)</f>
        <v>Jed Kennicott</v>
      </c>
      <c r="G799" s="2" t="str">
        <f>IF(VLOOKUP(C799,customers!$A$1:$I$1001,3,0)=0," ",VLOOKUP(C799,customers!$A$1:$I$1001,3,0))</f>
        <v>jkennicottm5@yahoo.co.jp</v>
      </c>
      <c r="H799" s="2" t="str">
        <f>VLOOKUP(C799,customers!$A$1:$I$1001,7,0)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>
        <f>INDEX(products!$A$1:$G$49,MATCH(orders!$D799,products!$A$1:$A$49,0),MATCH(orders!K$1,products!$A$1:$G$1,0))</f>
        <v>0.5</v>
      </c>
      <c r="L799">
        <f>INDEX(products!$A$1:$G$49,MATCH(orders!$D799,products!$A$1:$A$49,0),MATCH(orders!L$1,products!$A$1:$G$1,0))</f>
        <v>7.77</v>
      </c>
      <c r="M799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VLOOKUP(C800,customers!A799:$I$1001,2,0)</f>
        <v>Guenevere Ruggen</v>
      </c>
      <c r="G800" s="2" t="str">
        <f>IF(VLOOKUP(C800,customers!$A$1:$I$1001,3,0)=0," ",VLOOKUP(C800,customers!$A$1:$I$1001,3,0))</f>
        <v>gruggenm6@nymag.com</v>
      </c>
      <c r="H800" s="2" t="str">
        <f>VLOOKUP(C800,customers!$A$1:$I$1001,7,0)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>
        <f>INDEX(products!$A$1:$G$49,MATCH(orders!$D800,products!$A$1:$A$49,0),MATCH(orders!K$1,products!$A$1:$G$1,0))</f>
        <v>0.2</v>
      </c>
      <c r="L800">
        <f>INDEX(products!$A$1:$G$49,MATCH(orders!$D800,products!$A$1:$A$49,0),MATCH(orders!L$1,products!$A$1:$G$1,0))</f>
        <v>2.6849999999999996</v>
      </c>
      <c r="M800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VLOOKUP(C801,customers!A800:$I$1001,2,0)</f>
        <v>Gonzales Cicculi</v>
      </c>
      <c r="G801" s="2" t="str">
        <f>IF(VLOOKUP(C801,customers!$A$1:$I$1001,3,0)=0," ",VLOOKUP(C801,customers!$A$1:$I$1001,3,0))</f>
        <v xml:space="preserve"> </v>
      </c>
      <c r="H801" s="2" t="str">
        <f>VLOOKUP(C801,customers!$A$1:$I$1001,7,0)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>
        <f>INDEX(products!$A$1:$G$49,MATCH(orders!$D801,products!$A$1:$A$49,0),MATCH(orders!K$1,products!$A$1:$G$1,0))</f>
        <v>1</v>
      </c>
      <c r="L801">
        <f>INDEX(products!$A$1:$G$49,MATCH(orders!$D801,products!$A$1:$A$49,0),MATCH(orders!L$1,products!$A$1:$G$1,0))</f>
        <v>12.15</v>
      </c>
      <c r="M801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VLOOKUP(C802,customers!A801:$I$1001,2,0)</f>
        <v>Man Fright</v>
      </c>
      <c r="G802" s="2" t="str">
        <f>IF(VLOOKUP(C802,customers!$A$1:$I$1001,3,0)=0," ",VLOOKUP(C802,customers!$A$1:$I$1001,3,0))</f>
        <v>mfrightm8@harvard.edu</v>
      </c>
      <c r="H802" s="2" t="str">
        <f>VLOOKUP(C802,customers!$A$1:$I$1001,7,0)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>
        <f>INDEX(products!$A$1:$G$49,MATCH(orders!$D802,products!$A$1:$A$49,0),MATCH(orders!K$1,products!$A$1:$G$1,0))</f>
        <v>0.2</v>
      </c>
      <c r="L802">
        <f>INDEX(products!$A$1:$G$49,MATCH(orders!$D802,products!$A$1:$A$49,0),MATCH(orders!L$1,products!$A$1:$G$1,0))</f>
        <v>2.6849999999999996</v>
      </c>
      <c r="M802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VLOOKUP(C803,customers!A802:$I$1001,2,0)</f>
        <v>Boyce Tarte</v>
      </c>
      <c r="G803" s="2" t="str">
        <f>IF(VLOOKUP(C803,customers!$A$1:$I$1001,3,0)=0," ",VLOOKUP(C803,customers!$A$1:$I$1001,3,0))</f>
        <v>btartem9@aol.com</v>
      </c>
      <c r="H803" s="2" t="str">
        <f>VLOOKUP(C803,customers!$A$1:$I$1001,7,0)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>
        <f>INDEX(products!$A$1:$G$49,MATCH(orders!$D803,products!$A$1:$A$49,0),MATCH(orders!K$1,products!$A$1:$G$1,0))</f>
        <v>2.5</v>
      </c>
      <c r="L803">
        <f>INDEX(products!$A$1:$G$49,MATCH(orders!$D803,products!$A$1:$A$49,0),MATCH(orders!L$1,products!$A$1:$G$1,0))</f>
        <v>20.584999999999997</v>
      </c>
      <c r="M803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VLOOKUP(C804,customers!A803:$I$1001,2,0)</f>
        <v>Caddric Krzysztofiak</v>
      </c>
      <c r="G804" s="2" t="str">
        <f>IF(VLOOKUP(C804,customers!$A$1:$I$1001,3,0)=0," ",VLOOKUP(C804,customers!$A$1:$I$1001,3,0))</f>
        <v>ckrzysztofiakma@skyrock.com</v>
      </c>
      <c r="H804" s="2" t="str">
        <f>VLOOKUP(C804,customers!$A$1:$I$1001,7,0)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>
        <f>INDEX(products!$A$1:$G$49,MATCH(orders!$D804,products!$A$1:$A$49,0),MATCH(orders!K$1,products!$A$1:$G$1,0))</f>
        <v>0.2</v>
      </c>
      <c r="L804">
        <f>INDEX(products!$A$1:$G$49,MATCH(orders!$D804,products!$A$1:$A$49,0),MATCH(orders!L$1,products!$A$1:$G$1,0))</f>
        <v>2.6849999999999996</v>
      </c>
      <c r="M804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VLOOKUP(C805,customers!A804:$I$1001,2,0)</f>
        <v>Darn Penquet</v>
      </c>
      <c r="G805" s="2" t="str">
        <f>IF(VLOOKUP(C805,customers!$A$1:$I$1001,3,0)=0," ",VLOOKUP(C805,customers!$A$1:$I$1001,3,0))</f>
        <v>dpenquetmb@diigo.com</v>
      </c>
      <c r="H805" s="2" t="str">
        <f>VLOOKUP(C805,customers!$A$1:$I$1001,7,0)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>
        <f>INDEX(products!$A$1:$G$49,MATCH(orders!$D805,products!$A$1:$A$49,0),MATCH(orders!K$1,products!$A$1:$G$1,0))</f>
        <v>2.5</v>
      </c>
      <c r="L805">
        <f>INDEX(products!$A$1:$G$49,MATCH(orders!$D805,products!$A$1:$A$49,0),MATCH(orders!L$1,products!$A$1:$G$1,0))</f>
        <v>31.624999999999996</v>
      </c>
      <c r="M805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VLOOKUP(C806,customers!A805:$I$1001,2,0)</f>
        <v>Jammie Cloke</v>
      </c>
      <c r="G806" s="2" t="str">
        <f>IF(VLOOKUP(C806,customers!$A$1:$I$1001,3,0)=0," ",VLOOKUP(C806,customers!$A$1:$I$1001,3,0))</f>
        <v xml:space="preserve"> </v>
      </c>
      <c r="H806" s="2" t="str">
        <f>VLOOKUP(C806,customers!$A$1:$I$1001,7,0)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>
        <f>INDEX(products!$A$1:$G$49,MATCH(orders!$D806,products!$A$1:$A$49,0),MATCH(orders!K$1,products!$A$1:$G$1,0))</f>
        <v>1</v>
      </c>
      <c r="L806">
        <f>INDEX(products!$A$1:$G$49,MATCH(orders!$D806,products!$A$1:$A$49,0),MATCH(orders!L$1,products!$A$1:$G$1,0))</f>
        <v>11.95</v>
      </c>
      <c r="M806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VLOOKUP(C807,customers!A806:$I$1001,2,0)</f>
        <v>Chester Clowton</v>
      </c>
      <c r="G807" s="2" t="str">
        <f>IF(VLOOKUP(C807,customers!$A$1:$I$1001,3,0)=0," ",VLOOKUP(C807,customers!$A$1:$I$1001,3,0))</f>
        <v xml:space="preserve"> </v>
      </c>
      <c r="H807" s="2" t="str">
        <f>VLOOKUP(C807,customers!$A$1:$I$1001,7,0)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>
        <f>INDEX(products!$A$1:$G$49,MATCH(orders!$D807,products!$A$1:$A$49,0),MATCH(orders!K$1,products!$A$1:$G$1,0))</f>
        <v>0.5</v>
      </c>
      <c r="L807">
        <f>INDEX(products!$A$1:$G$49,MATCH(orders!$D807,products!$A$1:$A$49,0),MATCH(orders!L$1,products!$A$1:$G$1,0))</f>
        <v>5.97</v>
      </c>
      <c r="M807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VLOOKUP(C808,customers!A807:$I$1001,2,0)</f>
        <v>Kathleen Diable</v>
      </c>
      <c r="G808" s="2" t="str">
        <f>IF(VLOOKUP(C808,customers!$A$1:$I$1001,3,0)=0," ",VLOOKUP(C808,customers!$A$1:$I$1001,3,0))</f>
        <v xml:space="preserve"> </v>
      </c>
      <c r="H808" s="2" t="str">
        <f>VLOOKUP(C808,customers!$A$1:$I$1001,7,0)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>
        <f>INDEX(products!$A$1:$G$49,MATCH(orders!$D808,products!$A$1:$A$49,0),MATCH(orders!K$1,products!$A$1:$G$1,0))</f>
        <v>0.2</v>
      </c>
      <c r="L808">
        <f>INDEX(products!$A$1:$G$49,MATCH(orders!$D808,products!$A$1:$A$49,0),MATCH(orders!L$1,products!$A$1:$G$1,0))</f>
        <v>3.8849999999999998</v>
      </c>
      <c r="M808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VLOOKUP(C809,customers!A808:$I$1001,2,0)</f>
        <v>Koren Ferretti</v>
      </c>
      <c r="G809" s="2" t="str">
        <f>IF(VLOOKUP(C809,customers!$A$1:$I$1001,3,0)=0," ",VLOOKUP(C809,customers!$A$1:$I$1001,3,0))</f>
        <v>kferrettimf@huffingtonpost.com</v>
      </c>
      <c r="H809" s="2" t="str">
        <f>VLOOKUP(C809,customers!$A$1:$I$1001,7,0)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>
        <f>INDEX(products!$A$1:$G$49,MATCH(orders!$D809,products!$A$1:$A$49,0),MATCH(orders!K$1,products!$A$1:$G$1,0))</f>
        <v>0.5</v>
      </c>
      <c r="L809">
        <f>INDEX(products!$A$1:$G$49,MATCH(orders!$D809,products!$A$1:$A$49,0),MATCH(orders!L$1,products!$A$1:$G$1,0))</f>
        <v>7.77</v>
      </c>
      <c r="M809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VLOOKUP(C810,customers!A809:$I$1001,2,0)</f>
        <v>Allis Wilmore</v>
      </c>
      <c r="G810" s="2" t="str">
        <f>IF(VLOOKUP(C810,customers!$A$1:$I$1001,3,0)=0," ",VLOOKUP(C810,customers!$A$1:$I$1001,3,0))</f>
        <v xml:space="preserve"> </v>
      </c>
      <c r="H810" s="2" t="str">
        <f>VLOOKUP(C810,customers!$A$1:$I$1001,7,0)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>
        <f>INDEX(products!$A$1:$G$49,MATCH(orders!$D810,products!$A$1:$A$49,0),MATCH(orders!K$1,products!$A$1:$G$1,0))</f>
        <v>2.5</v>
      </c>
      <c r="L810">
        <f>INDEX(products!$A$1:$G$49,MATCH(orders!$D810,products!$A$1:$A$49,0),MATCH(orders!L$1,products!$A$1:$G$1,0))</f>
        <v>27.484999999999996</v>
      </c>
      <c r="M810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VLOOKUP(C811,customers!A810:$I$1001,2,0)</f>
        <v>Chaddie Bennie</v>
      </c>
      <c r="G811" s="2" t="str">
        <f>IF(VLOOKUP(C811,customers!$A$1:$I$1001,3,0)=0," ",VLOOKUP(C811,customers!$A$1:$I$1001,3,0))</f>
        <v xml:space="preserve"> </v>
      </c>
      <c r="H811" s="2" t="str">
        <f>VLOOKUP(C811,customers!$A$1:$I$1001,7,0)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>
        <f>INDEX(products!$A$1:$G$49,MATCH(orders!$D811,products!$A$1:$A$49,0),MATCH(orders!K$1,products!$A$1:$G$1,0))</f>
        <v>0.2</v>
      </c>
      <c r="L811">
        <f>INDEX(products!$A$1:$G$49,MATCH(orders!$D811,products!$A$1:$A$49,0),MATCH(orders!L$1,products!$A$1:$G$1,0))</f>
        <v>2.6849999999999996</v>
      </c>
      <c r="M811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VLOOKUP(C812,customers!A811:$I$1001,2,0)</f>
        <v>Alberta Balsdone</v>
      </c>
      <c r="G812" s="2" t="str">
        <f>IF(VLOOKUP(C812,customers!$A$1:$I$1001,3,0)=0," ",VLOOKUP(C812,customers!$A$1:$I$1001,3,0))</f>
        <v>abalsdonemi@toplist.cz</v>
      </c>
      <c r="H812" s="2" t="str">
        <f>VLOOKUP(C812,customers!$A$1:$I$1001,7,0)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>
        <f>INDEX(products!$A$1:$G$49,MATCH(orders!$D812,products!$A$1:$A$49,0),MATCH(orders!K$1,products!$A$1:$G$1,0))</f>
        <v>0.5</v>
      </c>
      <c r="L812">
        <f>INDEX(products!$A$1:$G$49,MATCH(orders!$D812,products!$A$1:$A$49,0),MATCH(orders!L$1,products!$A$1:$G$1,0))</f>
        <v>9.51</v>
      </c>
      <c r="M812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VLOOKUP(C813,customers!A812:$I$1001,2,0)</f>
        <v>Brice Romera</v>
      </c>
      <c r="G813" s="2" t="str">
        <f>IF(VLOOKUP(C813,customers!$A$1:$I$1001,3,0)=0," ",VLOOKUP(C813,customers!$A$1:$I$1001,3,0))</f>
        <v>bromeramj@list-manage.com</v>
      </c>
      <c r="H813" s="2" t="str">
        <f>VLOOKUP(C813,customers!$A$1:$I$1001,7,0)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>
        <f>INDEX(products!$A$1:$G$49,MATCH(orders!$D813,products!$A$1:$A$49,0),MATCH(orders!K$1,products!$A$1:$G$1,0))</f>
        <v>1</v>
      </c>
      <c r="L813">
        <f>INDEX(products!$A$1:$G$49,MATCH(orders!$D813,products!$A$1:$A$49,0),MATCH(orders!L$1,products!$A$1:$G$1,0))</f>
        <v>11.25</v>
      </c>
      <c r="M813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VLOOKUP(C814,customers!A813:$I$1001,2,0)</f>
        <v>Brice Romera</v>
      </c>
      <c r="G814" s="2" t="str">
        <f>IF(VLOOKUP(C814,customers!$A$1:$I$1001,3,0)=0," ",VLOOKUP(C814,customers!$A$1:$I$1001,3,0))</f>
        <v>bromeramj@list-manage.com</v>
      </c>
      <c r="H814" s="2" t="str">
        <f>VLOOKUP(C814,customers!$A$1:$I$1001,7,0)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>
        <f>INDEX(products!$A$1:$G$49,MATCH(orders!$D814,products!$A$1:$A$49,0),MATCH(orders!K$1,products!$A$1:$G$1,0))</f>
        <v>2.5</v>
      </c>
      <c r="L814">
        <f>INDEX(products!$A$1:$G$49,MATCH(orders!$D814,products!$A$1:$A$49,0),MATCH(orders!L$1,products!$A$1:$G$1,0))</f>
        <v>29.784999999999997</v>
      </c>
      <c r="M814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VLOOKUP(C815,customers!A814:$I$1001,2,0)</f>
        <v>Conchita Bryde</v>
      </c>
      <c r="G815" s="2" t="str">
        <f>IF(VLOOKUP(C815,customers!$A$1:$I$1001,3,0)=0," ",VLOOKUP(C815,customers!$A$1:$I$1001,3,0))</f>
        <v>cbrydeml@tuttocitta.it</v>
      </c>
      <c r="H815" s="2" t="str">
        <f>VLOOKUP(C815,customers!$A$1:$I$1001,7,0)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>
        <f>INDEX(products!$A$1:$G$49,MATCH(orders!$D815,products!$A$1:$A$49,0),MATCH(orders!K$1,products!$A$1:$G$1,0))</f>
        <v>2.5</v>
      </c>
      <c r="L815">
        <f>INDEX(products!$A$1:$G$49,MATCH(orders!$D815,products!$A$1:$A$49,0),MATCH(orders!L$1,products!$A$1:$G$1,0))</f>
        <v>31.624999999999996</v>
      </c>
      <c r="M815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VLOOKUP(C816,customers!A815:$I$1001,2,0)</f>
        <v>Silvanus Enefer</v>
      </c>
      <c r="G816" s="2" t="str">
        <f>IF(VLOOKUP(C816,customers!$A$1:$I$1001,3,0)=0," ",VLOOKUP(C816,customers!$A$1:$I$1001,3,0))</f>
        <v>senefermm@blog.com</v>
      </c>
      <c r="H816" s="2" t="str">
        <f>VLOOKUP(C816,customers!$A$1:$I$1001,7,0)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>
        <f>INDEX(products!$A$1:$G$49,MATCH(orders!$D816,products!$A$1:$A$49,0),MATCH(orders!K$1,products!$A$1:$G$1,0))</f>
        <v>0.2</v>
      </c>
      <c r="L816">
        <f>INDEX(products!$A$1:$G$49,MATCH(orders!$D816,products!$A$1:$A$49,0),MATCH(orders!L$1,products!$A$1:$G$1,0))</f>
        <v>4.4550000000000001</v>
      </c>
      <c r="M816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VLOOKUP(C817,customers!A816:$I$1001,2,0)</f>
        <v>Lenci Haggerstone</v>
      </c>
      <c r="G817" s="2" t="str">
        <f>IF(VLOOKUP(C817,customers!$A$1:$I$1001,3,0)=0," ",VLOOKUP(C817,customers!$A$1:$I$1001,3,0))</f>
        <v>lhaggerstonemn@independent.co.uk</v>
      </c>
      <c r="H817" s="2" t="str">
        <f>VLOOKUP(C817,customers!$A$1:$I$1001,7,0)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>
        <f>INDEX(products!$A$1:$G$49,MATCH(orders!$D817,products!$A$1:$A$49,0),MATCH(orders!K$1,products!$A$1:$G$1,0))</f>
        <v>0.5</v>
      </c>
      <c r="L817">
        <f>INDEX(products!$A$1:$G$49,MATCH(orders!$D817,products!$A$1:$A$49,0),MATCH(orders!L$1,products!$A$1:$G$1,0))</f>
        <v>5.97</v>
      </c>
      <c r="M817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VLOOKUP(C818,customers!A817:$I$1001,2,0)</f>
        <v>Marvin Gundry</v>
      </c>
      <c r="G818" s="2" t="str">
        <f>IF(VLOOKUP(C818,customers!$A$1:$I$1001,3,0)=0," ",VLOOKUP(C818,customers!$A$1:$I$1001,3,0))</f>
        <v>mgundrymo@omniture.com</v>
      </c>
      <c r="H818" s="2" t="str">
        <f>VLOOKUP(C818,customers!$A$1:$I$1001,7,0)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>
        <f>INDEX(products!$A$1:$G$49,MATCH(orders!$D818,products!$A$1:$A$49,0),MATCH(orders!K$1,products!$A$1:$G$1,0))</f>
        <v>0.5</v>
      </c>
      <c r="L818">
        <f>INDEX(products!$A$1:$G$49,MATCH(orders!$D818,products!$A$1:$A$49,0),MATCH(orders!L$1,products!$A$1:$G$1,0))</f>
        <v>9.51</v>
      </c>
      <c r="M818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VLOOKUP(C819,customers!A818:$I$1001,2,0)</f>
        <v>Bayard Wellan</v>
      </c>
      <c r="G819" s="2" t="str">
        <f>IF(VLOOKUP(C819,customers!$A$1:$I$1001,3,0)=0," ",VLOOKUP(C819,customers!$A$1:$I$1001,3,0))</f>
        <v>bwellanmp@cafepress.com</v>
      </c>
      <c r="H819" s="2" t="str">
        <f>VLOOKUP(C819,customers!$A$1:$I$1001,7,0)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>
        <f>INDEX(products!$A$1:$G$49,MATCH(orders!$D819,products!$A$1:$A$49,0),MATCH(orders!K$1,products!$A$1:$G$1,0))</f>
        <v>0.5</v>
      </c>
      <c r="L819">
        <f>INDEX(products!$A$1:$G$49,MATCH(orders!$D819,products!$A$1:$A$49,0),MATCH(orders!L$1,products!$A$1:$G$1,0))</f>
        <v>7.77</v>
      </c>
      <c r="M819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VLOOKUP(C820,customers!A819:$I$1001,2,0)</f>
        <v>Allis Wilmore</v>
      </c>
      <c r="G820" s="2" t="str">
        <f>IF(VLOOKUP(C820,customers!$A$1:$I$1001,3,0)=0," ",VLOOKUP(C820,customers!$A$1:$I$1001,3,0))</f>
        <v xml:space="preserve"> </v>
      </c>
      <c r="H820" s="2" t="str">
        <f>VLOOKUP(C820,customers!$A$1:$I$1001,7,0)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>
        <f>INDEX(products!$A$1:$G$49,MATCH(orders!$D820,products!$A$1:$A$49,0),MATCH(orders!K$1,products!$A$1:$G$1,0))</f>
        <v>1</v>
      </c>
      <c r="L820">
        <f>INDEX(products!$A$1:$G$49,MATCH(orders!$D820,products!$A$1:$A$49,0),MATCH(orders!L$1,products!$A$1:$G$1,0))</f>
        <v>15.85</v>
      </c>
      <c r="M820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VLOOKUP(C821,customers!A820:$I$1001,2,0)</f>
        <v>Caddric Atcheson</v>
      </c>
      <c r="G821" s="2" t="str">
        <f>IF(VLOOKUP(C821,customers!$A$1:$I$1001,3,0)=0," ",VLOOKUP(C821,customers!$A$1:$I$1001,3,0))</f>
        <v>catchesonmr@xinhuanet.com</v>
      </c>
      <c r="H821" s="2" t="str">
        <f>VLOOKUP(C821,customers!$A$1:$I$1001,7,0)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>
        <f>INDEX(products!$A$1:$G$49,MATCH(orders!$D821,products!$A$1:$A$49,0),MATCH(orders!K$1,products!$A$1:$G$1,0))</f>
        <v>0.2</v>
      </c>
      <c r="L821">
        <f>INDEX(products!$A$1:$G$49,MATCH(orders!$D821,products!$A$1:$A$49,0),MATCH(orders!L$1,products!$A$1:$G$1,0))</f>
        <v>4.7549999999999999</v>
      </c>
      <c r="M821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VLOOKUP(C822,customers!A821:$I$1001,2,0)</f>
        <v>Eustace Stenton</v>
      </c>
      <c r="G822" s="2" t="str">
        <f>IF(VLOOKUP(C822,customers!$A$1:$I$1001,3,0)=0," ",VLOOKUP(C822,customers!$A$1:$I$1001,3,0))</f>
        <v>estentonms@google.it</v>
      </c>
      <c r="H822" s="2" t="str">
        <f>VLOOKUP(C822,customers!$A$1:$I$1001,7,0)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>
        <f>INDEX(products!$A$1:$G$49,MATCH(orders!$D822,products!$A$1:$A$49,0),MATCH(orders!K$1,products!$A$1:$G$1,0))</f>
        <v>1</v>
      </c>
      <c r="L822">
        <f>INDEX(products!$A$1:$G$49,MATCH(orders!$D822,products!$A$1:$A$49,0),MATCH(orders!L$1,products!$A$1:$G$1,0))</f>
        <v>13.75</v>
      </c>
      <c r="M822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VLOOKUP(C823,customers!A822:$I$1001,2,0)</f>
        <v>Ericka Tripp</v>
      </c>
      <c r="G823" s="2" t="str">
        <f>IF(VLOOKUP(C823,customers!$A$1:$I$1001,3,0)=0," ",VLOOKUP(C823,customers!$A$1:$I$1001,3,0))</f>
        <v>etrippmt@wp.com</v>
      </c>
      <c r="H823" s="2" t="str">
        <f>VLOOKUP(C823,customers!$A$1:$I$1001,7,0)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>
        <f>INDEX(products!$A$1:$G$49,MATCH(orders!$D823,products!$A$1:$A$49,0),MATCH(orders!K$1,products!$A$1:$G$1,0))</f>
        <v>0.5</v>
      </c>
      <c r="L823">
        <f>INDEX(products!$A$1:$G$49,MATCH(orders!$D823,products!$A$1:$A$49,0),MATCH(orders!L$1,products!$A$1:$G$1,0))</f>
        <v>5.3699999999999992</v>
      </c>
      <c r="M823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VLOOKUP(C824,customers!A823:$I$1001,2,0)</f>
        <v>Lyndsey MacManus</v>
      </c>
      <c r="G824" s="2" t="str">
        <f>IF(VLOOKUP(C824,customers!$A$1:$I$1001,3,0)=0," ",VLOOKUP(C824,customers!$A$1:$I$1001,3,0))</f>
        <v>lmacmanusmu@imdb.com</v>
      </c>
      <c r="H824" s="2" t="str">
        <f>VLOOKUP(C824,customers!$A$1:$I$1001,7,0)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>
        <f>INDEX(products!$A$1:$G$49,MATCH(orders!$D824,products!$A$1:$A$49,0),MATCH(orders!K$1,products!$A$1:$G$1,0))</f>
        <v>2.5</v>
      </c>
      <c r="L824">
        <f>INDEX(products!$A$1:$G$49,MATCH(orders!$D824,products!$A$1:$A$49,0),MATCH(orders!L$1,products!$A$1:$G$1,0))</f>
        <v>34.154999999999994</v>
      </c>
      <c r="M824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VLOOKUP(C825,customers!A824:$I$1001,2,0)</f>
        <v>Tess Benediktovich</v>
      </c>
      <c r="G825" s="2" t="str">
        <f>IF(VLOOKUP(C825,customers!$A$1:$I$1001,3,0)=0," ",VLOOKUP(C825,customers!$A$1:$I$1001,3,0))</f>
        <v>tbenediktovichmv@ebay.com</v>
      </c>
      <c r="H825" s="2" t="str">
        <f>VLOOKUP(C825,customers!$A$1:$I$1001,7,0)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>
        <f>INDEX(products!$A$1:$G$49,MATCH(orders!$D825,products!$A$1:$A$49,0),MATCH(orders!K$1,products!$A$1:$G$1,0))</f>
        <v>1</v>
      </c>
      <c r="L825">
        <f>INDEX(products!$A$1:$G$49,MATCH(orders!$D825,products!$A$1:$A$49,0),MATCH(orders!L$1,products!$A$1:$G$1,0))</f>
        <v>15.85</v>
      </c>
      <c r="M825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VLOOKUP(C826,customers!A825:$I$1001,2,0)</f>
        <v>Correy Bourner</v>
      </c>
      <c r="G826" s="2" t="str">
        <f>IF(VLOOKUP(C826,customers!$A$1:$I$1001,3,0)=0," ",VLOOKUP(C826,customers!$A$1:$I$1001,3,0))</f>
        <v>cbournermw@chronoengine.com</v>
      </c>
      <c r="H826" s="2" t="str">
        <f>VLOOKUP(C826,customers!$A$1:$I$1001,7,0)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>
        <f>INDEX(products!$A$1:$G$49,MATCH(orders!$D826,products!$A$1:$A$49,0),MATCH(orders!K$1,products!$A$1:$G$1,0))</f>
        <v>0.2</v>
      </c>
      <c r="L826">
        <f>INDEX(products!$A$1:$G$49,MATCH(orders!$D826,products!$A$1:$A$49,0),MATCH(orders!L$1,products!$A$1:$G$1,0))</f>
        <v>3.375</v>
      </c>
      <c r="M826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VLOOKUP(C827,customers!A826:$I$1001,2,0)</f>
        <v>Odelia Skerme</v>
      </c>
      <c r="G827" s="2" t="str">
        <f>IF(VLOOKUP(C827,customers!$A$1:$I$1001,3,0)=0," ",VLOOKUP(C827,customers!$A$1:$I$1001,3,0))</f>
        <v>oskermen3@hatena.ne.jp</v>
      </c>
      <c r="H827" s="2" t="str">
        <f>VLOOKUP(C827,customers!$A$1:$I$1001,7,0)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>
        <f>INDEX(products!$A$1:$G$49,MATCH(orders!$D827,products!$A$1:$A$49,0),MATCH(orders!K$1,products!$A$1:$G$1,0))</f>
        <v>1</v>
      </c>
      <c r="L827">
        <f>INDEX(products!$A$1:$G$49,MATCH(orders!$D827,products!$A$1:$A$49,0),MATCH(orders!L$1,products!$A$1:$G$1,0))</f>
        <v>9.9499999999999993</v>
      </c>
      <c r="M827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VLOOKUP(C828,customers!A827:$I$1001,2,0)</f>
        <v>Kandy Heddan</v>
      </c>
      <c r="G828" s="2" t="str">
        <f>IF(VLOOKUP(C828,customers!$A$1:$I$1001,3,0)=0," ",VLOOKUP(C828,customers!$A$1:$I$1001,3,0))</f>
        <v>kheddanmy@icq.com</v>
      </c>
      <c r="H828" s="2" t="str">
        <f>VLOOKUP(C828,customers!$A$1:$I$1001,7,0)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>
        <f>INDEX(products!$A$1:$G$49,MATCH(orders!$D828,products!$A$1:$A$49,0),MATCH(orders!K$1,products!$A$1:$G$1,0))</f>
        <v>0.5</v>
      </c>
      <c r="L828">
        <f>INDEX(products!$A$1:$G$49,MATCH(orders!$D828,products!$A$1:$A$49,0),MATCH(orders!L$1,products!$A$1:$G$1,0))</f>
        <v>8.25</v>
      </c>
      <c r="M828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VLOOKUP(C829,customers!A828:$I$1001,2,0)</f>
        <v>Ibby Charters</v>
      </c>
      <c r="G829" s="2" t="str">
        <f>IF(VLOOKUP(C829,customers!$A$1:$I$1001,3,0)=0," ",VLOOKUP(C829,customers!$A$1:$I$1001,3,0))</f>
        <v>ichartersmz@abc.net.au</v>
      </c>
      <c r="H829" s="2" t="str">
        <f>VLOOKUP(C829,customers!$A$1:$I$1001,7,0)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>
        <f>INDEX(products!$A$1:$G$49,MATCH(orders!$D829,products!$A$1:$A$49,0),MATCH(orders!K$1,products!$A$1:$G$1,0))</f>
        <v>0.2</v>
      </c>
      <c r="L829">
        <f>INDEX(products!$A$1:$G$49,MATCH(orders!$D829,products!$A$1:$A$49,0),MATCH(orders!L$1,products!$A$1:$G$1,0))</f>
        <v>4.125</v>
      </c>
      <c r="M829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VLOOKUP(C830,customers!A829:$I$1001,2,0)</f>
        <v>Adora Roubert</v>
      </c>
      <c r="G830" s="2" t="str">
        <f>IF(VLOOKUP(C830,customers!$A$1:$I$1001,3,0)=0," ",VLOOKUP(C830,customers!$A$1:$I$1001,3,0))</f>
        <v>aroubertn0@tmall.com</v>
      </c>
      <c r="H830" s="2" t="str">
        <f>VLOOKUP(C830,customers!$A$1:$I$1001,7,0)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>
        <f>INDEX(products!$A$1:$G$49,MATCH(orders!$D830,products!$A$1:$A$49,0),MATCH(orders!K$1,products!$A$1:$G$1,0))</f>
        <v>2.5</v>
      </c>
      <c r="L830">
        <f>INDEX(products!$A$1:$G$49,MATCH(orders!$D830,products!$A$1:$A$49,0),MATCH(orders!L$1,products!$A$1:$G$1,0))</f>
        <v>22.884999999999998</v>
      </c>
      <c r="M830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VLOOKUP(C831,customers!A830:$I$1001,2,0)</f>
        <v>Hillel Mairs</v>
      </c>
      <c r="G831" s="2" t="str">
        <f>IF(VLOOKUP(C831,customers!$A$1:$I$1001,3,0)=0," ",VLOOKUP(C831,customers!$A$1:$I$1001,3,0))</f>
        <v>hmairsn1@so-net.ne.jp</v>
      </c>
      <c r="H831" s="2" t="str">
        <f>VLOOKUP(C831,customers!$A$1:$I$1001,7,0)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>
        <f>INDEX(products!$A$1:$G$49,MATCH(orders!$D831,products!$A$1:$A$49,0),MATCH(orders!K$1,products!$A$1:$G$1,0))</f>
        <v>0.2</v>
      </c>
      <c r="L831">
        <f>INDEX(products!$A$1:$G$49,MATCH(orders!$D831,products!$A$1:$A$49,0),MATCH(orders!L$1,products!$A$1:$G$1,0))</f>
        <v>2.9849999999999999</v>
      </c>
      <c r="M831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VLOOKUP(C832,customers!A831:$I$1001,2,0)</f>
        <v>Helaina Rainforth</v>
      </c>
      <c r="G832" s="2" t="str">
        <f>IF(VLOOKUP(C832,customers!$A$1:$I$1001,3,0)=0," ",VLOOKUP(C832,customers!$A$1:$I$1001,3,0))</f>
        <v>hrainforthn2@blog.com</v>
      </c>
      <c r="H832" s="2" t="str">
        <f>VLOOKUP(C832,customers!$A$1:$I$1001,7,0)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>
        <f>INDEX(products!$A$1:$G$49,MATCH(orders!$D832,products!$A$1:$A$49,0),MATCH(orders!K$1,products!$A$1:$G$1,0))</f>
        <v>1</v>
      </c>
      <c r="L832">
        <f>INDEX(products!$A$1:$G$49,MATCH(orders!$D832,products!$A$1:$A$49,0),MATCH(orders!L$1,products!$A$1:$G$1,0))</f>
        <v>13.75</v>
      </c>
      <c r="M832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VLOOKUP(C833,customers!A832:$I$1001,2,0)</f>
        <v>Helaina Rainforth</v>
      </c>
      <c r="G833" s="2" t="str">
        <f>IF(VLOOKUP(C833,customers!$A$1:$I$1001,3,0)=0," ",VLOOKUP(C833,customers!$A$1:$I$1001,3,0))</f>
        <v>hrainforthn2@blog.com</v>
      </c>
      <c r="H833" s="2" t="str">
        <f>VLOOKUP(C833,customers!$A$1:$I$1001,7,0)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>
        <f>INDEX(products!$A$1:$G$49,MATCH(orders!$D833,products!$A$1:$A$49,0),MATCH(orders!K$1,products!$A$1:$G$1,0))</f>
        <v>0.2</v>
      </c>
      <c r="L833">
        <f>INDEX(products!$A$1:$G$49,MATCH(orders!$D833,products!$A$1:$A$49,0),MATCH(orders!L$1,products!$A$1:$G$1,0))</f>
        <v>2.9849999999999999</v>
      </c>
      <c r="M833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VLOOKUP(C834,customers!A833:$I$1001,2,0)</f>
        <v>Isac Jesper</v>
      </c>
      <c r="G834" s="2" t="str">
        <f>IF(VLOOKUP(C834,customers!$A$1:$I$1001,3,0)=0," ",VLOOKUP(C834,customers!$A$1:$I$1001,3,0))</f>
        <v>ijespern4@theglobeandmail.com</v>
      </c>
      <c r="H834" s="2" t="str">
        <f>VLOOKUP(C834,customers!$A$1:$I$1001,7,0)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>
        <f>INDEX(products!$A$1:$G$49,MATCH(orders!$D834,products!$A$1:$A$49,0),MATCH(orders!K$1,products!$A$1:$G$1,0))</f>
        <v>1</v>
      </c>
      <c r="L834">
        <f>INDEX(products!$A$1:$G$49,MATCH(orders!$D834,products!$A$1:$A$49,0),MATCH(orders!L$1,products!$A$1:$G$1,0))</f>
        <v>9.9499999999999993</v>
      </c>
      <c r="M834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VLOOKUP(C835,customers!A834:$I$1001,2,0)</f>
        <v>Lenette Dwerryhouse</v>
      </c>
      <c r="G835" s="2" t="str">
        <f>IF(VLOOKUP(C835,customers!$A$1:$I$1001,3,0)=0," ",VLOOKUP(C835,customers!$A$1:$I$1001,3,0))</f>
        <v>ldwerryhousen5@gravatar.com</v>
      </c>
      <c r="H835" s="2" t="str">
        <f>VLOOKUP(C835,customers!$A$1:$I$1001,7,0)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>
        <f>INDEX(products!$A$1:$G$49,MATCH(orders!$D835,products!$A$1:$A$49,0),MATCH(orders!K$1,products!$A$1:$G$1,0))</f>
        <v>2.5</v>
      </c>
      <c r="L835">
        <f>INDEX(products!$A$1:$G$49,MATCH(orders!$D835,products!$A$1:$A$49,0),MATCH(orders!L$1,products!$A$1:$G$1,0))</f>
        <v>20.584999999999997</v>
      </c>
      <c r="M835">
        <f t="shared" ref="M835:M898" si="39">L835*E835</f>
        <v>82.339999999999989</v>
      </c>
      <c r="N835" t="str">
        <f t="shared" ref="N835:N898" si="40">IF(I835="Rob","Robusta",IF(I835="Exc","Excelsa",IF(I835="Ara","Arabica",IF(I835="Lib","Liberica"," "))))</f>
        <v>Robusta</v>
      </c>
      <c r="O835" t="str">
        <f t="shared" ref="O835:O898" si="41">IF(J835="M","Medium",IF(J835="L","Light",IF(J835="D","Dark")))</f>
        <v>Dark</v>
      </c>
    </row>
    <row r="836" spans="1:15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VLOOKUP(C836,customers!A835:$I$1001,2,0)</f>
        <v>Nadeen Broomer</v>
      </c>
      <c r="G836" s="2" t="str">
        <f>IF(VLOOKUP(C836,customers!$A$1:$I$1001,3,0)=0," ",VLOOKUP(C836,customers!$A$1:$I$1001,3,0))</f>
        <v>nbroomern6@examiner.com</v>
      </c>
      <c r="H836" s="2" t="str">
        <f>VLOOKUP(C836,customers!$A$1:$I$1001,7,0)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>
        <f>INDEX(products!$A$1:$G$49,MATCH(orders!$D836,products!$A$1:$A$49,0),MATCH(orders!K$1,products!$A$1:$G$1,0))</f>
        <v>2.5</v>
      </c>
      <c r="L836">
        <f>INDEX(products!$A$1:$G$49,MATCH(orders!$D836,products!$A$1:$A$49,0),MATCH(orders!L$1,products!$A$1:$G$1,0))</f>
        <v>22.884999999999998</v>
      </c>
      <c r="M836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VLOOKUP(C837,customers!A836:$I$1001,2,0)</f>
        <v>Konstantine Thoumasson</v>
      </c>
      <c r="G837" s="2" t="str">
        <f>IF(VLOOKUP(C837,customers!$A$1:$I$1001,3,0)=0," ",VLOOKUP(C837,customers!$A$1:$I$1001,3,0))</f>
        <v>kthoumassonn7@bloglovin.com</v>
      </c>
      <c r="H837" s="2" t="str">
        <f>VLOOKUP(C837,customers!$A$1:$I$1001,7,0)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>
        <f>INDEX(products!$A$1:$G$49,MATCH(orders!$D837,products!$A$1:$A$49,0),MATCH(orders!K$1,products!$A$1:$G$1,0))</f>
        <v>0.5</v>
      </c>
      <c r="L837">
        <f>INDEX(products!$A$1:$G$49,MATCH(orders!$D837,products!$A$1:$A$49,0),MATCH(orders!L$1,products!$A$1:$G$1,0))</f>
        <v>8.91</v>
      </c>
      <c r="M837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VLOOKUP(C838,customers!A837:$I$1001,2,0)</f>
        <v>Frans Habbergham</v>
      </c>
      <c r="G838" s="2" t="str">
        <f>IF(VLOOKUP(C838,customers!$A$1:$I$1001,3,0)=0," ",VLOOKUP(C838,customers!$A$1:$I$1001,3,0))</f>
        <v>fhabberghamn8@discovery.com</v>
      </c>
      <c r="H838" s="2" t="str">
        <f>VLOOKUP(C838,customers!$A$1:$I$1001,7,0)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>
        <f>INDEX(products!$A$1:$G$49,MATCH(orders!$D838,products!$A$1:$A$49,0),MATCH(orders!K$1,products!$A$1:$G$1,0))</f>
        <v>0.2</v>
      </c>
      <c r="L838">
        <f>INDEX(products!$A$1:$G$49,MATCH(orders!$D838,products!$A$1:$A$49,0),MATCH(orders!L$1,products!$A$1:$G$1,0))</f>
        <v>2.9849999999999999</v>
      </c>
      <c r="M838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e">
        <f>VLOOKUP(C839,customers!A838:$I$1001,2,0)</f>
        <v>#N/A</v>
      </c>
      <c r="G839" s="2" t="str">
        <f>IF(VLOOKUP(C839,customers!$A$1:$I$1001,3,0)=0," ",VLOOKUP(C839,customers!$A$1:$I$1001,3,0))</f>
        <v xml:space="preserve"> </v>
      </c>
      <c r="H839" s="2" t="str">
        <f>VLOOKUP(C839,customers!$A$1:$I$1001,7,0)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>
        <f>INDEX(products!$A$1:$G$49,MATCH(orders!$D839,products!$A$1:$A$49,0),MATCH(orders!K$1,products!$A$1:$G$1,0))</f>
        <v>2.5</v>
      </c>
      <c r="L839">
        <f>INDEX(products!$A$1:$G$49,MATCH(orders!$D839,products!$A$1:$A$49,0),MATCH(orders!L$1,products!$A$1:$G$1,0))</f>
        <v>33.464999999999996</v>
      </c>
      <c r="M839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VLOOKUP(C840,customers!A839:$I$1001,2,0)</f>
        <v>Romain Avrashin</v>
      </c>
      <c r="G840" s="2" t="str">
        <f>IF(VLOOKUP(C840,customers!$A$1:$I$1001,3,0)=0," ",VLOOKUP(C840,customers!$A$1:$I$1001,3,0))</f>
        <v>ravrashinna@tamu.edu</v>
      </c>
      <c r="H840" s="2" t="str">
        <f>VLOOKUP(C840,customers!$A$1:$I$1001,7,0)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>
        <f>INDEX(products!$A$1:$G$49,MATCH(orders!$D840,products!$A$1:$A$49,0),MATCH(orders!K$1,products!$A$1:$G$1,0))</f>
        <v>2.5</v>
      </c>
      <c r="L840">
        <f>INDEX(products!$A$1:$G$49,MATCH(orders!$D840,products!$A$1:$A$49,0),MATCH(orders!L$1,products!$A$1:$G$1,0))</f>
        <v>22.884999999999998</v>
      </c>
      <c r="M840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VLOOKUP(C841,customers!A840:$I$1001,2,0)</f>
        <v>Miran Doidge</v>
      </c>
      <c r="G841" s="2" t="str">
        <f>IF(VLOOKUP(C841,customers!$A$1:$I$1001,3,0)=0," ",VLOOKUP(C841,customers!$A$1:$I$1001,3,0))</f>
        <v>mdoidgenb@etsy.com</v>
      </c>
      <c r="H841" s="2" t="str">
        <f>VLOOKUP(C841,customers!$A$1:$I$1001,7,0)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>
        <f>INDEX(products!$A$1:$G$49,MATCH(orders!$D841,products!$A$1:$A$49,0),MATCH(orders!K$1,products!$A$1:$G$1,0))</f>
        <v>0.5</v>
      </c>
      <c r="L841">
        <f>INDEX(products!$A$1:$G$49,MATCH(orders!$D841,products!$A$1:$A$49,0),MATCH(orders!L$1,products!$A$1:$G$1,0))</f>
        <v>8.25</v>
      </c>
      <c r="M841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VLOOKUP(C842,customers!A841:$I$1001,2,0)</f>
        <v>Janeva Edinboro</v>
      </c>
      <c r="G842" s="2" t="str">
        <f>IF(VLOOKUP(C842,customers!$A$1:$I$1001,3,0)=0," ",VLOOKUP(C842,customers!$A$1:$I$1001,3,0))</f>
        <v>jedinboronc@reverbnation.com</v>
      </c>
      <c r="H842" s="2" t="str">
        <f>VLOOKUP(C842,customers!$A$1:$I$1001,7,0)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>
        <f>INDEX(products!$A$1:$G$49,MATCH(orders!$D842,products!$A$1:$A$49,0),MATCH(orders!K$1,products!$A$1:$G$1,0))</f>
        <v>0.5</v>
      </c>
      <c r="L842">
        <f>INDEX(products!$A$1:$G$49,MATCH(orders!$D842,products!$A$1:$A$49,0),MATCH(orders!L$1,products!$A$1:$G$1,0))</f>
        <v>7.169999999999999</v>
      </c>
      <c r="M842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VLOOKUP(C843,customers!A842:$I$1001,2,0)</f>
        <v>Trumaine Tewelson</v>
      </c>
      <c r="G843" s="2" t="str">
        <f>IF(VLOOKUP(C843,customers!$A$1:$I$1001,3,0)=0," ",VLOOKUP(C843,customers!$A$1:$I$1001,3,0))</f>
        <v>ttewelsonnd@cdbaby.com</v>
      </c>
      <c r="H843" s="2" t="str">
        <f>VLOOKUP(C843,customers!$A$1:$I$1001,7,0)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>
        <f>INDEX(products!$A$1:$G$49,MATCH(orders!$D843,products!$A$1:$A$49,0),MATCH(orders!K$1,products!$A$1:$G$1,0))</f>
        <v>0.2</v>
      </c>
      <c r="L843">
        <f>INDEX(products!$A$1:$G$49,MATCH(orders!$D843,products!$A$1:$A$49,0),MATCH(orders!L$1,products!$A$1:$G$1,0))</f>
        <v>4.3650000000000002</v>
      </c>
      <c r="M843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e">
        <f>VLOOKUP(C844,customers!A843:$I$1001,2,0)</f>
        <v>#N/A</v>
      </c>
      <c r="G844" s="2" t="str">
        <f>IF(VLOOKUP(C844,customers!$A$1:$I$1001,3,0)=0," ",VLOOKUP(C844,customers!$A$1:$I$1001,3,0))</f>
        <v>oskermen3@hatena.ne.jp</v>
      </c>
      <c r="H844" s="2" t="str">
        <f>VLOOKUP(C844,customers!$A$1:$I$1001,7,0)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>
        <f>INDEX(products!$A$1:$G$49,MATCH(orders!$D844,products!$A$1:$A$49,0),MATCH(orders!K$1,products!$A$1:$G$1,0))</f>
        <v>0.2</v>
      </c>
      <c r="L844">
        <f>INDEX(products!$A$1:$G$49,MATCH(orders!$D844,products!$A$1:$A$49,0),MATCH(orders!L$1,products!$A$1:$G$1,0))</f>
        <v>4.125</v>
      </c>
      <c r="M844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VLOOKUP(C845,customers!A844:$I$1001,2,0)</f>
        <v>De Drewitt</v>
      </c>
      <c r="G845" s="2" t="str">
        <f>IF(VLOOKUP(C845,customers!$A$1:$I$1001,3,0)=0," ",VLOOKUP(C845,customers!$A$1:$I$1001,3,0))</f>
        <v>ddrewittnf@mapquest.com</v>
      </c>
      <c r="H845" s="2" t="str">
        <f>VLOOKUP(C845,customers!$A$1:$I$1001,7,0)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>
        <f>INDEX(products!$A$1:$G$49,MATCH(orders!$D845,products!$A$1:$A$49,0),MATCH(orders!K$1,products!$A$1:$G$1,0))</f>
        <v>0.2</v>
      </c>
      <c r="L845">
        <f>INDEX(products!$A$1:$G$49,MATCH(orders!$D845,products!$A$1:$A$49,0),MATCH(orders!L$1,products!$A$1:$G$1,0))</f>
        <v>4.125</v>
      </c>
      <c r="M845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VLOOKUP(C846,customers!A845:$I$1001,2,0)</f>
        <v>Adelheid Gladhill</v>
      </c>
      <c r="G846" s="2" t="str">
        <f>IF(VLOOKUP(C846,customers!$A$1:$I$1001,3,0)=0," ",VLOOKUP(C846,customers!$A$1:$I$1001,3,0))</f>
        <v>agladhillng@stanford.edu</v>
      </c>
      <c r="H846" s="2" t="str">
        <f>VLOOKUP(C846,customers!$A$1:$I$1001,7,0)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>
        <f>INDEX(products!$A$1:$G$49,MATCH(orders!$D846,products!$A$1:$A$49,0),MATCH(orders!K$1,products!$A$1:$G$1,0))</f>
        <v>0.5</v>
      </c>
      <c r="L846">
        <f>INDEX(products!$A$1:$G$49,MATCH(orders!$D846,products!$A$1:$A$49,0),MATCH(orders!L$1,products!$A$1:$G$1,0))</f>
        <v>5.97</v>
      </c>
      <c r="M846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VLOOKUP(C847,customers!A846:$I$1001,2,0)</f>
        <v>Murielle Lorinez</v>
      </c>
      <c r="G847" s="2" t="str">
        <f>IF(VLOOKUP(C847,customers!$A$1:$I$1001,3,0)=0," ",VLOOKUP(C847,customers!$A$1:$I$1001,3,0))</f>
        <v>mlorineznh@whitehouse.gov</v>
      </c>
      <c r="H847" s="2" t="str">
        <f>VLOOKUP(C847,customers!$A$1:$I$1001,7,0)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>
        <f>INDEX(products!$A$1:$G$49,MATCH(orders!$D847,products!$A$1:$A$49,0),MATCH(orders!K$1,products!$A$1:$G$1,0))</f>
        <v>2.5</v>
      </c>
      <c r="L847">
        <f>INDEX(products!$A$1:$G$49,MATCH(orders!$D847,products!$A$1:$A$49,0),MATCH(orders!L$1,products!$A$1:$G$1,0))</f>
        <v>27.945</v>
      </c>
      <c r="M847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VLOOKUP(C848,customers!A847:$I$1001,2,0)</f>
        <v>Edin Mathe</v>
      </c>
      <c r="G848" s="2" t="str">
        <f>IF(VLOOKUP(C848,customers!$A$1:$I$1001,3,0)=0," ",VLOOKUP(C848,customers!$A$1:$I$1001,3,0))</f>
        <v xml:space="preserve"> </v>
      </c>
      <c r="H848" s="2" t="str">
        <f>VLOOKUP(C848,customers!$A$1:$I$1001,7,0)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>
        <f>INDEX(products!$A$1:$G$49,MATCH(orders!$D848,products!$A$1:$A$49,0),MATCH(orders!K$1,products!$A$1:$G$1,0))</f>
        <v>2.5</v>
      </c>
      <c r="L848">
        <f>INDEX(products!$A$1:$G$49,MATCH(orders!$D848,products!$A$1:$A$49,0),MATCH(orders!L$1,products!$A$1:$G$1,0))</f>
        <v>25.874999999999996</v>
      </c>
      <c r="M848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VLOOKUP(C849,customers!A848:$I$1001,2,0)</f>
        <v>Mordy Van Der Vlies</v>
      </c>
      <c r="G849" s="2" t="str">
        <f>IF(VLOOKUP(C849,customers!$A$1:$I$1001,3,0)=0," ",VLOOKUP(C849,customers!$A$1:$I$1001,3,0))</f>
        <v>mvannj@wikipedia.org</v>
      </c>
      <c r="H849" s="2" t="str">
        <f>VLOOKUP(C849,customers!$A$1:$I$1001,7,0)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>
        <f>INDEX(products!$A$1:$G$49,MATCH(orders!$D849,products!$A$1:$A$49,0),MATCH(orders!K$1,products!$A$1:$G$1,0))</f>
        <v>0.2</v>
      </c>
      <c r="L849">
        <f>INDEX(products!$A$1:$G$49,MATCH(orders!$D849,products!$A$1:$A$49,0),MATCH(orders!L$1,products!$A$1:$G$1,0))</f>
        <v>2.9849999999999999</v>
      </c>
      <c r="M849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VLOOKUP(C850,customers!A849:$I$1001,2,0)</f>
        <v>Spencer Wastell</v>
      </c>
      <c r="G850" s="2" t="str">
        <f>IF(VLOOKUP(C850,customers!$A$1:$I$1001,3,0)=0," ",VLOOKUP(C850,customers!$A$1:$I$1001,3,0))</f>
        <v xml:space="preserve"> </v>
      </c>
      <c r="H850" s="2" t="str">
        <f>VLOOKUP(C850,customers!$A$1:$I$1001,7,0)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>
        <f>INDEX(products!$A$1:$G$49,MATCH(orders!$D850,products!$A$1:$A$49,0),MATCH(orders!K$1,products!$A$1:$G$1,0))</f>
        <v>0.5</v>
      </c>
      <c r="L850">
        <f>INDEX(products!$A$1:$G$49,MATCH(orders!$D850,products!$A$1:$A$49,0),MATCH(orders!L$1,products!$A$1:$G$1,0))</f>
        <v>8.91</v>
      </c>
      <c r="M850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VLOOKUP(C851,customers!A850:$I$1001,2,0)</f>
        <v>Jemimah Ethelston</v>
      </c>
      <c r="G851" s="2" t="str">
        <f>IF(VLOOKUP(C851,customers!$A$1:$I$1001,3,0)=0," ",VLOOKUP(C851,customers!$A$1:$I$1001,3,0))</f>
        <v>jethelstonnl@creativecommons.org</v>
      </c>
      <c r="H851" s="2" t="str">
        <f>VLOOKUP(C851,customers!$A$1:$I$1001,7,0)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>
        <f>INDEX(products!$A$1:$G$49,MATCH(orders!$D851,products!$A$1:$A$49,0),MATCH(orders!K$1,products!$A$1:$G$1,0))</f>
        <v>0.2</v>
      </c>
      <c r="L851">
        <f>INDEX(products!$A$1:$G$49,MATCH(orders!$D851,products!$A$1:$A$49,0),MATCH(orders!L$1,products!$A$1:$G$1,0))</f>
        <v>3.8849999999999998</v>
      </c>
      <c r="M851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VLOOKUP(C852,customers!A851:$I$1001,2,0)</f>
        <v>Jemimah Ethelston</v>
      </c>
      <c r="G852" s="2" t="str">
        <f>IF(VLOOKUP(C852,customers!$A$1:$I$1001,3,0)=0," ",VLOOKUP(C852,customers!$A$1:$I$1001,3,0))</f>
        <v>jethelstonnl@creativecommons.org</v>
      </c>
      <c r="H852" s="2" t="str">
        <f>VLOOKUP(C852,customers!$A$1:$I$1001,7,0)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>
        <f>INDEX(products!$A$1:$G$49,MATCH(orders!$D852,products!$A$1:$A$49,0),MATCH(orders!K$1,products!$A$1:$G$1,0))</f>
        <v>0.2</v>
      </c>
      <c r="L852">
        <f>INDEX(products!$A$1:$G$49,MATCH(orders!$D852,products!$A$1:$A$49,0),MATCH(orders!L$1,products!$A$1:$G$1,0))</f>
        <v>3.375</v>
      </c>
      <c r="M852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VLOOKUP(C853,customers!A852:$I$1001,2,0)</f>
        <v>Perice Eberz</v>
      </c>
      <c r="G853" s="2" t="str">
        <f>IF(VLOOKUP(C853,customers!$A$1:$I$1001,3,0)=0," ",VLOOKUP(C853,customers!$A$1:$I$1001,3,0))</f>
        <v>peberznn@woothemes.com</v>
      </c>
      <c r="H853" s="2" t="str">
        <f>VLOOKUP(C853,customers!$A$1:$I$1001,7,0)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>
        <f>INDEX(products!$A$1:$G$49,MATCH(orders!$D853,products!$A$1:$A$49,0),MATCH(orders!K$1,products!$A$1:$G$1,0))</f>
        <v>0.5</v>
      </c>
      <c r="L853">
        <f>INDEX(products!$A$1:$G$49,MATCH(orders!$D853,products!$A$1:$A$49,0),MATCH(orders!L$1,products!$A$1:$G$1,0))</f>
        <v>7.77</v>
      </c>
      <c r="M853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VLOOKUP(C854,customers!A853:$I$1001,2,0)</f>
        <v>Bear Gaish</v>
      </c>
      <c r="G854" s="2" t="str">
        <f>IF(VLOOKUP(C854,customers!$A$1:$I$1001,3,0)=0," ",VLOOKUP(C854,customers!$A$1:$I$1001,3,0))</f>
        <v>bgaishno@altervista.org</v>
      </c>
      <c r="H854" s="2" t="str">
        <f>VLOOKUP(C854,customers!$A$1:$I$1001,7,0)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>
        <f>INDEX(products!$A$1:$G$49,MATCH(orders!$D854,products!$A$1:$A$49,0),MATCH(orders!K$1,products!$A$1:$G$1,0))</f>
        <v>2.5</v>
      </c>
      <c r="L854">
        <f>INDEX(products!$A$1:$G$49,MATCH(orders!$D854,products!$A$1:$A$49,0),MATCH(orders!L$1,products!$A$1:$G$1,0))</f>
        <v>29.784999999999997</v>
      </c>
      <c r="M854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VLOOKUP(C855,customers!A854:$I$1001,2,0)</f>
        <v>Lynnea Danton</v>
      </c>
      <c r="G855" s="2" t="str">
        <f>IF(VLOOKUP(C855,customers!$A$1:$I$1001,3,0)=0," ",VLOOKUP(C855,customers!$A$1:$I$1001,3,0))</f>
        <v>ldantonnp@miitbeian.gov.cn</v>
      </c>
      <c r="H855" s="2" t="str">
        <f>VLOOKUP(C855,customers!$A$1:$I$1001,7,0)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>
        <f>INDEX(products!$A$1:$G$49,MATCH(orders!$D855,products!$A$1:$A$49,0),MATCH(orders!K$1,products!$A$1:$G$1,0))</f>
        <v>1</v>
      </c>
      <c r="L855">
        <f>INDEX(products!$A$1:$G$49,MATCH(orders!$D855,products!$A$1:$A$49,0),MATCH(orders!L$1,products!$A$1:$G$1,0))</f>
        <v>9.9499999999999993</v>
      </c>
      <c r="M855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VLOOKUP(C856,customers!A855:$I$1001,2,0)</f>
        <v>Skipton Morrall</v>
      </c>
      <c r="G856" s="2" t="str">
        <f>IF(VLOOKUP(C856,customers!$A$1:$I$1001,3,0)=0," ",VLOOKUP(C856,customers!$A$1:$I$1001,3,0))</f>
        <v>smorrallnq@answers.com</v>
      </c>
      <c r="H856" s="2" t="str">
        <f>VLOOKUP(C856,customers!$A$1:$I$1001,7,0)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>
        <f>INDEX(products!$A$1:$G$49,MATCH(orders!$D856,products!$A$1:$A$49,0),MATCH(orders!K$1,products!$A$1:$G$1,0))</f>
        <v>0.5</v>
      </c>
      <c r="L856">
        <f>INDEX(products!$A$1:$G$49,MATCH(orders!$D856,products!$A$1:$A$49,0),MATCH(orders!L$1,products!$A$1:$G$1,0))</f>
        <v>7.169999999999999</v>
      </c>
      <c r="M856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VLOOKUP(C857,customers!A856:$I$1001,2,0)</f>
        <v>Devan Crownshaw</v>
      </c>
      <c r="G857" s="2" t="str">
        <f>IF(VLOOKUP(C857,customers!$A$1:$I$1001,3,0)=0," ",VLOOKUP(C857,customers!$A$1:$I$1001,3,0))</f>
        <v>dcrownshawnr@photobucket.com</v>
      </c>
      <c r="H857" s="2" t="str">
        <f>VLOOKUP(C857,customers!$A$1:$I$1001,7,0)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>
        <f>INDEX(products!$A$1:$G$49,MATCH(orders!$D857,products!$A$1:$A$49,0),MATCH(orders!K$1,products!$A$1:$G$1,0))</f>
        <v>2.5</v>
      </c>
      <c r="L857">
        <f>INDEX(products!$A$1:$G$49,MATCH(orders!$D857,products!$A$1:$A$49,0),MATCH(orders!L$1,products!$A$1:$G$1,0))</f>
        <v>29.784999999999997</v>
      </c>
      <c r="M857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e">
        <f>VLOOKUP(C858,customers!A857:$I$1001,2,0)</f>
        <v>#N/A</v>
      </c>
      <c r="G858" s="2" t="str">
        <f>IF(VLOOKUP(C858,customers!$A$1:$I$1001,3,0)=0," ",VLOOKUP(C858,customers!$A$1:$I$1001,3,0))</f>
        <v>oskermen3@hatena.ne.jp</v>
      </c>
      <c r="H858" s="2" t="str">
        <f>VLOOKUP(C858,customers!$A$1:$I$1001,7,0)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>
        <f>INDEX(products!$A$1:$G$49,MATCH(orders!$D858,products!$A$1:$A$49,0),MATCH(orders!K$1,products!$A$1:$G$1,0))</f>
        <v>0.2</v>
      </c>
      <c r="L858">
        <f>INDEX(products!$A$1:$G$49,MATCH(orders!$D858,products!$A$1:$A$49,0),MATCH(orders!L$1,products!$A$1:$G$1,0))</f>
        <v>4.3650000000000002</v>
      </c>
      <c r="M858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VLOOKUP(C859,customers!A858:$I$1001,2,0)</f>
        <v>Joceline Reddoch</v>
      </c>
      <c r="G859" s="2" t="str">
        <f>IF(VLOOKUP(C859,customers!$A$1:$I$1001,3,0)=0," ",VLOOKUP(C859,customers!$A$1:$I$1001,3,0))</f>
        <v>jreddochnt@sun.com</v>
      </c>
      <c r="H859" s="2" t="str">
        <f>VLOOKUP(C859,customers!$A$1:$I$1001,7,0)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>
        <f>INDEX(products!$A$1:$G$49,MATCH(orders!$D859,products!$A$1:$A$49,0),MATCH(orders!K$1,products!$A$1:$G$1,0))</f>
        <v>2.5</v>
      </c>
      <c r="L859">
        <f>INDEX(products!$A$1:$G$49,MATCH(orders!$D859,products!$A$1:$A$49,0),MATCH(orders!L$1,products!$A$1:$G$1,0))</f>
        <v>27.484999999999996</v>
      </c>
      <c r="M859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VLOOKUP(C860,customers!A859:$I$1001,2,0)</f>
        <v>Shelley Titley</v>
      </c>
      <c r="G860" s="2" t="str">
        <f>IF(VLOOKUP(C860,customers!$A$1:$I$1001,3,0)=0," ",VLOOKUP(C860,customers!$A$1:$I$1001,3,0))</f>
        <v>stitleynu@whitehouse.gov</v>
      </c>
      <c r="H860" s="2" t="str">
        <f>VLOOKUP(C860,customers!$A$1:$I$1001,7,0)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>
        <f>INDEX(products!$A$1:$G$49,MATCH(orders!$D860,products!$A$1:$A$49,0),MATCH(orders!K$1,products!$A$1:$G$1,0))</f>
        <v>0.5</v>
      </c>
      <c r="L860">
        <f>INDEX(products!$A$1:$G$49,MATCH(orders!$D860,products!$A$1:$A$49,0),MATCH(orders!L$1,products!$A$1:$G$1,0))</f>
        <v>8.73</v>
      </c>
      <c r="M860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VLOOKUP(C861,customers!A860:$I$1001,2,0)</f>
        <v>Redd Simao</v>
      </c>
      <c r="G861" s="2" t="str">
        <f>IF(VLOOKUP(C861,customers!$A$1:$I$1001,3,0)=0," ",VLOOKUP(C861,customers!$A$1:$I$1001,3,0))</f>
        <v>rsimaonv@simplemachines.org</v>
      </c>
      <c r="H861" s="2" t="str">
        <f>VLOOKUP(C861,customers!$A$1:$I$1001,7,0)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>
        <f>INDEX(products!$A$1:$G$49,MATCH(orders!$D861,products!$A$1:$A$49,0),MATCH(orders!K$1,products!$A$1:$G$1,0))</f>
        <v>2.5</v>
      </c>
      <c r="L861">
        <f>INDEX(products!$A$1:$G$49,MATCH(orders!$D861,products!$A$1:$A$49,0),MATCH(orders!L$1,products!$A$1:$G$1,0))</f>
        <v>29.784999999999997</v>
      </c>
      <c r="M861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VLOOKUP(C862,customers!A861:$I$1001,2,0)</f>
        <v>Cece Inker</v>
      </c>
      <c r="G862" s="2" t="str">
        <f>IF(VLOOKUP(C862,customers!$A$1:$I$1001,3,0)=0," ",VLOOKUP(C862,customers!$A$1:$I$1001,3,0))</f>
        <v xml:space="preserve"> </v>
      </c>
      <c r="H862" s="2" t="str">
        <f>VLOOKUP(C862,customers!$A$1:$I$1001,7,0)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>
        <f>INDEX(products!$A$1:$G$49,MATCH(orders!$D862,products!$A$1:$A$49,0),MATCH(orders!K$1,products!$A$1:$G$1,0))</f>
        <v>2.5</v>
      </c>
      <c r="L862">
        <f>INDEX(products!$A$1:$G$49,MATCH(orders!$D862,products!$A$1:$A$49,0),MATCH(orders!L$1,products!$A$1:$G$1,0))</f>
        <v>25.874999999999996</v>
      </c>
      <c r="M862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VLOOKUP(C863,customers!A862:$I$1001,2,0)</f>
        <v>Noel Chisholm</v>
      </c>
      <c r="G863" s="2" t="str">
        <f>IF(VLOOKUP(C863,customers!$A$1:$I$1001,3,0)=0," ",VLOOKUP(C863,customers!$A$1:$I$1001,3,0))</f>
        <v>nchisholmnx@example.com</v>
      </c>
      <c r="H863" s="2" t="str">
        <f>VLOOKUP(C863,customers!$A$1:$I$1001,7,0)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>
        <f>INDEX(products!$A$1:$G$49,MATCH(orders!$D863,products!$A$1:$A$49,0),MATCH(orders!K$1,products!$A$1:$G$1,0))</f>
        <v>1</v>
      </c>
      <c r="L863">
        <f>INDEX(products!$A$1:$G$49,MATCH(orders!$D863,products!$A$1:$A$49,0),MATCH(orders!L$1,products!$A$1:$G$1,0))</f>
        <v>12.95</v>
      </c>
      <c r="M863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VLOOKUP(C864,customers!A863:$I$1001,2,0)</f>
        <v>Grazia Oats</v>
      </c>
      <c r="G864" s="2" t="str">
        <f>IF(VLOOKUP(C864,customers!$A$1:$I$1001,3,0)=0," ",VLOOKUP(C864,customers!$A$1:$I$1001,3,0))</f>
        <v>goatsny@live.com</v>
      </c>
      <c r="H864" s="2" t="str">
        <f>VLOOKUP(C864,customers!$A$1:$I$1001,7,0)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>
        <f>INDEX(products!$A$1:$G$49,MATCH(orders!$D864,products!$A$1:$A$49,0),MATCH(orders!K$1,products!$A$1:$G$1,0))</f>
        <v>1</v>
      </c>
      <c r="L864">
        <f>INDEX(products!$A$1:$G$49,MATCH(orders!$D864,products!$A$1:$A$49,0),MATCH(orders!L$1,products!$A$1:$G$1,0))</f>
        <v>9.9499999999999993</v>
      </c>
      <c r="M864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VLOOKUP(C865,customers!A864:$I$1001,2,0)</f>
        <v>Meade Birkin</v>
      </c>
      <c r="G865" s="2" t="str">
        <f>IF(VLOOKUP(C865,customers!$A$1:$I$1001,3,0)=0," ",VLOOKUP(C865,customers!$A$1:$I$1001,3,0))</f>
        <v>mbirkinnz@java.com</v>
      </c>
      <c r="H865" s="2" t="str">
        <f>VLOOKUP(C865,customers!$A$1:$I$1001,7,0)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>
        <f>INDEX(products!$A$1:$G$49,MATCH(orders!$D865,products!$A$1:$A$49,0),MATCH(orders!K$1,products!$A$1:$G$1,0))</f>
        <v>1</v>
      </c>
      <c r="L865">
        <f>INDEX(products!$A$1:$G$49,MATCH(orders!$D865,products!$A$1:$A$49,0),MATCH(orders!L$1,products!$A$1:$G$1,0))</f>
        <v>14.55</v>
      </c>
      <c r="M865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VLOOKUP(C866,customers!A865:$I$1001,2,0)</f>
        <v>Ronda Pyson</v>
      </c>
      <c r="G866" s="2" t="str">
        <f>IF(VLOOKUP(C866,customers!$A$1:$I$1001,3,0)=0," ",VLOOKUP(C866,customers!$A$1:$I$1001,3,0))</f>
        <v>rpysono0@constantcontact.com</v>
      </c>
      <c r="H866" s="2" t="str">
        <f>VLOOKUP(C866,customers!$A$1:$I$1001,7,0)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>
        <f>INDEX(products!$A$1:$G$49,MATCH(orders!$D866,products!$A$1:$A$49,0),MATCH(orders!K$1,products!$A$1:$G$1,0))</f>
        <v>0.2</v>
      </c>
      <c r="L866">
        <f>INDEX(products!$A$1:$G$49,MATCH(orders!$D866,products!$A$1:$A$49,0),MATCH(orders!L$1,products!$A$1:$G$1,0))</f>
        <v>3.5849999999999995</v>
      </c>
      <c r="M866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VLOOKUP(C867,customers!A866:$I$1001,2,0)</f>
        <v>Modesty MacConnechie</v>
      </c>
      <c r="G867" s="2" t="str">
        <f>IF(VLOOKUP(C867,customers!$A$1:$I$1001,3,0)=0," ",VLOOKUP(C867,customers!$A$1:$I$1001,3,0))</f>
        <v>mmacconnechieo9@reuters.com</v>
      </c>
      <c r="H867" s="2" t="str">
        <f>VLOOKUP(C867,customers!$A$1:$I$1001,7,0)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>
        <f>INDEX(products!$A$1:$G$49,MATCH(orders!$D867,products!$A$1:$A$49,0),MATCH(orders!K$1,products!$A$1:$G$1,0))</f>
        <v>0.5</v>
      </c>
      <c r="L867">
        <f>INDEX(products!$A$1:$G$49,MATCH(orders!$D867,products!$A$1:$A$49,0),MATCH(orders!L$1,products!$A$1:$G$1,0))</f>
        <v>6.75</v>
      </c>
      <c r="M867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VLOOKUP(C868,customers!A867:$I$1001,2,0)</f>
        <v>Rafaela Treacher</v>
      </c>
      <c r="G868" s="2" t="str">
        <f>IF(VLOOKUP(C868,customers!$A$1:$I$1001,3,0)=0," ",VLOOKUP(C868,customers!$A$1:$I$1001,3,0))</f>
        <v>rtreachero2@usa.gov</v>
      </c>
      <c r="H868" s="2" t="str">
        <f>VLOOKUP(C868,customers!$A$1:$I$1001,7,0)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>
        <f>INDEX(products!$A$1:$G$49,MATCH(orders!$D868,products!$A$1:$A$49,0),MATCH(orders!K$1,products!$A$1:$G$1,0))</f>
        <v>0.5</v>
      </c>
      <c r="L868">
        <f>INDEX(products!$A$1:$G$49,MATCH(orders!$D868,products!$A$1:$A$49,0),MATCH(orders!L$1,products!$A$1:$G$1,0))</f>
        <v>5.97</v>
      </c>
      <c r="M868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VLOOKUP(C869,customers!A868:$I$1001,2,0)</f>
        <v>Bee Fattorini</v>
      </c>
      <c r="G869" s="2" t="str">
        <f>IF(VLOOKUP(C869,customers!$A$1:$I$1001,3,0)=0," ",VLOOKUP(C869,customers!$A$1:$I$1001,3,0))</f>
        <v>bfattorinio3@quantcast.com</v>
      </c>
      <c r="H869" s="2" t="str">
        <f>VLOOKUP(C869,customers!$A$1:$I$1001,7,0)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>
        <f>INDEX(products!$A$1:$G$49,MATCH(orders!$D869,products!$A$1:$A$49,0),MATCH(orders!K$1,products!$A$1:$G$1,0))</f>
        <v>2.5</v>
      </c>
      <c r="L869">
        <f>INDEX(products!$A$1:$G$49,MATCH(orders!$D869,products!$A$1:$A$49,0),MATCH(orders!L$1,products!$A$1:$G$1,0))</f>
        <v>29.784999999999997</v>
      </c>
      <c r="M869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VLOOKUP(C870,customers!A869:$I$1001,2,0)</f>
        <v>Margie Palleske</v>
      </c>
      <c r="G870" s="2" t="str">
        <f>IF(VLOOKUP(C870,customers!$A$1:$I$1001,3,0)=0," ",VLOOKUP(C870,customers!$A$1:$I$1001,3,0))</f>
        <v>mpalleskeo4@nyu.edu</v>
      </c>
      <c r="H870" s="2" t="str">
        <f>VLOOKUP(C870,customers!$A$1:$I$1001,7,0)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>
        <f>INDEX(products!$A$1:$G$49,MATCH(orders!$D870,products!$A$1:$A$49,0),MATCH(orders!K$1,products!$A$1:$G$1,0))</f>
        <v>0.5</v>
      </c>
      <c r="L870">
        <f>INDEX(products!$A$1:$G$49,MATCH(orders!$D870,products!$A$1:$A$49,0),MATCH(orders!L$1,products!$A$1:$G$1,0))</f>
        <v>8.25</v>
      </c>
      <c r="M870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VLOOKUP(C871,customers!A870:$I$1001,2,0)</f>
        <v>Alexina Randals</v>
      </c>
      <c r="G871" s="2" t="str">
        <f>IF(VLOOKUP(C871,customers!$A$1:$I$1001,3,0)=0," ",VLOOKUP(C871,customers!$A$1:$I$1001,3,0))</f>
        <v xml:space="preserve"> </v>
      </c>
      <c r="H871" s="2" t="str">
        <f>VLOOKUP(C871,customers!$A$1:$I$1001,7,0)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>
        <f>INDEX(products!$A$1:$G$49,MATCH(orders!$D871,products!$A$1:$A$49,0),MATCH(orders!K$1,products!$A$1:$G$1,0))</f>
        <v>0.5</v>
      </c>
      <c r="L871">
        <f>INDEX(products!$A$1:$G$49,MATCH(orders!$D871,products!$A$1:$A$49,0),MATCH(orders!L$1,products!$A$1:$G$1,0))</f>
        <v>5.97</v>
      </c>
      <c r="M871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VLOOKUP(C872,customers!A871:$I$1001,2,0)</f>
        <v>Filip Antcliffe</v>
      </c>
      <c r="G872" s="2" t="str">
        <f>IF(VLOOKUP(C872,customers!$A$1:$I$1001,3,0)=0," ",VLOOKUP(C872,customers!$A$1:$I$1001,3,0))</f>
        <v>fantcliffeo6@amazon.co.jp</v>
      </c>
      <c r="H872" s="2" t="str">
        <f>VLOOKUP(C872,customers!$A$1:$I$1001,7,0)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>
        <f>INDEX(products!$A$1:$G$49,MATCH(orders!$D872,products!$A$1:$A$49,0),MATCH(orders!K$1,products!$A$1:$G$1,0))</f>
        <v>0.5</v>
      </c>
      <c r="L872">
        <f>INDEX(products!$A$1:$G$49,MATCH(orders!$D872,products!$A$1:$A$49,0),MATCH(orders!L$1,products!$A$1:$G$1,0))</f>
        <v>7.29</v>
      </c>
      <c r="M872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VLOOKUP(C873,customers!A872:$I$1001,2,0)</f>
        <v>Peyter Matignon</v>
      </c>
      <c r="G873" s="2" t="str">
        <f>IF(VLOOKUP(C873,customers!$A$1:$I$1001,3,0)=0," ",VLOOKUP(C873,customers!$A$1:$I$1001,3,0))</f>
        <v>pmatignono7@harvard.edu</v>
      </c>
      <c r="H873" s="2" t="str">
        <f>VLOOKUP(C873,customers!$A$1:$I$1001,7,0)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>
        <f>INDEX(products!$A$1:$G$49,MATCH(orders!$D873,products!$A$1:$A$49,0),MATCH(orders!K$1,products!$A$1:$G$1,0))</f>
        <v>1</v>
      </c>
      <c r="L873">
        <f>INDEX(products!$A$1:$G$49,MATCH(orders!$D873,products!$A$1:$A$49,0),MATCH(orders!L$1,products!$A$1:$G$1,0))</f>
        <v>14.85</v>
      </c>
      <c r="M873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VLOOKUP(C874,customers!A873:$I$1001,2,0)</f>
        <v>Claudie Weond</v>
      </c>
      <c r="G874" s="2" t="str">
        <f>IF(VLOOKUP(C874,customers!$A$1:$I$1001,3,0)=0," ",VLOOKUP(C874,customers!$A$1:$I$1001,3,0))</f>
        <v>cweondo8@theglobeandmail.com</v>
      </c>
      <c r="H874" s="2" t="str">
        <f>VLOOKUP(C874,customers!$A$1:$I$1001,7,0)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>
        <f>INDEX(products!$A$1:$G$49,MATCH(orders!$D874,products!$A$1:$A$49,0),MATCH(orders!K$1,products!$A$1:$G$1,0))</f>
        <v>1</v>
      </c>
      <c r="L874">
        <f>INDEX(products!$A$1:$G$49,MATCH(orders!$D874,products!$A$1:$A$49,0),MATCH(orders!L$1,products!$A$1:$G$1,0))</f>
        <v>11.25</v>
      </c>
      <c r="M874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VLOOKUP(C875,customers!A874:$I$1001,2,0)</f>
        <v>Modesty MacConnechie</v>
      </c>
      <c r="G875" s="2" t="str">
        <f>IF(VLOOKUP(C875,customers!$A$1:$I$1001,3,0)=0," ",VLOOKUP(C875,customers!$A$1:$I$1001,3,0))</f>
        <v>mmacconnechieo9@reuters.com</v>
      </c>
      <c r="H875" s="2" t="str">
        <f>VLOOKUP(C875,customers!$A$1:$I$1001,7,0)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>
        <f>INDEX(products!$A$1:$G$49,MATCH(orders!$D875,products!$A$1:$A$49,0),MATCH(orders!K$1,products!$A$1:$G$1,0))</f>
        <v>0.2</v>
      </c>
      <c r="L875">
        <f>INDEX(products!$A$1:$G$49,MATCH(orders!$D875,products!$A$1:$A$49,0),MATCH(orders!L$1,products!$A$1:$G$1,0))</f>
        <v>2.9849999999999999</v>
      </c>
      <c r="M875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VLOOKUP(C876,customers!A875:$I$1001,2,0)</f>
        <v>Jaquenette Skentelbery</v>
      </c>
      <c r="G876" s="2" t="str">
        <f>IF(VLOOKUP(C876,customers!$A$1:$I$1001,3,0)=0," ",VLOOKUP(C876,customers!$A$1:$I$1001,3,0))</f>
        <v>jskentelberyoa@paypal.com</v>
      </c>
      <c r="H876" s="2" t="str">
        <f>VLOOKUP(C876,customers!$A$1:$I$1001,7,0)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>
        <f>INDEX(products!$A$1:$G$49,MATCH(orders!$D876,products!$A$1:$A$49,0),MATCH(orders!K$1,products!$A$1:$G$1,0))</f>
        <v>1</v>
      </c>
      <c r="L876">
        <f>INDEX(products!$A$1:$G$49,MATCH(orders!$D876,products!$A$1:$A$49,0),MATCH(orders!L$1,products!$A$1:$G$1,0))</f>
        <v>12.95</v>
      </c>
      <c r="M876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VLOOKUP(C877,customers!A876:$I$1001,2,0)</f>
        <v>Orazio Comber</v>
      </c>
      <c r="G877" s="2" t="str">
        <f>IF(VLOOKUP(C877,customers!$A$1:$I$1001,3,0)=0," ",VLOOKUP(C877,customers!$A$1:$I$1001,3,0))</f>
        <v>ocomberob@goo.gl</v>
      </c>
      <c r="H877" s="2" t="str">
        <f>VLOOKUP(C877,customers!$A$1:$I$1001,7,0)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>
        <f>INDEX(products!$A$1:$G$49,MATCH(orders!$D877,products!$A$1:$A$49,0),MATCH(orders!K$1,products!$A$1:$G$1,0))</f>
        <v>0.5</v>
      </c>
      <c r="L877">
        <f>INDEX(products!$A$1:$G$49,MATCH(orders!$D877,products!$A$1:$A$49,0),MATCH(orders!L$1,products!$A$1:$G$1,0))</f>
        <v>8.73</v>
      </c>
      <c r="M877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VLOOKUP(C878,customers!A877:$I$1001,2,0)</f>
        <v>Orazio Comber</v>
      </c>
      <c r="G878" s="2" t="str">
        <f>IF(VLOOKUP(C878,customers!$A$1:$I$1001,3,0)=0," ",VLOOKUP(C878,customers!$A$1:$I$1001,3,0))</f>
        <v>ocomberob@goo.gl</v>
      </c>
      <c r="H878" s="2" t="str">
        <f>VLOOKUP(C878,customers!$A$1:$I$1001,7,0)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>
        <f>INDEX(products!$A$1:$G$49,MATCH(orders!$D878,products!$A$1:$A$49,0),MATCH(orders!K$1,products!$A$1:$G$1,0))</f>
        <v>0.5</v>
      </c>
      <c r="L878">
        <f>INDEX(products!$A$1:$G$49,MATCH(orders!$D878,products!$A$1:$A$49,0),MATCH(orders!L$1,products!$A$1:$G$1,0))</f>
        <v>7.77</v>
      </c>
      <c r="M878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VLOOKUP(C879,customers!A878:$I$1001,2,0)</f>
        <v>Zachary Tramel</v>
      </c>
      <c r="G879" s="2" t="str">
        <f>IF(VLOOKUP(C879,customers!$A$1:$I$1001,3,0)=0," ",VLOOKUP(C879,customers!$A$1:$I$1001,3,0))</f>
        <v>ztramelod@netlog.com</v>
      </c>
      <c r="H879" s="2" t="str">
        <f>VLOOKUP(C879,customers!$A$1:$I$1001,7,0)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>
        <f>INDEX(products!$A$1:$G$49,MATCH(orders!$D879,products!$A$1:$A$49,0),MATCH(orders!K$1,products!$A$1:$G$1,0))</f>
        <v>0.5</v>
      </c>
      <c r="L879">
        <f>INDEX(products!$A$1:$G$49,MATCH(orders!$D879,products!$A$1:$A$49,0),MATCH(orders!L$1,products!$A$1:$G$1,0))</f>
        <v>9.51</v>
      </c>
      <c r="M879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VLOOKUP(C880,customers!A879:$I$1001,2,0)</f>
        <v>Izaak Primak</v>
      </c>
      <c r="G880" s="2" t="str">
        <f>IF(VLOOKUP(C880,customers!$A$1:$I$1001,3,0)=0," ",VLOOKUP(C880,customers!$A$1:$I$1001,3,0))</f>
        <v xml:space="preserve"> </v>
      </c>
      <c r="H880" s="2" t="str">
        <f>VLOOKUP(C880,customers!$A$1:$I$1001,7,0)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>
        <f>INDEX(products!$A$1:$G$49,MATCH(orders!$D880,products!$A$1:$A$49,0),MATCH(orders!K$1,products!$A$1:$G$1,0))</f>
        <v>2.5</v>
      </c>
      <c r="L880">
        <f>INDEX(products!$A$1:$G$49,MATCH(orders!$D880,products!$A$1:$A$49,0),MATCH(orders!L$1,products!$A$1:$G$1,0))</f>
        <v>27.484999999999996</v>
      </c>
      <c r="M880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VLOOKUP(C881,customers!A880:$I$1001,2,0)</f>
        <v>Brittani Thoresbie</v>
      </c>
      <c r="G881" s="2" t="str">
        <f>IF(VLOOKUP(C881,customers!$A$1:$I$1001,3,0)=0," ",VLOOKUP(C881,customers!$A$1:$I$1001,3,0))</f>
        <v xml:space="preserve"> </v>
      </c>
      <c r="H881" s="2" t="str">
        <f>VLOOKUP(C881,customers!$A$1:$I$1001,7,0)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>
        <f>INDEX(products!$A$1:$G$49,MATCH(orders!$D881,products!$A$1:$A$49,0),MATCH(orders!K$1,products!$A$1:$G$1,0))</f>
        <v>0.2</v>
      </c>
      <c r="L881">
        <f>INDEX(products!$A$1:$G$49,MATCH(orders!$D881,products!$A$1:$A$49,0),MATCH(orders!L$1,products!$A$1:$G$1,0))</f>
        <v>3.645</v>
      </c>
      <c r="M881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VLOOKUP(C882,customers!A881:$I$1001,2,0)</f>
        <v>Constanta Hatfull</v>
      </c>
      <c r="G882" s="2" t="str">
        <f>IF(VLOOKUP(C882,customers!$A$1:$I$1001,3,0)=0," ",VLOOKUP(C882,customers!$A$1:$I$1001,3,0))</f>
        <v>chatfullog@ebay.com</v>
      </c>
      <c r="H882" s="2" t="str">
        <f>VLOOKUP(C882,customers!$A$1:$I$1001,7,0)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>
        <f>INDEX(products!$A$1:$G$49,MATCH(orders!$D882,products!$A$1:$A$49,0),MATCH(orders!K$1,products!$A$1:$G$1,0))</f>
        <v>0.2</v>
      </c>
      <c r="L882">
        <f>INDEX(products!$A$1:$G$49,MATCH(orders!$D882,products!$A$1:$A$49,0),MATCH(orders!L$1,products!$A$1:$G$1,0))</f>
        <v>3.5849999999999995</v>
      </c>
      <c r="M882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VLOOKUP(C883,customers!A882:$I$1001,2,0)</f>
        <v>Bobbe Castagneto</v>
      </c>
      <c r="G883" s="2" t="str">
        <f>IF(VLOOKUP(C883,customers!$A$1:$I$1001,3,0)=0," ",VLOOKUP(C883,customers!$A$1:$I$1001,3,0))</f>
        <v xml:space="preserve"> </v>
      </c>
      <c r="H883" s="2" t="str">
        <f>VLOOKUP(C883,customers!$A$1:$I$1001,7,0)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>
        <f>INDEX(products!$A$1:$G$49,MATCH(orders!$D883,products!$A$1:$A$49,0),MATCH(orders!K$1,products!$A$1:$G$1,0))</f>
        <v>0.2</v>
      </c>
      <c r="L883">
        <f>INDEX(products!$A$1:$G$49,MATCH(orders!$D883,products!$A$1:$A$49,0),MATCH(orders!L$1,products!$A$1:$G$1,0))</f>
        <v>3.8849999999999998</v>
      </c>
      <c r="M883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VLOOKUP(C884,customers!A883:$I$1001,2,0)</f>
        <v>Kippie Marrison</v>
      </c>
      <c r="G884" s="2" t="str">
        <f>IF(VLOOKUP(C884,customers!$A$1:$I$1001,3,0)=0," ",VLOOKUP(C884,customers!$A$1:$I$1001,3,0))</f>
        <v>kmarrisonoq@dropbox.com</v>
      </c>
      <c r="H884" s="2" t="str">
        <f>VLOOKUP(C884,customers!$A$1:$I$1001,7,0)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>
        <f>INDEX(products!$A$1:$G$49,MATCH(orders!$D884,products!$A$1:$A$49,0),MATCH(orders!K$1,products!$A$1:$G$1,0))</f>
        <v>2.5</v>
      </c>
      <c r="L884">
        <f>INDEX(products!$A$1:$G$49,MATCH(orders!$D884,products!$A$1:$A$49,0),MATCH(orders!L$1,products!$A$1:$G$1,0))</f>
        <v>22.884999999999998</v>
      </c>
      <c r="M884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VLOOKUP(C885,customers!A884:$I$1001,2,0)</f>
        <v>Lindon Agnolo</v>
      </c>
      <c r="G885" s="2" t="str">
        <f>IF(VLOOKUP(C885,customers!$A$1:$I$1001,3,0)=0," ",VLOOKUP(C885,customers!$A$1:$I$1001,3,0))</f>
        <v>lagnolooj@pinterest.com</v>
      </c>
      <c r="H885" s="2" t="str">
        <f>VLOOKUP(C885,customers!$A$1:$I$1001,7,0)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>
        <f>INDEX(products!$A$1:$G$49,MATCH(orders!$D885,products!$A$1:$A$49,0),MATCH(orders!K$1,products!$A$1:$G$1,0))</f>
        <v>2.5</v>
      </c>
      <c r="L885">
        <f>INDEX(products!$A$1:$G$49,MATCH(orders!$D885,products!$A$1:$A$49,0),MATCH(orders!L$1,products!$A$1:$G$1,0))</f>
        <v>25.874999999999996</v>
      </c>
      <c r="M885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VLOOKUP(C886,customers!A885:$I$1001,2,0)</f>
        <v>Delainey Kiddy</v>
      </c>
      <c r="G886" s="2" t="str">
        <f>IF(VLOOKUP(C886,customers!$A$1:$I$1001,3,0)=0," ",VLOOKUP(C886,customers!$A$1:$I$1001,3,0))</f>
        <v>dkiddyok@fda.gov</v>
      </c>
      <c r="H886" s="2" t="str">
        <f>VLOOKUP(C886,customers!$A$1:$I$1001,7,0)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>
        <f>INDEX(products!$A$1:$G$49,MATCH(orders!$D886,products!$A$1:$A$49,0),MATCH(orders!K$1,products!$A$1:$G$1,0))</f>
        <v>0.5</v>
      </c>
      <c r="L886">
        <f>INDEX(products!$A$1:$G$49,MATCH(orders!$D886,products!$A$1:$A$49,0),MATCH(orders!L$1,products!$A$1:$G$1,0))</f>
        <v>5.3699999999999992</v>
      </c>
      <c r="M886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VLOOKUP(C887,customers!A886:$I$1001,2,0)</f>
        <v>Helli Petroulis</v>
      </c>
      <c r="G887" s="2" t="str">
        <f>IF(VLOOKUP(C887,customers!$A$1:$I$1001,3,0)=0," ",VLOOKUP(C887,customers!$A$1:$I$1001,3,0))</f>
        <v>hpetroulisol@state.tx.us</v>
      </c>
      <c r="H887" s="2" t="str">
        <f>VLOOKUP(C887,customers!$A$1:$I$1001,7,0)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>
        <f>INDEX(products!$A$1:$G$49,MATCH(orders!$D887,products!$A$1:$A$49,0),MATCH(orders!K$1,products!$A$1:$G$1,0))</f>
        <v>2.5</v>
      </c>
      <c r="L887">
        <f>INDEX(products!$A$1:$G$49,MATCH(orders!$D887,products!$A$1:$A$49,0),MATCH(orders!L$1,products!$A$1:$G$1,0))</f>
        <v>20.584999999999997</v>
      </c>
      <c r="M887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VLOOKUP(C888,customers!A887:$I$1001,2,0)</f>
        <v>Marty Scholl</v>
      </c>
      <c r="G888" s="2" t="str">
        <f>IF(VLOOKUP(C888,customers!$A$1:$I$1001,3,0)=0," ",VLOOKUP(C888,customers!$A$1:$I$1001,3,0))</f>
        <v>mschollom@taobao.com</v>
      </c>
      <c r="H888" s="2" t="str">
        <f>VLOOKUP(C888,customers!$A$1:$I$1001,7,0)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>
        <f>INDEX(products!$A$1:$G$49,MATCH(orders!$D888,products!$A$1:$A$49,0),MATCH(orders!K$1,products!$A$1:$G$1,0))</f>
        <v>0.5</v>
      </c>
      <c r="L888">
        <f>INDEX(products!$A$1:$G$49,MATCH(orders!$D888,products!$A$1:$A$49,0),MATCH(orders!L$1,products!$A$1:$G$1,0))</f>
        <v>8.73</v>
      </c>
      <c r="M888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VLOOKUP(C889,customers!A888:$I$1001,2,0)</f>
        <v>Kienan Ferson</v>
      </c>
      <c r="G889" s="2" t="str">
        <f>IF(VLOOKUP(C889,customers!$A$1:$I$1001,3,0)=0," ",VLOOKUP(C889,customers!$A$1:$I$1001,3,0))</f>
        <v>kfersonon@g.co</v>
      </c>
      <c r="H889" s="2" t="str">
        <f>VLOOKUP(C889,customers!$A$1:$I$1001,7,0)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>
        <f>INDEX(products!$A$1:$G$49,MATCH(orders!$D889,products!$A$1:$A$49,0),MATCH(orders!K$1,products!$A$1:$G$1,0))</f>
        <v>0.2</v>
      </c>
      <c r="L889">
        <f>INDEX(products!$A$1:$G$49,MATCH(orders!$D889,products!$A$1:$A$49,0),MATCH(orders!L$1,products!$A$1:$G$1,0))</f>
        <v>4.4550000000000001</v>
      </c>
      <c r="M889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VLOOKUP(C890,customers!A889:$I$1001,2,0)</f>
        <v>Blake Kelloway</v>
      </c>
      <c r="G890" s="2" t="str">
        <f>IF(VLOOKUP(C890,customers!$A$1:$I$1001,3,0)=0," ",VLOOKUP(C890,customers!$A$1:$I$1001,3,0))</f>
        <v>bkellowayoo@omniture.com</v>
      </c>
      <c r="H890" s="2" t="str">
        <f>VLOOKUP(C890,customers!$A$1:$I$1001,7,0)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>
        <f>INDEX(products!$A$1:$G$49,MATCH(orders!$D890,products!$A$1:$A$49,0),MATCH(orders!K$1,products!$A$1:$G$1,0))</f>
        <v>0.2</v>
      </c>
      <c r="L890">
        <f>INDEX(products!$A$1:$G$49,MATCH(orders!$D890,products!$A$1:$A$49,0),MATCH(orders!L$1,products!$A$1:$G$1,0))</f>
        <v>3.8849999999999998</v>
      </c>
      <c r="M890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VLOOKUP(C891,customers!A890:$I$1001,2,0)</f>
        <v>Scarlett Oliffe</v>
      </c>
      <c r="G891" s="2" t="str">
        <f>IF(VLOOKUP(C891,customers!$A$1:$I$1001,3,0)=0," ",VLOOKUP(C891,customers!$A$1:$I$1001,3,0))</f>
        <v>soliffeop@yellowbook.com</v>
      </c>
      <c r="H891" s="2" t="str">
        <f>VLOOKUP(C891,customers!$A$1:$I$1001,7,0)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>
        <f>INDEX(products!$A$1:$G$49,MATCH(orders!$D891,products!$A$1:$A$49,0),MATCH(orders!K$1,products!$A$1:$G$1,0))</f>
        <v>0.2</v>
      </c>
      <c r="L891">
        <f>INDEX(products!$A$1:$G$49,MATCH(orders!$D891,products!$A$1:$A$49,0),MATCH(orders!L$1,products!$A$1:$G$1,0))</f>
        <v>2.6849999999999996</v>
      </c>
      <c r="M891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VLOOKUP(C892,customers!A891:$I$1001,2,0)</f>
        <v>Kippie Marrison</v>
      </c>
      <c r="G892" s="2" t="str">
        <f>IF(VLOOKUP(C892,customers!$A$1:$I$1001,3,0)=0," ",VLOOKUP(C892,customers!$A$1:$I$1001,3,0))</f>
        <v>kmarrisonoq@dropbox.com</v>
      </c>
      <c r="H892" s="2" t="str">
        <f>VLOOKUP(C892,customers!$A$1:$I$1001,7,0)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>
        <f>INDEX(products!$A$1:$G$49,MATCH(orders!$D892,products!$A$1:$A$49,0),MATCH(orders!K$1,products!$A$1:$G$1,0))</f>
        <v>2.5</v>
      </c>
      <c r="L892">
        <f>INDEX(products!$A$1:$G$49,MATCH(orders!$D892,products!$A$1:$A$49,0),MATCH(orders!L$1,products!$A$1:$G$1,0))</f>
        <v>20.584999999999997</v>
      </c>
      <c r="M892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VLOOKUP(C893,customers!A892:$I$1001,2,0)</f>
        <v>Celestia Dolohunty</v>
      </c>
      <c r="G893" s="2" t="str">
        <f>IF(VLOOKUP(C893,customers!$A$1:$I$1001,3,0)=0," ",VLOOKUP(C893,customers!$A$1:$I$1001,3,0))</f>
        <v>cdolohuntyor@dailymail.co.uk</v>
      </c>
      <c r="H893" s="2" t="str">
        <f>VLOOKUP(C893,customers!$A$1:$I$1001,7,0)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>
        <f>INDEX(products!$A$1:$G$49,MATCH(orders!$D893,products!$A$1:$A$49,0),MATCH(orders!K$1,products!$A$1:$G$1,0))</f>
        <v>2.5</v>
      </c>
      <c r="L893">
        <f>INDEX(products!$A$1:$G$49,MATCH(orders!$D893,products!$A$1:$A$49,0),MATCH(orders!L$1,products!$A$1:$G$1,0))</f>
        <v>22.884999999999998</v>
      </c>
      <c r="M893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VLOOKUP(C894,customers!A893:$I$1001,2,0)</f>
        <v>Patsy Vasilenko</v>
      </c>
      <c r="G894" s="2" t="str">
        <f>IF(VLOOKUP(C894,customers!$A$1:$I$1001,3,0)=0," ",VLOOKUP(C894,customers!$A$1:$I$1001,3,0))</f>
        <v>pvasilenkoos@addtoany.com</v>
      </c>
      <c r="H894" s="2" t="str">
        <f>VLOOKUP(C894,customers!$A$1:$I$1001,7,0)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>
        <f>INDEX(products!$A$1:$G$49,MATCH(orders!$D894,products!$A$1:$A$49,0),MATCH(orders!K$1,products!$A$1:$G$1,0))</f>
        <v>0.2</v>
      </c>
      <c r="L894">
        <f>INDEX(products!$A$1:$G$49,MATCH(orders!$D894,products!$A$1:$A$49,0),MATCH(orders!L$1,products!$A$1:$G$1,0))</f>
        <v>4.125</v>
      </c>
      <c r="M894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VLOOKUP(C895,customers!A894:$I$1001,2,0)</f>
        <v>Raphaela Schankelborg</v>
      </c>
      <c r="G895" s="2" t="str">
        <f>IF(VLOOKUP(C895,customers!$A$1:$I$1001,3,0)=0," ",VLOOKUP(C895,customers!$A$1:$I$1001,3,0))</f>
        <v>rschankelborgot@ameblo.jp</v>
      </c>
      <c r="H895" s="2" t="str">
        <f>VLOOKUP(C895,customers!$A$1:$I$1001,7,0)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>
        <f>INDEX(products!$A$1:$G$49,MATCH(orders!$D895,products!$A$1:$A$49,0),MATCH(orders!K$1,products!$A$1:$G$1,0))</f>
        <v>0.5</v>
      </c>
      <c r="L895">
        <f>INDEX(products!$A$1:$G$49,MATCH(orders!$D895,products!$A$1:$A$49,0),MATCH(orders!L$1,products!$A$1:$G$1,0))</f>
        <v>9.51</v>
      </c>
      <c r="M895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VLOOKUP(C896,customers!A895:$I$1001,2,0)</f>
        <v>Sharity Wickens</v>
      </c>
      <c r="G896" s="2" t="str">
        <f>IF(VLOOKUP(C896,customers!$A$1:$I$1001,3,0)=0," ",VLOOKUP(C896,customers!$A$1:$I$1001,3,0))</f>
        <v xml:space="preserve"> </v>
      </c>
      <c r="H896" s="2" t="str">
        <f>VLOOKUP(C896,customers!$A$1:$I$1001,7,0)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>
        <f>INDEX(products!$A$1:$G$49,MATCH(orders!$D896,products!$A$1:$A$49,0),MATCH(orders!K$1,products!$A$1:$G$1,0))</f>
        <v>2.5</v>
      </c>
      <c r="L896">
        <f>INDEX(products!$A$1:$G$49,MATCH(orders!$D896,products!$A$1:$A$49,0),MATCH(orders!L$1,products!$A$1:$G$1,0))</f>
        <v>20.584999999999997</v>
      </c>
      <c r="M896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VLOOKUP(C897,customers!A896:$I$1001,2,0)</f>
        <v>Derick Snow</v>
      </c>
      <c r="G897" s="2" t="str">
        <f>IF(VLOOKUP(C897,customers!$A$1:$I$1001,3,0)=0," ",VLOOKUP(C897,customers!$A$1:$I$1001,3,0))</f>
        <v xml:space="preserve"> </v>
      </c>
      <c r="H897" s="2" t="str">
        <f>VLOOKUP(C897,customers!$A$1:$I$1001,7,0)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>
        <f>INDEX(products!$A$1:$G$49,MATCH(orders!$D897,products!$A$1:$A$49,0),MATCH(orders!K$1,products!$A$1:$G$1,0))</f>
        <v>2.5</v>
      </c>
      <c r="L897">
        <f>INDEX(products!$A$1:$G$49,MATCH(orders!$D897,products!$A$1:$A$49,0),MATCH(orders!L$1,products!$A$1:$G$1,0))</f>
        <v>31.624999999999996</v>
      </c>
      <c r="M897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VLOOKUP(C898,customers!A897:$I$1001,2,0)</f>
        <v>Baxy Cargen</v>
      </c>
      <c r="G898" s="2" t="str">
        <f>IF(VLOOKUP(C898,customers!$A$1:$I$1001,3,0)=0," ",VLOOKUP(C898,customers!$A$1:$I$1001,3,0))</f>
        <v>bcargenow@geocities.jp</v>
      </c>
      <c r="H898" s="2" t="str">
        <f>VLOOKUP(C898,customers!$A$1:$I$1001,7,0)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>
        <f>INDEX(products!$A$1:$G$49,MATCH(orders!$D898,products!$A$1:$A$49,0),MATCH(orders!K$1,products!$A$1:$G$1,0))</f>
        <v>0.5</v>
      </c>
      <c r="L898">
        <f>INDEX(products!$A$1:$G$49,MATCH(orders!$D898,products!$A$1:$A$49,0),MATCH(orders!L$1,products!$A$1:$G$1,0))</f>
        <v>5.3699999999999992</v>
      </c>
      <c r="M898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VLOOKUP(C899,customers!A898:$I$1001,2,0)</f>
        <v>Ryann Stickler</v>
      </c>
      <c r="G899" s="2" t="str">
        <f>IF(VLOOKUP(C899,customers!$A$1:$I$1001,3,0)=0," ",VLOOKUP(C899,customers!$A$1:$I$1001,3,0))</f>
        <v>rsticklerox@printfriendly.com</v>
      </c>
      <c r="H899" s="2" t="str">
        <f>VLOOKUP(C899,customers!$A$1:$I$1001,7,0)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>
        <f>INDEX(products!$A$1:$G$49,MATCH(orders!$D899,products!$A$1:$A$49,0),MATCH(orders!K$1,products!$A$1:$G$1,0))</f>
        <v>1</v>
      </c>
      <c r="L899">
        <f>INDEX(products!$A$1:$G$49,MATCH(orders!$D899,products!$A$1:$A$49,0),MATCH(orders!L$1,products!$A$1:$G$1,0))</f>
        <v>12.15</v>
      </c>
      <c r="M899">
        <f t="shared" ref="M899:M962" si="42">L899*E899</f>
        <v>24.3</v>
      </c>
      <c r="N899" t="str">
        <f t="shared" ref="N899:N962" si="43">IF(I899="Rob","Robusta",IF(I899="Exc","Excelsa",IF(I899="Ara","Arabica",IF(I899="Lib","Liberica"," "))))</f>
        <v>Excelsa</v>
      </c>
      <c r="O899" t="str">
        <f t="shared" ref="O899:O962" si="44">IF(J899="M","Medium",IF(J899="L","Light",IF(J899="D","Dark")))</f>
        <v>Dark</v>
      </c>
    </row>
    <row r="900" spans="1:15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VLOOKUP(C900,customers!A899:$I$1001,2,0)</f>
        <v>Daryn Cassius</v>
      </c>
      <c r="G900" s="2" t="str">
        <f>IF(VLOOKUP(C900,customers!$A$1:$I$1001,3,0)=0," ",VLOOKUP(C900,customers!$A$1:$I$1001,3,0))</f>
        <v xml:space="preserve"> </v>
      </c>
      <c r="H900" s="2" t="str">
        <f>VLOOKUP(C900,customers!$A$1:$I$1001,7,0)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>
        <f>INDEX(products!$A$1:$G$49,MATCH(orders!$D900,products!$A$1:$A$49,0),MATCH(orders!K$1,products!$A$1:$G$1,0))</f>
        <v>0.5</v>
      </c>
      <c r="L900">
        <f>INDEX(products!$A$1:$G$49,MATCH(orders!$D900,products!$A$1:$A$49,0),MATCH(orders!L$1,products!$A$1:$G$1,0))</f>
        <v>7.169999999999999</v>
      </c>
      <c r="M900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e">
        <f>VLOOKUP(C901,customers!A900:$I$1001,2,0)</f>
        <v>#N/A</v>
      </c>
      <c r="G901" s="2" t="str">
        <f>IF(VLOOKUP(C901,customers!$A$1:$I$1001,3,0)=0," ",VLOOKUP(C901,customers!$A$1:$I$1001,3,0))</f>
        <v xml:space="preserve"> </v>
      </c>
      <c r="H901" s="2" t="str">
        <f>VLOOKUP(C901,customers!$A$1:$I$1001,7,0)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>
        <f>INDEX(products!$A$1:$G$49,MATCH(orders!$D901,products!$A$1:$A$49,0),MATCH(orders!K$1,products!$A$1:$G$1,0))</f>
        <v>1</v>
      </c>
      <c r="L901">
        <f>INDEX(products!$A$1:$G$49,MATCH(orders!$D901,products!$A$1:$A$49,0),MATCH(orders!L$1,products!$A$1:$G$1,0))</f>
        <v>14.55</v>
      </c>
      <c r="M901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VLOOKUP(C902,customers!A901:$I$1001,2,0)</f>
        <v>Skelly Dolohunty</v>
      </c>
      <c r="G902" s="2" t="str">
        <f>IF(VLOOKUP(C902,customers!$A$1:$I$1001,3,0)=0," ",VLOOKUP(C902,customers!$A$1:$I$1001,3,0))</f>
        <v xml:space="preserve"> </v>
      </c>
      <c r="H902" s="2" t="str">
        <f>VLOOKUP(C902,customers!$A$1:$I$1001,7,0)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>
        <f>INDEX(products!$A$1:$G$49,MATCH(orders!$D902,products!$A$1:$A$49,0),MATCH(orders!K$1,products!$A$1:$G$1,0))</f>
        <v>1</v>
      </c>
      <c r="L902">
        <f>INDEX(products!$A$1:$G$49,MATCH(orders!$D902,products!$A$1:$A$49,0),MATCH(orders!L$1,products!$A$1:$G$1,0))</f>
        <v>15.85</v>
      </c>
      <c r="M902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VLOOKUP(C903,customers!A902:$I$1001,2,0)</f>
        <v>Drake Jevon</v>
      </c>
      <c r="G903" s="2" t="str">
        <f>IF(VLOOKUP(C903,customers!$A$1:$I$1001,3,0)=0," ",VLOOKUP(C903,customers!$A$1:$I$1001,3,0))</f>
        <v>djevonp1@ibm.com</v>
      </c>
      <c r="H903" s="2" t="str">
        <f>VLOOKUP(C903,customers!$A$1:$I$1001,7,0)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>
        <f>INDEX(products!$A$1:$G$49,MATCH(orders!$D903,products!$A$1:$A$49,0),MATCH(orders!K$1,products!$A$1:$G$1,0))</f>
        <v>0.2</v>
      </c>
      <c r="L903">
        <f>INDEX(products!$A$1:$G$49,MATCH(orders!$D903,products!$A$1:$A$49,0),MATCH(orders!L$1,products!$A$1:$G$1,0))</f>
        <v>3.5849999999999995</v>
      </c>
      <c r="M903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VLOOKUP(C904,customers!A903:$I$1001,2,0)</f>
        <v>Hall Ranner</v>
      </c>
      <c r="G904" s="2" t="str">
        <f>IF(VLOOKUP(C904,customers!$A$1:$I$1001,3,0)=0," ",VLOOKUP(C904,customers!$A$1:$I$1001,3,0))</f>
        <v>hrannerp2@omniture.com</v>
      </c>
      <c r="H904" s="2" t="str">
        <f>VLOOKUP(C904,customers!$A$1:$I$1001,7,0)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>
        <f>INDEX(products!$A$1:$G$49,MATCH(orders!$D904,products!$A$1:$A$49,0),MATCH(orders!K$1,products!$A$1:$G$1,0))</f>
        <v>2.5</v>
      </c>
      <c r="L904">
        <f>INDEX(products!$A$1:$G$49,MATCH(orders!$D904,products!$A$1:$A$49,0),MATCH(orders!L$1,products!$A$1:$G$1,0))</f>
        <v>31.624999999999996</v>
      </c>
      <c r="M904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VLOOKUP(C905,customers!A904:$I$1001,2,0)</f>
        <v>Berkly Imrie</v>
      </c>
      <c r="G905" s="2" t="str">
        <f>IF(VLOOKUP(C905,customers!$A$1:$I$1001,3,0)=0," ",VLOOKUP(C905,customers!$A$1:$I$1001,3,0))</f>
        <v>bimriep3@addtoany.com</v>
      </c>
      <c r="H905" s="2" t="str">
        <f>VLOOKUP(C905,customers!$A$1:$I$1001,7,0)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>
        <f>INDEX(products!$A$1:$G$49,MATCH(orders!$D905,products!$A$1:$A$49,0),MATCH(orders!K$1,products!$A$1:$G$1,0))</f>
        <v>0.5</v>
      </c>
      <c r="L905">
        <f>INDEX(products!$A$1:$G$49,MATCH(orders!$D905,products!$A$1:$A$49,0),MATCH(orders!L$1,products!$A$1:$G$1,0))</f>
        <v>8.73</v>
      </c>
      <c r="M905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VLOOKUP(C906,customers!A905:$I$1001,2,0)</f>
        <v>Dorey Sopper</v>
      </c>
      <c r="G906" s="2" t="str">
        <f>IF(VLOOKUP(C906,customers!$A$1:$I$1001,3,0)=0," ",VLOOKUP(C906,customers!$A$1:$I$1001,3,0))</f>
        <v>dsopperp4@eventbrite.com</v>
      </c>
      <c r="H906" s="2" t="str">
        <f>VLOOKUP(C906,customers!$A$1:$I$1001,7,0)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>
        <f>INDEX(products!$A$1:$G$49,MATCH(orders!$D906,products!$A$1:$A$49,0),MATCH(orders!K$1,products!$A$1:$G$1,0))</f>
        <v>2.5</v>
      </c>
      <c r="L906">
        <f>INDEX(products!$A$1:$G$49,MATCH(orders!$D906,products!$A$1:$A$49,0),MATCH(orders!L$1,products!$A$1:$G$1,0))</f>
        <v>29.784999999999997</v>
      </c>
      <c r="M906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VLOOKUP(C907,customers!A906:$I$1001,2,0)</f>
        <v>Darcy Lochran</v>
      </c>
      <c r="G907" s="2" t="str">
        <f>IF(VLOOKUP(C907,customers!$A$1:$I$1001,3,0)=0," ",VLOOKUP(C907,customers!$A$1:$I$1001,3,0))</f>
        <v xml:space="preserve"> </v>
      </c>
      <c r="H907" s="2" t="str">
        <f>VLOOKUP(C907,customers!$A$1:$I$1001,7,0)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>
        <f>INDEX(products!$A$1:$G$49,MATCH(orders!$D907,products!$A$1:$A$49,0),MATCH(orders!K$1,products!$A$1:$G$1,0))</f>
        <v>0.5</v>
      </c>
      <c r="L907">
        <f>INDEX(products!$A$1:$G$49,MATCH(orders!$D907,products!$A$1:$A$49,0),MATCH(orders!L$1,products!$A$1:$G$1,0))</f>
        <v>6.75</v>
      </c>
      <c r="M907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VLOOKUP(C908,customers!A907:$I$1001,2,0)</f>
        <v>Lauritz Ledgley</v>
      </c>
      <c r="G908" s="2" t="str">
        <f>IF(VLOOKUP(C908,customers!$A$1:$I$1001,3,0)=0," ",VLOOKUP(C908,customers!$A$1:$I$1001,3,0))</f>
        <v>lledgleyp6@de.vu</v>
      </c>
      <c r="H908" s="2" t="str">
        <f>VLOOKUP(C908,customers!$A$1:$I$1001,7,0)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>
        <f>INDEX(products!$A$1:$G$49,MATCH(orders!$D908,products!$A$1:$A$49,0),MATCH(orders!K$1,products!$A$1:$G$1,0))</f>
        <v>0.5</v>
      </c>
      <c r="L908">
        <f>INDEX(products!$A$1:$G$49,MATCH(orders!$D908,products!$A$1:$A$49,0),MATCH(orders!L$1,products!$A$1:$G$1,0))</f>
        <v>6.75</v>
      </c>
      <c r="M908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VLOOKUP(C909,customers!A908:$I$1001,2,0)</f>
        <v>Tawnya Menary</v>
      </c>
      <c r="G909" s="2" t="str">
        <f>IF(VLOOKUP(C909,customers!$A$1:$I$1001,3,0)=0," ",VLOOKUP(C909,customers!$A$1:$I$1001,3,0))</f>
        <v>tmenaryp7@phoca.cz</v>
      </c>
      <c r="H909" s="2" t="str">
        <f>VLOOKUP(C909,customers!$A$1:$I$1001,7,0)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>
        <f>INDEX(products!$A$1:$G$49,MATCH(orders!$D909,products!$A$1:$A$49,0),MATCH(orders!K$1,products!$A$1:$G$1,0))</f>
        <v>1</v>
      </c>
      <c r="L909">
        <f>INDEX(products!$A$1:$G$49,MATCH(orders!$D909,products!$A$1:$A$49,0),MATCH(orders!L$1,products!$A$1:$G$1,0))</f>
        <v>12.95</v>
      </c>
      <c r="M909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VLOOKUP(C910,customers!A909:$I$1001,2,0)</f>
        <v>Gustaf Ciccotti</v>
      </c>
      <c r="G910" s="2" t="str">
        <f>IF(VLOOKUP(C910,customers!$A$1:$I$1001,3,0)=0," ",VLOOKUP(C910,customers!$A$1:$I$1001,3,0))</f>
        <v>gciccottip8@so-net.ne.jp</v>
      </c>
      <c r="H910" s="2" t="str">
        <f>VLOOKUP(C910,customers!$A$1:$I$1001,7,0)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>
        <f>INDEX(products!$A$1:$G$49,MATCH(orders!$D910,products!$A$1:$A$49,0),MATCH(orders!K$1,products!$A$1:$G$1,0))</f>
        <v>1</v>
      </c>
      <c r="L910">
        <f>INDEX(products!$A$1:$G$49,MATCH(orders!$D910,products!$A$1:$A$49,0),MATCH(orders!L$1,products!$A$1:$G$1,0))</f>
        <v>11.95</v>
      </c>
      <c r="M910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VLOOKUP(C911,customers!A910:$I$1001,2,0)</f>
        <v>Bobbe Renner</v>
      </c>
      <c r="G911" s="2" t="str">
        <f>IF(VLOOKUP(C911,customers!$A$1:$I$1001,3,0)=0," ",VLOOKUP(C911,customers!$A$1:$I$1001,3,0))</f>
        <v xml:space="preserve"> </v>
      </c>
      <c r="H911" s="2" t="str">
        <f>VLOOKUP(C911,customers!$A$1:$I$1001,7,0)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>
        <f>INDEX(products!$A$1:$G$49,MATCH(orders!$D911,products!$A$1:$A$49,0),MATCH(orders!K$1,products!$A$1:$G$1,0))</f>
        <v>0.2</v>
      </c>
      <c r="L911">
        <f>INDEX(products!$A$1:$G$49,MATCH(orders!$D911,products!$A$1:$A$49,0),MATCH(orders!L$1,products!$A$1:$G$1,0))</f>
        <v>3.5849999999999995</v>
      </c>
      <c r="M911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VLOOKUP(C912,customers!A911:$I$1001,2,0)</f>
        <v>Wilton Jallin</v>
      </c>
      <c r="G912" s="2" t="str">
        <f>IF(VLOOKUP(C912,customers!$A$1:$I$1001,3,0)=0," ",VLOOKUP(C912,customers!$A$1:$I$1001,3,0))</f>
        <v>wjallinpa@pcworld.com</v>
      </c>
      <c r="H912" s="2" t="str">
        <f>VLOOKUP(C912,customers!$A$1:$I$1001,7,0)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>
        <f>INDEX(products!$A$1:$G$49,MATCH(orders!$D912,products!$A$1:$A$49,0),MATCH(orders!K$1,products!$A$1:$G$1,0))</f>
        <v>2.5</v>
      </c>
      <c r="L912">
        <f>INDEX(products!$A$1:$G$49,MATCH(orders!$D912,products!$A$1:$A$49,0),MATCH(orders!L$1,products!$A$1:$G$1,0))</f>
        <v>22.884999999999998</v>
      </c>
      <c r="M912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VLOOKUP(C913,customers!A912:$I$1001,2,0)</f>
        <v>Mindy Bogey</v>
      </c>
      <c r="G913" s="2" t="str">
        <f>IF(VLOOKUP(C913,customers!$A$1:$I$1001,3,0)=0," ",VLOOKUP(C913,customers!$A$1:$I$1001,3,0))</f>
        <v>mbogeypb@thetimes.co.uk</v>
      </c>
      <c r="H913" s="2" t="str">
        <f>VLOOKUP(C913,customers!$A$1:$I$1001,7,0)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>
        <f>INDEX(products!$A$1:$G$49,MATCH(orders!$D913,products!$A$1:$A$49,0),MATCH(orders!K$1,products!$A$1:$G$1,0))</f>
        <v>1</v>
      </c>
      <c r="L913">
        <f>INDEX(products!$A$1:$G$49,MATCH(orders!$D913,products!$A$1:$A$49,0),MATCH(orders!L$1,products!$A$1:$G$1,0))</f>
        <v>11.25</v>
      </c>
      <c r="M913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VLOOKUP(C914,customers!A913:$I$1001,2,0)</f>
        <v>Paulie Fonzone</v>
      </c>
      <c r="G914" s="2" t="str">
        <f>IF(VLOOKUP(C914,customers!$A$1:$I$1001,3,0)=0," ",VLOOKUP(C914,customers!$A$1:$I$1001,3,0))</f>
        <v xml:space="preserve"> </v>
      </c>
      <c r="H914" s="2" t="str">
        <f>VLOOKUP(C914,customers!$A$1:$I$1001,7,0)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>
        <f>INDEX(products!$A$1:$G$49,MATCH(orders!$D914,products!$A$1:$A$49,0),MATCH(orders!K$1,products!$A$1:$G$1,0))</f>
        <v>2.5</v>
      </c>
      <c r="L914">
        <f>INDEX(products!$A$1:$G$49,MATCH(orders!$D914,products!$A$1:$A$49,0),MATCH(orders!L$1,products!$A$1:$G$1,0))</f>
        <v>22.884999999999998</v>
      </c>
      <c r="M914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VLOOKUP(C915,customers!A914:$I$1001,2,0)</f>
        <v>Merrile Cobbledick</v>
      </c>
      <c r="G915" s="2" t="str">
        <f>IF(VLOOKUP(C915,customers!$A$1:$I$1001,3,0)=0," ",VLOOKUP(C915,customers!$A$1:$I$1001,3,0))</f>
        <v>mcobbledickpd@ucsd.edu</v>
      </c>
      <c r="H915" s="2" t="str">
        <f>VLOOKUP(C915,customers!$A$1:$I$1001,7,0)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>
        <f>INDEX(products!$A$1:$G$49,MATCH(orders!$D915,products!$A$1:$A$49,0),MATCH(orders!K$1,products!$A$1:$G$1,0))</f>
        <v>0.5</v>
      </c>
      <c r="L915">
        <f>INDEX(products!$A$1:$G$49,MATCH(orders!$D915,products!$A$1:$A$49,0),MATCH(orders!L$1,products!$A$1:$G$1,0))</f>
        <v>6.75</v>
      </c>
      <c r="M915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VLOOKUP(C916,customers!A915:$I$1001,2,0)</f>
        <v>Antonius Lewry</v>
      </c>
      <c r="G916" s="2" t="str">
        <f>IF(VLOOKUP(C916,customers!$A$1:$I$1001,3,0)=0," ",VLOOKUP(C916,customers!$A$1:$I$1001,3,0))</f>
        <v>alewrype@whitehouse.gov</v>
      </c>
      <c r="H916" s="2" t="str">
        <f>VLOOKUP(C916,customers!$A$1:$I$1001,7,0)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>
        <f>INDEX(products!$A$1:$G$49,MATCH(orders!$D916,products!$A$1:$A$49,0),MATCH(orders!K$1,products!$A$1:$G$1,0))</f>
        <v>1</v>
      </c>
      <c r="L916">
        <f>INDEX(products!$A$1:$G$49,MATCH(orders!$D916,products!$A$1:$A$49,0),MATCH(orders!L$1,products!$A$1:$G$1,0))</f>
        <v>11.25</v>
      </c>
      <c r="M916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VLOOKUP(C917,customers!A916:$I$1001,2,0)</f>
        <v>Isis Hessel</v>
      </c>
      <c r="G917" s="2" t="str">
        <f>IF(VLOOKUP(C917,customers!$A$1:$I$1001,3,0)=0," ",VLOOKUP(C917,customers!$A$1:$I$1001,3,0))</f>
        <v>ihesselpf@ox.ac.uk</v>
      </c>
      <c r="H917" s="2" t="str">
        <f>VLOOKUP(C917,customers!$A$1:$I$1001,7,0)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>
        <f>INDEX(products!$A$1:$G$49,MATCH(orders!$D917,products!$A$1:$A$49,0),MATCH(orders!K$1,products!$A$1:$G$1,0))</f>
        <v>2.5</v>
      </c>
      <c r="L917">
        <f>INDEX(products!$A$1:$G$49,MATCH(orders!$D917,products!$A$1:$A$49,0),MATCH(orders!L$1,products!$A$1:$G$1,0))</f>
        <v>27.945</v>
      </c>
      <c r="M917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VLOOKUP(C918,customers!A917:$I$1001,2,0)</f>
        <v>Harland Trematick</v>
      </c>
      <c r="G918" s="2" t="str">
        <f>IF(VLOOKUP(C918,customers!$A$1:$I$1001,3,0)=0," ",VLOOKUP(C918,customers!$A$1:$I$1001,3,0))</f>
        <v xml:space="preserve"> </v>
      </c>
      <c r="H918" s="2" t="str">
        <f>VLOOKUP(C918,customers!$A$1:$I$1001,7,0)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>
        <f>INDEX(products!$A$1:$G$49,MATCH(orders!$D918,products!$A$1:$A$49,0),MATCH(orders!K$1,products!$A$1:$G$1,0))</f>
        <v>0.2</v>
      </c>
      <c r="L918">
        <f>INDEX(products!$A$1:$G$49,MATCH(orders!$D918,products!$A$1:$A$49,0),MATCH(orders!L$1,products!$A$1:$G$1,0))</f>
        <v>3.645</v>
      </c>
      <c r="M918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VLOOKUP(C919,customers!A918:$I$1001,2,0)</f>
        <v>Chloris Sorrell</v>
      </c>
      <c r="G919" s="2" t="str">
        <f>IF(VLOOKUP(C919,customers!$A$1:$I$1001,3,0)=0," ",VLOOKUP(C919,customers!$A$1:$I$1001,3,0))</f>
        <v>csorrellph@amazon.com</v>
      </c>
      <c r="H919" s="2" t="str">
        <f>VLOOKUP(C919,customers!$A$1:$I$1001,7,0)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>
        <f>INDEX(products!$A$1:$G$49,MATCH(orders!$D919,products!$A$1:$A$49,0),MATCH(orders!K$1,products!$A$1:$G$1,0))</f>
        <v>0.5</v>
      </c>
      <c r="L919">
        <f>INDEX(products!$A$1:$G$49,MATCH(orders!$D919,products!$A$1:$A$49,0),MATCH(orders!L$1,products!$A$1:$G$1,0))</f>
        <v>6.75</v>
      </c>
      <c r="M919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VLOOKUP(C920,customers!A919:$I$1001,2,0)</f>
        <v>Chloris Sorrell</v>
      </c>
      <c r="G920" s="2" t="str">
        <f>IF(VLOOKUP(C920,customers!$A$1:$I$1001,3,0)=0," ",VLOOKUP(C920,customers!$A$1:$I$1001,3,0))</f>
        <v>csorrellph@amazon.com</v>
      </c>
      <c r="H920" s="2" t="str">
        <f>VLOOKUP(C920,customers!$A$1:$I$1001,7,0)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>
        <f>INDEX(products!$A$1:$G$49,MATCH(orders!$D920,products!$A$1:$A$49,0),MATCH(orders!K$1,products!$A$1:$G$1,0))</f>
        <v>0.5</v>
      </c>
      <c r="L920">
        <f>INDEX(products!$A$1:$G$49,MATCH(orders!$D920,products!$A$1:$A$49,0),MATCH(orders!L$1,products!$A$1:$G$1,0))</f>
        <v>7.29</v>
      </c>
      <c r="M920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VLOOKUP(C921,customers!A920:$I$1001,2,0)</f>
        <v>Quintina Heavyside</v>
      </c>
      <c r="G921" s="2" t="str">
        <f>IF(VLOOKUP(C921,customers!$A$1:$I$1001,3,0)=0," ",VLOOKUP(C921,customers!$A$1:$I$1001,3,0))</f>
        <v>qheavysidepj@unc.edu</v>
      </c>
      <c r="H921" s="2" t="str">
        <f>VLOOKUP(C921,customers!$A$1:$I$1001,7,0)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>
        <f>INDEX(products!$A$1:$G$49,MATCH(orders!$D921,products!$A$1:$A$49,0),MATCH(orders!K$1,products!$A$1:$G$1,0))</f>
        <v>0.2</v>
      </c>
      <c r="L921">
        <f>INDEX(products!$A$1:$G$49,MATCH(orders!$D921,products!$A$1:$A$49,0),MATCH(orders!L$1,products!$A$1:$G$1,0))</f>
        <v>2.6849999999999996</v>
      </c>
      <c r="M921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VLOOKUP(C922,customers!A921:$I$1001,2,0)</f>
        <v>Hadley Reuven</v>
      </c>
      <c r="G922" s="2" t="str">
        <f>IF(VLOOKUP(C922,customers!$A$1:$I$1001,3,0)=0," ",VLOOKUP(C922,customers!$A$1:$I$1001,3,0))</f>
        <v>hreuvenpk@whitehouse.gov</v>
      </c>
      <c r="H922" s="2" t="str">
        <f>VLOOKUP(C922,customers!$A$1:$I$1001,7,0)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>
        <f>INDEX(products!$A$1:$G$49,MATCH(orders!$D922,products!$A$1:$A$49,0),MATCH(orders!K$1,products!$A$1:$G$1,0))</f>
        <v>2.5</v>
      </c>
      <c r="L922">
        <f>INDEX(products!$A$1:$G$49,MATCH(orders!$D922,products!$A$1:$A$49,0),MATCH(orders!L$1,products!$A$1:$G$1,0))</f>
        <v>20.584999999999997</v>
      </c>
      <c r="M922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VLOOKUP(C923,customers!A922:$I$1001,2,0)</f>
        <v>Mitch Attwool</v>
      </c>
      <c r="G923" s="2" t="str">
        <f>IF(VLOOKUP(C923,customers!$A$1:$I$1001,3,0)=0," ",VLOOKUP(C923,customers!$A$1:$I$1001,3,0))</f>
        <v>mattwoolpl@nba.com</v>
      </c>
      <c r="H923" s="2" t="str">
        <f>VLOOKUP(C923,customers!$A$1:$I$1001,7,0)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>
        <f>INDEX(products!$A$1:$G$49,MATCH(orders!$D923,products!$A$1:$A$49,0),MATCH(orders!K$1,products!$A$1:$G$1,0))</f>
        <v>0.2</v>
      </c>
      <c r="L923">
        <f>INDEX(products!$A$1:$G$49,MATCH(orders!$D923,products!$A$1:$A$49,0),MATCH(orders!L$1,products!$A$1:$G$1,0))</f>
        <v>3.8849999999999998</v>
      </c>
      <c r="M923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VLOOKUP(C924,customers!A923:$I$1001,2,0)</f>
        <v>Charin Maplethorp</v>
      </c>
      <c r="G924" s="2" t="str">
        <f>IF(VLOOKUP(C924,customers!$A$1:$I$1001,3,0)=0," ",VLOOKUP(C924,customers!$A$1:$I$1001,3,0))</f>
        <v xml:space="preserve"> </v>
      </c>
      <c r="H924" s="2" t="str">
        <f>VLOOKUP(C924,customers!$A$1:$I$1001,7,0)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>
        <f>INDEX(products!$A$1:$G$49,MATCH(orders!$D924,products!$A$1:$A$49,0),MATCH(orders!K$1,products!$A$1:$G$1,0))</f>
        <v>1</v>
      </c>
      <c r="L924">
        <f>INDEX(products!$A$1:$G$49,MATCH(orders!$D924,products!$A$1:$A$49,0),MATCH(orders!L$1,products!$A$1:$G$1,0))</f>
        <v>11.25</v>
      </c>
      <c r="M924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VLOOKUP(C925,customers!A924:$I$1001,2,0)</f>
        <v>Goldie Wynes</v>
      </c>
      <c r="G925" s="2" t="str">
        <f>IF(VLOOKUP(C925,customers!$A$1:$I$1001,3,0)=0," ",VLOOKUP(C925,customers!$A$1:$I$1001,3,0))</f>
        <v>gwynespn@dagondesign.com</v>
      </c>
      <c r="H925" s="2" t="str">
        <f>VLOOKUP(C925,customers!$A$1:$I$1001,7,0)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>
        <f>INDEX(products!$A$1:$G$49,MATCH(orders!$D925,products!$A$1:$A$49,0),MATCH(orders!K$1,products!$A$1:$G$1,0))</f>
        <v>2.5</v>
      </c>
      <c r="L925">
        <f>INDEX(products!$A$1:$G$49,MATCH(orders!$D925,products!$A$1:$A$49,0),MATCH(orders!L$1,products!$A$1:$G$1,0))</f>
        <v>27.945</v>
      </c>
      <c r="M925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VLOOKUP(C926,customers!A925:$I$1001,2,0)</f>
        <v>Celie MacCourt</v>
      </c>
      <c r="G926" s="2" t="str">
        <f>IF(VLOOKUP(C926,customers!$A$1:$I$1001,3,0)=0," ",VLOOKUP(C926,customers!$A$1:$I$1001,3,0))</f>
        <v>cmaccourtpo@amazon.com</v>
      </c>
      <c r="H926" s="2" t="str">
        <f>VLOOKUP(C926,customers!$A$1:$I$1001,7,0)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>
        <f>INDEX(products!$A$1:$G$49,MATCH(orders!$D926,products!$A$1:$A$49,0),MATCH(orders!K$1,products!$A$1:$G$1,0))</f>
        <v>2.5</v>
      </c>
      <c r="L926">
        <f>INDEX(products!$A$1:$G$49,MATCH(orders!$D926,products!$A$1:$A$49,0),MATCH(orders!L$1,products!$A$1:$G$1,0))</f>
        <v>29.784999999999997</v>
      </c>
      <c r="M926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e">
        <f>VLOOKUP(C927,customers!A926:$I$1001,2,0)</f>
        <v>#N/A</v>
      </c>
      <c r="G927" s="2" t="str">
        <f>IF(VLOOKUP(C927,customers!$A$1:$I$1001,3,0)=0," ",VLOOKUP(C927,customers!$A$1:$I$1001,3,0))</f>
        <v xml:space="preserve"> </v>
      </c>
      <c r="H927" s="2" t="str">
        <f>VLOOKUP(C927,customers!$A$1:$I$1001,7,0)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>
        <f>INDEX(products!$A$1:$G$49,MATCH(orders!$D927,products!$A$1:$A$49,0),MATCH(orders!K$1,products!$A$1:$G$1,0))</f>
        <v>0.5</v>
      </c>
      <c r="L927">
        <f>INDEX(products!$A$1:$G$49,MATCH(orders!$D927,products!$A$1:$A$49,0),MATCH(orders!L$1,products!$A$1:$G$1,0))</f>
        <v>6.75</v>
      </c>
      <c r="M927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VLOOKUP(C928,customers!A927:$I$1001,2,0)</f>
        <v>Evy Wilsone</v>
      </c>
      <c r="G928" s="2" t="str">
        <f>IF(VLOOKUP(C928,customers!$A$1:$I$1001,3,0)=0," ",VLOOKUP(C928,customers!$A$1:$I$1001,3,0))</f>
        <v>ewilsonepq@eepurl.com</v>
      </c>
      <c r="H928" s="2" t="str">
        <f>VLOOKUP(C928,customers!$A$1:$I$1001,7,0)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>
        <f>INDEX(products!$A$1:$G$49,MATCH(orders!$D928,products!$A$1:$A$49,0),MATCH(orders!K$1,products!$A$1:$G$1,0))</f>
        <v>0.5</v>
      </c>
      <c r="L928">
        <f>INDEX(products!$A$1:$G$49,MATCH(orders!$D928,products!$A$1:$A$49,0),MATCH(orders!L$1,products!$A$1:$G$1,0))</f>
        <v>6.75</v>
      </c>
      <c r="M928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VLOOKUP(C929,customers!A928:$I$1001,2,0)</f>
        <v>Dolores Duffie</v>
      </c>
      <c r="G929" s="2" t="str">
        <f>IF(VLOOKUP(C929,customers!$A$1:$I$1001,3,0)=0," ",VLOOKUP(C929,customers!$A$1:$I$1001,3,0))</f>
        <v>dduffiepr@time.com</v>
      </c>
      <c r="H929" s="2" t="str">
        <f>VLOOKUP(C929,customers!$A$1:$I$1001,7,0)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>
        <f>INDEX(products!$A$1:$G$49,MATCH(orders!$D929,products!$A$1:$A$49,0),MATCH(orders!K$1,products!$A$1:$G$1,0))</f>
        <v>2.5</v>
      </c>
      <c r="L929">
        <f>INDEX(products!$A$1:$G$49,MATCH(orders!$D929,products!$A$1:$A$49,0),MATCH(orders!L$1,products!$A$1:$G$1,0))</f>
        <v>27.945</v>
      </c>
      <c r="M929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VLOOKUP(C930,customers!A929:$I$1001,2,0)</f>
        <v>Mathilda Matiasek</v>
      </c>
      <c r="G930" s="2" t="str">
        <f>IF(VLOOKUP(C930,customers!$A$1:$I$1001,3,0)=0," ",VLOOKUP(C930,customers!$A$1:$I$1001,3,0))</f>
        <v>mmatiasekps@ucoz.ru</v>
      </c>
      <c r="H930" s="2" t="str">
        <f>VLOOKUP(C930,customers!$A$1:$I$1001,7,0)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>
        <f>INDEX(products!$A$1:$G$49,MATCH(orders!$D930,products!$A$1:$A$49,0),MATCH(orders!K$1,products!$A$1:$G$1,0))</f>
        <v>2.5</v>
      </c>
      <c r="L930">
        <f>INDEX(products!$A$1:$G$49,MATCH(orders!$D930,products!$A$1:$A$49,0),MATCH(orders!L$1,products!$A$1:$G$1,0))</f>
        <v>31.624999999999996</v>
      </c>
      <c r="M930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VLOOKUP(C931,customers!A930:$I$1001,2,0)</f>
        <v>Jarred Camillo</v>
      </c>
      <c r="G931" s="2" t="str">
        <f>IF(VLOOKUP(C931,customers!$A$1:$I$1001,3,0)=0," ",VLOOKUP(C931,customers!$A$1:$I$1001,3,0))</f>
        <v>jcamillopt@shinystat.com</v>
      </c>
      <c r="H931" s="2" t="str">
        <f>VLOOKUP(C931,customers!$A$1:$I$1001,7,0)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>
        <f>INDEX(products!$A$1:$G$49,MATCH(orders!$D931,products!$A$1:$A$49,0),MATCH(orders!K$1,products!$A$1:$G$1,0))</f>
        <v>0.2</v>
      </c>
      <c r="L931">
        <f>INDEX(products!$A$1:$G$49,MATCH(orders!$D931,products!$A$1:$A$49,0),MATCH(orders!L$1,products!$A$1:$G$1,0))</f>
        <v>4.4550000000000001</v>
      </c>
      <c r="M931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VLOOKUP(C932,customers!A931:$I$1001,2,0)</f>
        <v>Kameko Philbrick</v>
      </c>
      <c r="G932" s="2" t="str">
        <f>IF(VLOOKUP(C932,customers!$A$1:$I$1001,3,0)=0," ",VLOOKUP(C932,customers!$A$1:$I$1001,3,0))</f>
        <v>kphilbrickpu@cdc.gov</v>
      </c>
      <c r="H932" s="2" t="str">
        <f>VLOOKUP(C932,customers!$A$1:$I$1001,7,0)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>
        <f>INDEX(products!$A$1:$G$49,MATCH(orders!$D932,products!$A$1:$A$49,0),MATCH(orders!K$1,products!$A$1:$G$1,0))</f>
        <v>1</v>
      </c>
      <c r="L932">
        <f>INDEX(products!$A$1:$G$49,MATCH(orders!$D932,products!$A$1:$A$49,0),MATCH(orders!L$1,products!$A$1:$G$1,0))</f>
        <v>12.15</v>
      </c>
      <c r="M932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VLOOKUP(C933,customers!A932:$I$1001,2,0)</f>
        <v>Mallory Shrimpling</v>
      </c>
      <c r="G933" s="2" t="str">
        <f>IF(VLOOKUP(C933,customers!$A$1:$I$1001,3,0)=0," ",VLOOKUP(C933,customers!$A$1:$I$1001,3,0))</f>
        <v xml:space="preserve"> </v>
      </c>
      <c r="H933" s="2" t="str">
        <f>VLOOKUP(C933,customers!$A$1:$I$1001,7,0)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>
        <f>INDEX(products!$A$1:$G$49,MATCH(orders!$D933,products!$A$1:$A$49,0),MATCH(orders!K$1,products!$A$1:$G$1,0))</f>
        <v>0.5</v>
      </c>
      <c r="L933">
        <f>INDEX(products!$A$1:$G$49,MATCH(orders!$D933,products!$A$1:$A$49,0),MATCH(orders!L$1,products!$A$1:$G$1,0))</f>
        <v>5.97</v>
      </c>
      <c r="M933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VLOOKUP(C934,customers!A933:$I$1001,2,0)</f>
        <v>Barnett Sillis</v>
      </c>
      <c r="G934" s="2" t="str">
        <f>IF(VLOOKUP(C934,customers!$A$1:$I$1001,3,0)=0," ",VLOOKUP(C934,customers!$A$1:$I$1001,3,0))</f>
        <v>bsillispw@istockphoto.com</v>
      </c>
      <c r="H934" s="2" t="str">
        <f>VLOOKUP(C934,customers!$A$1:$I$1001,7,0)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>
        <f>INDEX(products!$A$1:$G$49,MATCH(orders!$D934,products!$A$1:$A$49,0),MATCH(orders!K$1,products!$A$1:$G$1,0))</f>
        <v>1</v>
      </c>
      <c r="L934">
        <f>INDEX(products!$A$1:$G$49,MATCH(orders!$D934,products!$A$1:$A$49,0),MATCH(orders!L$1,products!$A$1:$G$1,0))</f>
        <v>13.75</v>
      </c>
      <c r="M934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VLOOKUP(C935,customers!A934:$I$1001,2,0)</f>
        <v>Brenn Dundredge</v>
      </c>
      <c r="G935" s="2" t="str">
        <f>IF(VLOOKUP(C935,customers!$A$1:$I$1001,3,0)=0," ",VLOOKUP(C935,customers!$A$1:$I$1001,3,0))</f>
        <v xml:space="preserve"> </v>
      </c>
      <c r="H935" s="2" t="str">
        <f>VLOOKUP(C935,customers!$A$1:$I$1001,7,0)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>
        <f>INDEX(products!$A$1:$G$49,MATCH(orders!$D935,products!$A$1:$A$49,0),MATCH(orders!K$1,products!$A$1:$G$1,0))</f>
        <v>1</v>
      </c>
      <c r="L935">
        <f>INDEX(products!$A$1:$G$49,MATCH(orders!$D935,products!$A$1:$A$49,0),MATCH(orders!L$1,products!$A$1:$G$1,0))</f>
        <v>8.9499999999999993</v>
      </c>
      <c r="M935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VLOOKUP(C936,customers!A935:$I$1001,2,0)</f>
        <v>Read Cutts</v>
      </c>
      <c r="G936" s="2" t="str">
        <f>IF(VLOOKUP(C936,customers!$A$1:$I$1001,3,0)=0," ",VLOOKUP(C936,customers!$A$1:$I$1001,3,0))</f>
        <v>rcuttspy@techcrunch.com</v>
      </c>
      <c r="H936" s="2" t="str">
        <f>VLOOKUP(C936,customers!$A$1:$I$1001,7,0)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>
        <f>INDEX(products!$A$1:$G$49,MATCH(orders!$D936,products!$A$1:$A$49,0),MATCH(orders!K$1,products!$A$1:$G$1,0))</f>
        <v>2.5</v>
      </c>
      <c r="L936">
        <f>INDEX(products!$A$1:$G$49,MATCH(orders!$D936,products!$A$1:$A$49,0),MATCH(orders!L$1,products!$A$1:$G$1,0))</f>
        <v>22.884999999999998</v>
      </c>
      <c r="M936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VLOOKUP(C937,customers!A936:$I$1001,2,0)</f>
        <v>Michale Delves</v>
      </c>
      <c r="G937" s="2" t="str">
        <f>IF(VLOOKUP(C937,customers!$A$1:$I$1001,3,0)=0," ",VLOOKUP(C937,customers!$A$1:$I$1001,3,0))</f>
        <v>mdelvespz@nature.com</v>
      </c>
      <c r="H937" s="2" t="str">
        <f>VLOOKUP(C937,customers!$A$1:$I$1001,7,0)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>
        <f>INDEX(products!$A$1:$G$49,MATCH(orders!$D937,products!$A$1:$A$49,0),MATCH(orders!K$1,products!$A$1:$G$1,0))</f>
        <v>2.5</v>
      </c>
      <c r="L937">
        <f>INDEX(products!$A$1:$G$49,MATCH(orders!$D937,products!$A$1:$A$49,0),MATCH(orders!L$1,products!$A$1:$G$1,0))</f>
        <v>25.874999999999996</v>
      </c>
      <c r="M937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VLOOKUP(C938,customers!A937:$I$1001,2,0)</f>
        <v>Devland Gritton</v>
      </c>
      <c r="G938" s="2" t="str">
        <f>IF(VLOOKUP(C938,customers!$A$1:$I$1001,3,0)=0," ",VLOOKUP(C938,customers!$A$1:$I$1001,3,0))</f>
        <v>dgrittonq0@nydailynews.com</v>
      </c>
      <c r="H938" s="2" t="str">
        <f>VLOOKUP(C938,customers!$A$1:$I$1001,7,0)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>
        <f>INDEX(products!$A$1:$G$49,MATCH(orders!$D938,products!$A$1:$A$49,0),MATCH(orders!K$1,products!$A$1:$G$1,0))</f>
        <v>0.5</v>
      </c>
      <c r="L938">
        <f>INDEX(products!$A$1:$G$49,MATCH(orders!$D938,products!$A$1:$A$49,0),MATCH(orders!L$1,products!$A$1:$G$1,0))</f>
        <v>7.77</v>
      </c>
      <c r="M938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VLOOKUP(C939,customers!A938:$I$1001,2,0)</f>
        <v>Devland Gritton</v>
      </c>
      <c r="G939" s="2" t="str">
        <f>IF(VLOOKUP(C939,customers!$A$1:$I$1001,3,0)=0," ",VLOOKUP(C939,customers!$A$1:$I$1001,3,0))</f>
        <v>dgrittonq0@nydailynews.com</v>
      </c>
      <c r="H939" s="2" t="str">
        <f>VLOOKUP(C939,customers!$A$1:$I$1001,7,0)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>
        <f>INDEX(products!$A$1:$G$49,MATCH(orders!$D939,products!$A$1:$A$49,0),MATCH(orders!K$1,products!$A$1:$G$1,0))</f>
        <v>2.5</v>
      </c>
      <c r="L939">
        <f>INDEX(products!$A$1:$G$49,MATCH(orders!$D939,products!$A$1:$A$49,0),MATCH(orders!L$1,products!$A$1:$G$1,0))</f>
        <v>22.884999999999998</v>
      </c>
      <c r="M939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VLOOKUP(C940,customers!A939:$I$1001,2,0)</f>
        <v>Dell Gut</v>
      </c>
      <c r="G940" s="2" t="str">
        <f>IF(VLOOKUP(C940,customers!$A$1:$I$1001,3,0)=0," ",VLOOKUP(C940,customers!$A$1:$I$1001,3,0))</f>
        <v>dgutq2@umich.edu</v>
      </c>
      <c r="H940" s="2" t="str">
        <f>VLOOKUP(C940,customers!$A$1:$I$1001,7,0)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>
        <f>INDEX(products!$A$1:$G$49,MATCH(orders!$D940,products!$A$1:$A$49,0),MATCH(orders!K$1,products!$A$1:$G$1,0))</f>
        <v>1</v>
      </c>
      <c r="L940">
        <f>INDEX(products!$A$1:$G$49,MATCH(orders!$D940,products!$A$1:$A$49,0),MATCH(orders!L$1,products!$A$1:$G$1,0))</f>
        <v>14.85</v>
      </c>
      <c r="M940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VLOOKUP(C941,customers!A940:$I$1001,2,0)</f>
        <v>Willy Pummery</v>
      </c>
      <c r="G941" s="2" t="str">
        <f>IF(VLOOKUP(C941,customers!$A$1:$I$1001,3,0)=0," ",VLOOKUP(C941,customers!$A$1:$I$1001,3,0))</f>
        <v>wpummeryq3@topsy.com</v>
      </c>
      <c r="H941" s="2" t="str">
        <f>VLOOKUP(C941,customers!$A$1:$I$1001,7,0)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>
        <f>INDEX(products!$A$1:$G$49,MATCH(orders!$D941,products!$A$1:$A$49,0),MATCH(orders!K$1,products!$A$1:$G$1,0))</f>
        <v>0.2</v>
      </c>
      <c r="L941">
        <f>INDEX(products!$A$1:$G$49,MATCH(orders!$D941,products!$A$1:$A$49,0),MATCH(orders!L$1,products!$A$1:$G$1,0))</f>
        <v>4.7549999999999999</v>
      </c>
      <c r="M941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VLOOKUP(C942,customers!A941:$I$1001,2,0)</f>
        <v>Geoffrey Siuda</v>
      </c>
      <c r="G942" s="2" t="str">
        <f>IF(VLOOKUP(C942,customers!$A$1:$I$1001,3,0)=0," ",VLOOKUP(C942,customers!$A$1:$I$1001,3,0))</f>
        <v>gsiudaq4@nytimes.com</v>
      </c>
      <c r="H942" s="2" t="str">
        <f>VLOOKUP(C942,customers!$A$1:$I$1001,7,0)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>
        <f>INDEX(products!$A$1:$G$49,MATCH(orders!$D942,products!$A$1:$A$49,0),MATCH(orders!K$1,products!$A$1:$G$1,0))</f>
        <v>0.5</v>
      </c>
      <c r="L942">
        <f>INDEX(products!$A$1:$G$49,MATCH(orders!$D942,products!$A$1:$A$49,0),MATCH(orders!L$1,products!$A$1:$G$1,0))</f>
        <v>7.169999999999999</v>
      </c>
      <c r="M942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VLOOKUP(C943,customers!A942:$I$1001,2,0)</f>
        <v>Henderson Crowne</v>
      </c>
      <c r="G943" s="2" t="str">
        <f>IF(VLOOKUP(C943,customers!$A$1:$I$1001,3,0)=0," ",VLOOKUP(C943,customers!$A$1:$I$1001,3,0))</f>
        <v>hcrowneq5@wufoo.com</v>
      </c>
      <c r="H943" s="2" t="str">
        <f>VLOOKUP(C943,customers!$A$1:$I$1001,7,0)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>
        <f>INDEX(products!$A$1:$G$49,MATCH(orders!$D943,products!$A$1:$A$49,0),MATCH(orders!K$1,products!$A$1:$G$1,0))</f>
        <v>0.5</v>
      </c>
      <c r="L943">
        <f>INDEX(products!$A$1:$G$49,MATCH(orders!$D943,products!$A$1:$A$49,0),MATCH(orders!L$1,products!$A$1:$G$1,0))</f>
        <v>7.77</v>
      </c>
      <c r="M943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VLOOKUP(C944,customers!A943:$I$1001,2,0)</f>
        <v>Vernor Pawsey</v>
      </c>
      <c r="G944" s="2" t="str">
        <f>IF(VLOOKUP(C944,customers!$A$1:$I$1001,3,0)=0," ",VLOOKUP(C944,customers!$A$1:$I$1001,3,0))</f>
        <v>vpawseyq6@tiny.cc</v>
      </c>
      <c r="H944" s="2" t="str">
        <f>VLOOKUP(C944,customers!$A$1:$I$1001,7,0)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>
        <f>INDEX(products!$A$1:$G$49,MATCH(orders!$D944,products!$A$1:$A$49,0),MATCH(orders!K$1,products!$A$1:$G$1,0))</f>
        <v>1</v>
      </c>
      <c r="L944">
        <f>INDEX(products!$A$1:$G$49,MATCH(orders!$D944,products!$A$1:$A$49,0),MATCH(orders!L$1,products!$A$1:$G$1,0))</f>
        <v>11.95</v>
      </c>
      <c r="M944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VLOOKUP(C945,customers!A944:$I$1001,2,0)</f>
        <v>Augustin Waterhouse</v>
      </c>
      <c r="G945" s="2" t="str">
        <f>IF(VLOOKUP(C945,customers!$A$1:$I$1001,3,0)=0," ",VLOOKUP(C945,customers!$A$1:$I$1001,3,0))</f>
        <v>awaterhouseq7@istockphoto.com</v>
      </c>
      <c r="H945" s="2" t="str">
        <f>VLOOKUP(C945,customers!$A$1:$I$1001,7,0)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>
        <f>INDEX(products!$A$1:$G$49,MATCH(orders!$D945,products!$A$1:$A$49,0),MATCH(orders!K$1,products!$A$1:$G$1,0))</f>
        <v>0.5</v>
      </c>
      <c r="L945">
        <f>INDEX(products!$A$1:$G$49,MATCH(orders!$D945,products!$A$1:$A$49,0),MATCH(orders!L$1,products!$A$1:$G$1,0))</f>
        <v>7.77</v>
      </c>
      <c r="M945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VLOOKUP(C946,customers!A945:$I$1001,2,0)</f>
        <v>Fanchon Haughian</v>
      </c>
      <c r="G946" s="2" t="str">
        <f>IF(VLOOKUP(C946,customers!$A$1:$I$1001,3,0)=0," ",VLOOKUP(C946,customers!$A$1:$I$1001,3,0))</f>
        <v>fhaughianq8@1688.com</v>
      </c>
      <c r="H946" s="2" t="str">
        <f>VLOOKUP(C946,customers!$A$1:$I$1001,7,0)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>
        <f>INDEX(products!$A$1:$G$49,MATCH(orders!$D946,products!$A$1:$A$49,0),MATCH(orders!K$1,products!$A$1:$G$1,0))</f>
        <v>0.5</v>
      </c>
      <c r="L946">
        <f>INDEX(products!$A$1:$G$49,MATCH(orders!$D946,products!$A$1:$A$49,0),MATCH(orders!L$1,products!$A$1:$G$1,0))</f>
        <v>7.169999999999999</v>
      </c>
      <c r="M946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VLOOKUP(C947,customers!A946:$I$1001,2,0)</f>
        <v>Jaimie Hatz</v>
      </c>
      <c r="G947" s="2" t="str">
        <f>IF(VLOOKUP(C947,customers!$A$1:$I$1001,3,0)=0," ",VLOOKUP(C947,customers!$A$1:$I$1001,3,0))</f>
        <v xml:space="preserve"> </v>
      </c>
      <c r="H947" s="2" t="str">
        <f>VLOOKUP(C947,customers!$A$1:$I$1001,7,0)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>
        <f>INDEX(products!$A$1:$G$49,MATCH(orders!$D947,products!$A$1:$A$49,0),MATCH(orders!K$1,products!$A$1:$G$1,0))</f>
        <v>2.5</v>
      </c>
      <c r="L947">
        <f>INDEX(products!$A$1:$G$49,MATCH(orders!$D947,products!$A$1:$A$49,0),MATCH(orders!L$1,products!$A$1:$G$1,0))</f>
        <v>29.784999999999997</v>
      </c>
      <c r="M947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VLOOKUP(C948,customers!A947:$I$1001,2,0)</f>
        <v>Edeline Edney</v>
      </c>
      <c r="G948" s="2" t="str">
        <f>IF(VLOOKUP(C948,customers!$A$1:$I$1001,3,0)=0," ",VLOOKUP(C948,customers!$A$1:$I$1001,3,0))</f>
        <v xml:space="preserve"> </v>
      </c>
      <c r="H948" s="2" t="str">
        <f>VLOOKUP(C948,customers!$A$1:$I$1001,7,0)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>
        <f>INDEX(products!$A$1:$G$49,MATCH(orders!$D948,products!$A$1:$A$49,0),MATCH(orders!K$1,products!$A$1:$G$1,0))</f>
        <v>0.5</v>
      </c>
      <c r="L948">
        <f>INDEX(products!$A$1:$G$49,MATCH(orders!$D948,products!$A$1:$A$49,0),MATCH(orders!L$1,products!$A$1:$G$1,0))</f>
        <v>7.77</v>
      </c>
      <c r="M948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VLOOKUP(C949,customers!A948:$I$1001,2,0)</f>
        <v>Rickie Faltin</v>
      </c>
      <c r="G949" s="2" t="str">
        <f>IF(VLOOKUP(C949,customers!$A$1:$I$1001,3,0)=0," ",VLOOKUP(C949,customers!$A$1:$I$1001,3,0))</f>
        <v>rfaltinqb@topsy.com</v>
      </c>
      <c r="H949" s="2" t="str">
        <f>VLOOKUP(C949,customers!$A$1:$I$1001,7,0)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>
        <f>INDEX(products!$A$1:$G$49,MATCH(orders!$D949,products!$A$1:$A$49,0),MATCH(orders!K$1,products!$A$1:$G$1,0))</f>
        <v>1</v>
      </c>
      <c r="L949">
        <f>INDEX(products!$A$1:$G$49,MATCH(orders!$D949,products!$A$1:$A$49,0),MATCH(orders!L$1,products!$A$1:$G$1,0))</f>
        <v>11.25</v>
      </c>
      <c r="M949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VLOOKUP(C950,customers!A949:$I$1001,2,0)</f>
        <v>Gnni Cheeke</v>
      </c>
      <c r="G950" s="2" t="str">
        <f>IF(VLOOKUP(C950,customers!$A$1:$I$1001,3,0)=0," ",VLOOKUP(C950,customers!$A$1:$I$1001,3,0))</f>
        <v>gcheekeqc@sitemeter.com</v>
      </c>
      <c r="H950" s="2" t="str">
        <f>VLOOKUP(C950,customers!$A$1:$I$1001,7,0)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>
        <f>INDEX(products!$A$1:$G$49,MATCH(orders!$D950,products!$A$1:$A$49,0),MATCH(orders!K$1,products!$A$1:$G$1,0))</f>
        <v>2.5</v>
      </c>
      <c r="L950">
        <f>INDEX(products!$A$1:$G$49,MATCH(orders!$D950,products!$A$1:$A$49,0),MATCH(orders!L$1,products!$A$1:$G$1,0))</f>
        <v>27.945</v>
      </c>
      <c r="M950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VLOOKUP(C951,customers!A950:$I$1001,2,0)</f>
        <v>Gwenni Ratt</v>
      </c>
      <c r="G951" s="2" t="str">
        <f>IF(VLOOKUP(C951,customers!$A$1:$I$1001,3,0)=0," ",VLOOKUP(C951,customers!$A$1:$I$1001,3,0))</f>
        <v>grattqd@phpbb.com</v>
      </c>
      <c r="H951" s="2" t="str">
        <f>VLOOKUP(C951,customers!$A$1:$I$1001,7,0)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>
        <f>INDEX(products!$A$1:$G$49,MATCH(orders!$D951,products!$A$1:$A$49,0),MATCH(orders!K$1,products!$A$1:$G$1,0))</f>
        <v>2.5</v>
      </c>
      <c r="L951">
        <f>INDEX(products!$A$1:$G$49,MATCH(orders!$D951,products!$A$1:$A$49,0),MATCH(orders!L$1,products!$A$1:$G$1,0))</f>
        <v>27.484999999999996</v>
      </c>
      <c r="M951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VLOOKUP(C952,customers!A951:$I$1001,2,0)</f>
        <v>Johnath Fairebrother</v>
      </c>
      <c r="G952" s="2" t="str">
        <f>IF(VLOOKUP(C952,customers!$A$1:$I$1001,3,0)=0," ",VLOOKUP(C952,customers!$A$1:$I$1001,3,0))</f>
        <v xml:space="preserve"> </v>
      </c>
      <c r="H952" s="2" t="str">
        <f>VLOOKUP(C952,customers!$A$1:$I$1001,7,0)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>
        <f>INDEX(products!$A$1:$G$49,MATCH(orders!$D952,products!$A$1:$A$49,0),MATCH(orders!K$1,products!$A$1:$G$1,0))</f>
        <v>0.2</v>
      </c>
      <c r="L952">
        <f>INDEX(products!$A$1:$G$49,MATCH(orders!$D952,products!$A$1:$A$49,0),MATCH(orders!L$1,products!$A$1:$G$1,0))</f>
        <v>3.5849999999999995</v>
      </c>
      <c r="M952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VLOOKUP(C953,customers!A952:$I$1001,2,0)</f>
        <v>Ingamar Eberlein</v>
      </c>
      <c r="G953" s="2" t="str">
        <f>IF(VLOOKUP(C953,customers!$A$1:$I$1001,3,0)=0," ",VLOOKUP(C953,customers!$A$1:$I$1001,3,0))</f>
        <v>ieberleinqf@hc360.com</v>
      </c>
      <c r="H953" s="2" t="str">
        <f>VLOOKUP(C953,customers!$A$1:$I$1001,7,0)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>
        <f>INDEX(products!$A$1:$G$49,MATCH(orders!$D953,products!$A$1:$A$49,0),MATCH(orders!K$1,products!$A$1:$G$1,0))</f>
        <v>0.2</v>
      </c>
      <c r="L953">
        <f>INDEX(products!$A$1:$G$49,MATCH(orders!$D953,products!$A$1:$A$49,0),MATCH(orders!L$1,products!$A$1:$G$1,0))</f>
        <v>3.5849999999999995</v>
      </c>
      <c r="M953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VLOOKUP(C954,customers!A953:$I$1001,2,0)</f>
        <v>Jilly Dreng</v>
      </c>
      <c r="G954" s="2" t="str">
        <f>IF(VLOOKUP(C954,customers!$A$1:$I$1001,3,0)=0," ",VLOOKUP(C954,customers!$A$1:$I$1001,3,0))</f>
        <v>jdrengqg@uiuc.edu</v>
      </c>
      <c r="H954" s="2" t="str">
        <f>VLOOKUP(C954,customers!$A$1:$I$1001,7,0)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>
        <f>INDEX(products!$A$1:$G$49,MATCH(orders!$D954,products!$A$1:$A$49,0),MATCH(orders!K$1,products!$A$1:$G$1,0))</f>
        <v>1</v>
      </c>
      <c r="L954">
        <f>INDEX(products!$A$1:$G$49,MATCH(orders!$D954,products!$A$1:$A$49,0),MATCH(orders!L$1,products!$A$1:$G$1,0))</f>
        <v>11.25</v>
      </c>
      <c r="M954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e">
        <f>VLOOKUP(C955,customers!A954:$I$1001,2,0)</f>
        <v>#N/A</v>
      </c>
      <c r="G955" s="2" t="str">
        <f>IF(VLOOKUP(C955,customers!$A$1:$I$1001,3,0)=0," ",VLOOKUP(C955,customers!$A$1:$I$1001,3,0))</f>
        <v xml:space="preserve"> </v>
      </c>
      <c r="H955" s="2" t="str">
        <f>VLOOKUP(C955,customers!$A$1:$I$1001,7,0)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>
        <f>INDEX(products!$A$1:$G$49,MATCH(orders!$D955,products!$A$1:$A$49,0),MATCH(orders!K$1,products!$A$1:$G$1,0))</f>
        <v>0.2</v>
      </c>
      <c r="L955">
        <f>INDEX(products!$A$1:$G$49,MATCH(orders!$D955,products!$A$1:$A$49,0),MATCH(orders!L$1,products!$A$1:$G$1,0))</f>
        <v>3.8849999999999998</v>
      </c>
      <c r="M955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e">
        <f>VLOOKUP(C956,customers!A955:$I$1001,2,0)</f>
        <v>#N/A</v>
      </c>
      <c r="G956" s="2" t="str">
        <f>IF(VLOOKUP(C956,customers!$A$1:$I$1001,3,0)=0," ",VLOOKUP(C956,customers!$A$1:$I$1001,3,0))</f>
        <v xml:space="preserve"> </v>
      </c>
      <c r="H956" s="2" t="str">
        <f>VLOOKUP(C956,customers!$A$1:$I$1001,7,0)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>
        <f>INDEX(products!$A$1:$G$49,MATCH(orders!$D956,products!$A$1:$A$49,0),MATCH(orders!K$1,products!$A$1:$G$1,0))</f>
        <v>2.5</v>
      </c>
      <c r="L956">
        <f>INDEX(products!$A$1:$G$49,MATCH(orders!$D956,products!$A$1:$A$49,0),MATCH(orders!L$1,products!$A$1:$G$1,0))</f>
        <v>27.945</v>
      </c>
      <c r="M956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e">
        <f>VLOOKUP(C957,customers!A956:$I$1001,2,0)</f>
        <v>#N/A</v>
      </c>
      <c r="G957" s="2" t="str">
        <f>IF(VLOOKUP(C957,customers!$A$1:$I$1001,3,0)=0," ",VLOOKUP(C957,customers!$A$1:$I$1001,3,0))</f>
        <v xml:space="preserve"> </v>
      </c>
      <c r="H957" s="2" t="str">
        <f>VLOOKUP(C957,customers!$A$1:$I$1001,7,0)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>
        <f>INDEX(products!$A$1:$G$49,MATCH(orders!$D957,products!$A$1:$A$49,0),MATCH(orders!K$1,products!$A$1:$G$1,0))</f>
        <v>2.5</v>
      </c>
      <c r="L957">
        <f>INDEX(products!$A$1:$G$49,MATCH(orders!$D957,products!$A$1:$A$49,0),MATCH(orders!L$1,products!$A$1:$G$1,0))</f>
        <v>34.154999999999994</v>
      </c>
      <c r="M957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e">
        <f>VLOOKUP(C958,customers!A957:$I$1001,2,0)</f>
        <v>#N/A</v>
      </c>
      <c r="G958" s="2" t="str">
        <f>IF(VLOOKUP(C958,customers!$A$1:$I$1001,3,0)=0," ",VLOOKUP(C958,customers!$A$1:$I$1001,3,0))</f>
        <v xml:space="preserve"> </v>
      </c>
      <c r="H958" s="2" t="str">
        <f>VLOOKUP(C958,customers!$A$1:$I$1001,7,0)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>
        <f>INDEX(products!$A$1:$G$49,MATCH(orders!$D958,products!$A$1:$A$49,0),MATCH(orders!K$1,products!$A$1:$G$1,0))</f>
        <v>2.5</v>
      </c>
      <c r="L958">
        <f>INDEX(products!$A$1:$G$49,MATCH(orders!$D958,products!$A$1:$A$49,0),MATCH(orders!L$1,products!$A$1:$G$1,0))</f>
        <v>27.484999999999996</v>
      </c>
      <c r="M958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e">
        <f>VLOOKUP(C959,customers!A958:$I$1001,2,0)</f>
        <v>#N/A</v>
      </c>
      <c r="G959" s="2" t="str">
        <f>IF(VLOOKUP(C959,customers!$A$1:$I$1001,3,0)=0," ",VLOOKUP(C959,customers!$A$1:$I$1001,3,0))</f>
        <v xml:space="preserve"> </v>
      </c>
      <c r="H959" s="2" t="str">
        <f>VLOOKUP(C959,customers!$A$1:$I$1001,7,0)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>
        <f>INDEX(products!$A$1:$G$49,MATCH(orders!$D959,products!$A$1:$A$49,0),MATCH(orders!K$1,products!$A$1:$G$1,0))</f>
        <v>1</v>
      </c>
      <c r="L959">
        <f>INDEX(products!$A$1:$G$49,MATCH(orders!$D959,products!$A$1:$A$49,0),MATCH(orders!L$1,products!$A$1:$G$1,0))</f>
        <v>14.85</v>
      </c>
      <c r="M959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e">
        <f>VLOOKUP(C960,customers!A959:$I$1001,2,0)</f>
        <v>#N/A</v>
      </c>
      <c r="G960" s="2" t="str">
        <f>IF(VLOOKUP(C960,customers!$A$1:$I$1001,3,0)=0," ",VLOOKUP(C960,customers!$A$1:$I$1001,3,0))</f>
        <v xml:space="preserve"> </v>
      </c>
      <c r="H960" s="2" t="str">
        <f>VLOOKUP(C960,customers!$A$1:$I$1001,7,0)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>
        <f>INDEX(products!$A$1:$G$49,MATCH(orders!$D960,products!$A$1:$A$49,0),MATCH(orders!K$1,products!$A$1:$G$1,0))</f>
        <v>0.2</v>
      </c>
      <c r="L960">
        <f>INDEX(products!$A$1:$G$49,MATCH(orders!$D960,products!$A$1:$A$49,0),MATCH(orders!L$1,products!$A$1:$G$1,0))</f>
        <v>3.8849999999999998</v>
      </c>
      <c r="M960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VLOOKUP(C961,customers!A960:$I$1001,2,0)</f>
        <v>Rhodie Strathern</v>
      </c>
      <c r="G961" s="2" t="str">
        <f>IF(VLOOKUP(C961,customers!$A$1:$I$1001,3,0)=0," ",VLOOKUP(C961,customers!$A$1:$I$1001,3,0))</f>
        <v>rstrathernqn@devhub.com</v>
      </c>
      <c r="H961" s="2" t="str">
        <f>VLOOKUP(C961,customers!$A$1:$I$1001,7,0)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>
        <f>INDEX(products!$A$1:$G$49,MATCH(orders!$D961,products!$A$1:$A$49,0),MATCH(orders!K$1,products!$A$1:$G$1,0))</f>
        <v>0.2</v>
      </c>
      <c r="L961">
        <f>INDEX(products!$A$1:$G$49,MATCH(orders!$D961,products!$A$1:$A$49,0),MATCH(orders!L$1,products!$A$1:$G$1,0))</f>
        <v>4.7549999999999999</v>
      </c>
      <c r="M961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VLOOKUP(C962,customers!A961:$I$1001,2,0)</f>
        <v>Chad Miguel</v>
      </c>
      <c r="G962" s="2" t="str">
        <f>IF(VLOOKUP(C962,customers!$A$1:$I$1001,3,0)=0," ",VLOOKUP(C962,customers!$A$1:$I$1001,3,0))</f>
        <v>cmiguelqo@exblog.jp</v>
      </c>
      <c r="H962" s="2" t="str">
        <f>VLOOKUP(C962,customers!$A$1:$I$1001,7,0)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>
        <f>INDEX(products!$A$1:$G$49,MATCH(orders!$D962,products!$A$1:$A$49,0),MATCH(orders!K$1,products!$A$1:$G$1,0))</f>
        <v>1</v>
      </c>
      <c r="L962">
        <f>INDEX(products!$A$1:$G$49,MATCH(orders!$D962,products!$A$1:$A$49,0),MATCH(orders!L$1,products!$A$1:$G$1,0))</f>
        <v>15.85</v>
      </c>
      <c r="M962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VLOOKUP(C963,customers!A962:$I$1001,2,0)</f>
        <v>Florinda Matusovsky</v>
      </c>
      <c r="G963" s="2" t="str">
        <f>IF(VLOOKUP(C963,customers!$A$1:$I$1001,3,0)=0," ",VLOOKUP(C963,customers!$A$1:$I$1001,3,0))</f>
        <v xml:space="preserve"> </v>
      </c>
      <c r="H963" s="2" t="str">
        <f>VLOOKUP(C963,customers!$A$1:$I$1001,7,0)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>
        <f>INDEX(products!$A$1:$G$49,MATCH(orders!$D963,products!$A$1:$A$49,0),MATCH(orders!K$1,products!$A$1:$G$1,0))</f>
        <v>2.5</v>
      </c>
      <c r="L963">
        <f>INDEX(products!$A$1:$G$49,MATCH(orders!$D963,products!$A$1:$A$49,0),MATCH(orders!L$1,products!$A$1:$G$1,0))</f>
        <v>22.884999999999998</v>
      </c>
      <c r="M963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 "))))</f>
        <v>Arabica</v>
      </c>
      <c r="O963" t="str">
        <f t="shared" ref="O963:O1001" si="47">IF(J963="M","Medium",IF(J963="L","Light",IF(J963="D","Dark")))</f>
        <v>Dark</v>
      </c>
    </row>
    <row r="964" spans="1:15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VLOOKUP(C964,customers!A963:$I$1001,2,0)</f>
        <v>Morly Rocks</v>
      </c>
      <c r="G964" s="2" t="str">
        <f>IF(VLOOKUP(C964,customers!$A$1:$I$1001,3,0)=0," ",VLOOKUP(C964,customers!$A$1:$I$1001,3,0))</f>
        <v>mrocksqq@exblog.jp</v>
      </c>
      <c r="H964" s="2" t="str">
        <f>VLOOKUP(C964,customers!$A$1:$I$1001,7,0)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>
        <f>INDEX(products!$A$1:$G$49,MATCH(orders!$D964,products!$A$1:$A$49,0),MATCH(orders!K$1,products!$A$1:$G$1,0))</f>
        <v>1</v>
      </c>
      <c r="L964">
        <f>INDEX(products!$A$1:$G$49,MATCH(orders!$D964,products!$A$1:$A$49,0),MATCH(orders!L$1,products!$A$1:$G$1,0))</f>
        <v>8.9499999999999993</v>
      </c>
      <c r="M964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VLOOKUP(C965,customers!A964:$I$1001,2,0)</f>
        <v>Yuri Burrells</v>
      </c>
      <c r="G965" s="2" t="str">
        <f>IF(VLOOKUP(C965,customers!$A$1:$I$1001,3,0)=0," ",VLOOKUP(C965,customers!$A$1:$I$1001,3,0))</f>
        <v>yburrellsqr@vinaora.com</v>
      </c>
      <c r="H965" s="2" t="str">
        <f>VLOOKUP(C965,customers!$A$1:$I$1001,7,0)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>
        <f>INDEX(products!$A$1:$G$49,MATCH(orders!$D965,products!$A$1:$A$49,0),MATCH(orders!K$1,products!$A$1:$G$1,0))</f>
        <v>0.5</v>
      </c>
      <c r="L965">
        <f>INDEX(products!$A$1:$G$49,MATCH(orders!$D965,products!$A$1:$A$49,0),MATCH(orders!L$1,products!$A$1:$G$1,0))</f>
        <v>5.97</v>
      </c>
      <c r="M965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VLOOKUP(C966,customers!A965:$I$1001,2,0)</f>
        <v>Cleopatra Goodrum</v>
      </c>
      <c r="G966" s="2" t="str">
        <f>IF(VLOOKUP(C966,customers!$A$1:$I$1001,3,0)=0," ",VLOOKUP(C966,customers!$A$1:$I$1001,3,0))</f>
        <v>cgoodrumqs@goodreads.com</v>
      </c>
      <c r="H966" s="2" t="str">
        <f>VLOOKUP(C966,customers!$A$1:$I$1001,7,0)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>
        <f>INDEX(products!$A$1:$G$49,MATCH(orders!$D966,products!$A$1:$A$49,0),MATCH(orders!K$1,products!$A$1:$G$1,0))</f>
        <v>0.2</v>
      </c>
      <c r="L966">
        <f>INDEX(products!$A$1:$G$49,MATCH(orders!$D966,products!$A$1:$A$49,0),MATCH(orders!L$1,products!$A$1:$G$1,0))</f>
        <v>4.4550000000000001</v>
      </c>
      <c r="M966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VLOOKUP(C967,customers!A966:$I$1001,2,0)</f>
        <v>Joey Jefferys</v>
      </c>
      <c r="G967" s="2" t="str">
        <f>IF(VLOOKUP(C967,customers!$A$1:$I$1001,3,0)=0," ",VLOOKUP(C967,customers!$A$1:$I$1001,3,0))</f>
        <v>jjefferysqt@blog.com</v>
      </c>
      <c r="H967" s="2" t="str">
        <f>VLOOKUP(C967,customers!$A$1:$I$1001,7,0)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>
        <f>INDEX(products!$A$1:$G$49,MATCH(orders!$D967,products!$A$1:$A$49,0),MATCH(orders!K$1,products!$A$1:$G$1,0))</f>
        <v>1</v>
      </c>
      <c r="L967">
        <f>INDEX(products!$A$1:$G$49,MATCH(orders!$D967,products!$A$1:$A$49,0),MATCH(orders!L$1,products!$A$1:$G$1,0))</f>
        <v>9.9499999999999993</v>
      </c>
      <c r="M967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VLOOKUP(C968,customers!A967:$I$1001,2,0)</f>
        <v>Bearnard Wardell</v>
      </c>
      <c r="G968" s="2" t="str">
        <f>IF(VLOOKUP(C968,customers!$A$1:$I$1001,3,0)=0," ",VLOOKUP(C968,customers!$A$1:$I$1001,3,0))</f>
        <v>bwardellqu@adobe.com</v>
      </c>
      <c r="H968" s="2" t="str">
        <f>VLOOKUP(C968,customers!$A$1:$I$1001,7,0)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>
        <f>INDEX(products!$A$1:$G$49,MATCH(orders!$D968,products!$A$1:$A$49,0),MATCH(orders!K$1,products!$A$1:$G$1,0))</f>
        <v>0.5</v>
      </c>
      <c r="L968">
        <f>INDEX(products!$A$1:$G$49,MATCH(orders!$D968,products!$A$1:$A$49,0),MATCH(orders!L$1,products!$A$1:$G$1,0))</f>
        <v>8.91</v>
      </c>
      <c r="M968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VLOOKUP(C969,customers!A968:$I$1001,2,0)</f>
        <v>Zeke Walisiak</v>
      </c>
      <c r="G969" s="2" t="str">
        <f>IF(VLOOKUP(C969,customers!$A$1:$I$1001,3,0)=0," ",VLOOKUP(C969,customers!$A$1:$I$1001,3,0))</f>
        <v>zwalisiakqv@ucsd.edu</v>
      </c>
      <c r="H969" s="2" t="str">
        <f>VLOOKUP(C969,customers!$A$1:$I$1001,7,0)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>
        <f>INDEX(products!$A$1:$G$49,MATCH(orders!$D969,products!$A$1:$A$49,0),MATCH(orders!K$1,products!$A$1:$G$1,0))</f>
        <v>0.2</v>
      </c>
      <c r="L969">
        <f>INDEX(products!$A$1:$G$49,MATCH(orders!$D969,products!$A$1:$A$49,0),MATCH(orders!L$1,products!$A$1:$G$1,0))</f>
        <v>2.6849999999999996</v>
      </c>
      <c r="M969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VLOOKUP(C970,customers!A969:$I$1001,2,0)</f>
        <v>Wiley Leopold</v>
      </c>
      <c r="G970" s="2" t="str">
        <f>IF(VLOOKUP(C970,customers!$A$1:$I$1001,3,0)=0," ",VLOOKUP(C970,customers!$A$1:$I$1001,3,0))</f>
        <v>wleopoldqw@blogspot.com</v>
      </c>
      <c r="H970" s="2" t="str">
        <f>VLOOKUP(C970,customers!$A$1:$I$1001,7,0)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>
        <f>INDEX(products!$A$1:$G$49,MATCH(orders!$D970,products!$A$1:$A$49,0),MATCH(orders!K$1,products!$A$1:$G$1,0))</f>
        <v>0.2</v>
      </c>
      <c r="L970">
        <f>INDEX(products!$A$1:$G$49,MATCH(orders!$D970,products!$A$1:$A$49,0),MATCH(orders!L$1,products!$A$1:$G$1,0))</f>
        <v>2.9849999999999999</v>
      </c>
      <c r="M970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VLOOKUP(C971,customers!A970:$I$1001,2,0)</f>
        <v>Chiarra Shalders</v>
      </c>
      <c r="G971" s="2" t="str">
        <f>IF(VLOOKUP(C971,customers!$A$1:$I$1001,3,0)=0," ",VLOOKUP(C971,customers!$A$1:$I$1001,3,0))</f>
        <v>cshaldersqx@cisco.com</v>
      </c>
      <c r="H971" s="2" t="str">
        <f>VLOOKUP(C971,customers!$A$1:$I$1001,7,0)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>
        <f>INDEX(products!$A$1:$G$49,MATCH(orders!$D971,products!$A$1:$A$49,0),MATCH(orders!K$1,products!$A$1:$G$1,0))</f>
        <v>1</v>
      </c>
      <c r="L971">
        <f>INDEX(products!$A$1:$G$49,MATCH(orders!$D971,products!$A$1:$A$49,0),MATCH(orders!L$1,products!$A$1:$G$1,0))</f>
        <v>12.95</v>
      </c>
      <c r="M971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VLOOKUP(C972,customers!A971:$I$1001,2,0)</f>
        <v>Sharl Southerill</v>
      </c>
      <c r="G972" s="2" t="str">
        <f>IF(VLOOKUP(C972,customers!$A$1:$I$1001,3,0)=0," ",VLOOKUP(C972,customers!$A$1:$I$1001,3,0))</f>
        <v xml:space="preserve"> </v>
      </c>
      <c r="H972" s="2" t="str">
        <f>VLOOKUP(C972,customers!$A$1:$I$1001,7,0)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>
        <f>INDEX(products!$A$1:$G$49,MATCH(orders!$D972,products!$A$1:$A$49,0),MATCH(orders!K$1,products!$A$1:$G$1,0))</f>
        <v>0.5</v>
      </c>
      <c r="L972">
        <f>INDEX(products!$A$1:$G$49,MATCH(orders!$D972,products!$A$1:$A$49,0),MATCH(orders!L$1,products!$A$1:$G$1,0))</f>
        <v>8.25</v>
      </c>
      <c r="M972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VLOOKUP(C973,customers!A972:$I$1001,2,0)</f>
        <v>Noni Furber</v>
      </c>
      <c r="G973" s="2" t="str">
        <f>IF(VLOOKUP(C973,customers!$A$1:$I$1001,3,0)=0," ",VLOOKUP(C973,customers!$A$1:$I$1001,3,0))</f>
        <v>nfurberqz@jugem.jp</v>
      </c>
      <c r="H973" s="2" t="str">
        <f>VLOOKUP(C973,customers!$A$1:$I$1001,7,0)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>
        <f>INDEX(products!$A$1:$G$49,MATCH(orders!$D973,products!$A$1:$A$49,0),MATCH(orders!K$1,products!$A$1:$G$1,0))</f>
        <v>2.5</v>
      </c>
      <c r="L973">
        <f>INDEX(products!$A$1:$G$49,MATCH(orders!$D973,products!$A$1:$A$49,0),MATCH(orders!L$1,products!$A$1:$G$1,0))</f>
        <v>29.784999999999997</v>
      </c>
      <c r="M973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VLOOKUP(C974,customers!A973:$I$1001,2,0)</f>
        <v>Dinah Crutcher</v>
      </c>
      <c r="G974" s="2" t="str">
        <f>IF(VLOOKUP(C974,customers!$A$1:$I$1001,3,0)=0," ",VLOOKUP(C974,customers!$A$1:$I$1001,3,0))</f>
        <v xml:space="preserve"> </v>
      </c>
      <c r="H974" s="2" t="str">
        <f>VLOOKUP(C974,customers!$A$1:$I$1001,7,0)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>
        <f>INDEX(products!$A$1:$G$49,MATCH(orders!$D974,products!$A$1:$A$49,0),MATCH(orders!K$1,products!$A$1:$G$1,0))</f>
        <v>2.5</v>
      </c>
      <c r="L974">
        <f>INDEX(products!$A$1:$G$49,MATCH(orders!$D974,products!$A$1:$A$49,0),MATCH(orders!L$1,products!$A$1:$G$1,0))</f>
        <v>29.784999999999997</v>
      </c>
      <c r="M974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VLOOKUP(C975,customers!A974:$I$1001,2,0)</f>
        <v>Charlean Keave</v>
      </c>
      <c r="G975" s="2" t="str">
        <f>IF(VLOOKUP(C975,customers!$A$1:$I$1001,3,0)=0," ",VLOOKUP(C975,customers!$A$1:$I$1001,3,0))</f>
        <v>ckeaver1@ucoz.com</v>
      </c>
      <c r="H975" s="2" t="str">
        <f>VLOOKUP(C975,customers!$A$1:$I$1001,7,0)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>
        <f>INDEX(products!$A$1:$G$49,MATCH(orders!$D975,products!$A$1:$A$49,0),MATCH(orders!K$1,products!$A$1:$G$1,0))</f>
        <v>1</v>
      </c>
      <c r="L975">
        <f>INDEX(products!$A$1:$G$49,MATCH(orders!$D975,products!$A$1:$A$49,0),MATCH(orders!L$1,products!$A$1:$G$1,0))</f>
        <v>14.55</v>
      </c>
      <c r="M975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VLOOKUP(C976,customers!A975:$I$1001,2,0)</f>
        <v>Sada Roseborough</v>
      </c>
      <c r="G976" s="2" t="str">
        <f>IF(VLOOKUP(C976,customers!$A$1:$I$1001,3,0)=0," ",VLOOKUP(C976,customers!$A$1:$I$1001,3,0))</f>
        <v>sroseboroughr2@virginia.edu</v>
      </c>
      <c r="H976" s="2" t="str">
        <f>VLOOKUP(C976,customers!$A$1:$I$1001,7,0)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>
        <f>INDEX(products!$A$1:$G$49,MATCH(orders!$D976,products!$A$1:$A$49,0),MATCH(orders!K$1,products!$A$1:$G$1,0))</f>
        <v>0.5</v>
      </c>
      <c r="L976">
        <f>INDEX(products!$A$1:$G$49,MATCH(orders!$D976,products!$A$1:$A$49,0),MATCH(orders!L$1,products!$A$1:$G$1,0))</f>
        <v>5.3699999999999992</v>
      </c>
      <c r="M976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VLOOKUP(C977,customers!A976:$I$1001,2,0)</f>
        <v>Clayton Kingwell</v>
      </c>
      <c r="G977" s="2" t="str">
        <f>IF(VLOOKUP(C977,customers!$A$1:$I$1001,3,0)=0," ",VLOOKUP(C977,customers!$A$1:$I$1001,3,0))</f>
        <v>ckingwellr3@squarespace.com</v>
      </c>
      <c r="H977" s="2" t="str">
        <f>VLOOKUP(C977,customers!$A$1:$I$1001,7,0)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>
        <f>INDEX(products!$A$1:$G$49,MATCH(orders!$D977,products!$A$1:$A$49,0),MATCH(orders!K$1,products!$A$1:$G$1,0))</f>
        <v>0.2</v>
      </c>
      <c r="L977">
        <f>INDEX(products!$A$1:$G$49,MATCH(orders!$D977,products!$A$1:$A$49,0),MATCH(orders!L$1,products!$A$1:$G$1,0))</f>
        <v>2.9849999999999999</v>
      </c>
      <c r="M977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VLOOKUP(C978,customers!A977:$I$1001,2,0)</f>
        <v>Kacy Canto</v>
      </c>
      <c r="G978" s="2" t="str">
        <f>IF(VLOOKUP(C978,customers!$A$1:$I$1001,3,0)=0," ",VLOOKUP(C978,customers!$A$1:$I$1001,3,0))</f>
        <v>kcantor4@gmpg.org</v>
      </c>
      <c r="H978" s="2" t="str">
        <f>VLOOKUP(C978,customers!$A$1:$I$1001,7,0)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>
        <f>INDEX(products!$A$1:$G$49,MATCH(orders!$D978,products!$A$1:$A$49,0),MATCH(orders!K$1,products!$A$1:$G$1,0))</f>
        <v>2.5</v>
      </c>
      <c r="L978">
        <f>INDEX(products!$A$1:$G$49,MATCH(orders!$D978,products!$A$1:$A$49,0),MATCH(orders!L$1,products!$A$1:$G$1,0))</f>
        <v>27.484999999999996</v>
      </c>
      <c r="M978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VLOOKUP(C979,customers!A978:$I$1001,2,0)</f>
        <v>Mab Blakemore</v>
      </c>
      <c r="G979" s="2" t="str">
        <f>IF(VLOOKUP(C979,customers!$A$1:$I$1001,3,0)=0," ",VLOOKUP(C979,customers!$A$1:$I$1001,3,0))</f>
        <v>mblakemorer5@nsw.gov.au</v>
      </c>
      <c r="H979" s="2" t="str">
        <f>VLOOKUP(C979,customers!$A$1:$I$1001,7,0)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>
        <f>INDEX(products!$A$1:$G$49,MATCH(orders!$D979,products!$A$1:$A$49,0),MATCH(orders!K$1,products!$A$1:$G$1,0))</f>
        <v>1</v>
      </c>
      <c r="L979">
        <f>INDEX(products!$A$1:$G$49,MATCH(orders!$D979,products!$A$1:$A$49,0),MATCH(orders!L$1,products!$A$1:$G$1,0))</f>
        <v>11.95</v>
      </c>
      <c r="M979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e">
        <f>VLOOKUP(C980,customers!A979:$I$1001,2,0)</f>
        <v>#N/A</v>
      </c>
      <c r="G980" s="2" t="str">
        <f>IF(VLOOKUP(C980,customers!$A$1:$I$1001,3,0)=0," ",VLOOKUP(C980,customers!$A$1:$I$1001,3,0))</f>
        <v>ckeaver1@ucoz.com</v>
      </c>
      <c r="H980" s="2" t="str">
        <f>VLOOKUP(C980,customers!$A$1:$I$1001,7,0)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>
        <f>INDEX(products!$A$1:$G$49,MATCH(orders!$D980,products!$A$1:$A$49,0),MATCH(orders!K$1,products!$A$1:$G$1,0))</f>
        <v>0.5</v>
      </c>
      <c r="L980">
        <f>INDEX(products!$A$1:$G$49,MATCH(orders!$D980,products!$A$1:$A$49,0),MATCH(orders!L$1,products!$A$1:$G$1,0))</f>
        <v>7.77</v>
      </c>
      <c r="M980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VLOOKUP(C981,customers!A980:$I$1001,2,0)</f>
        <v>Javier Causnett</v>
      </c>
      <c r="G981" s="2" t="str">
        <f>IF(VLOOKUP(C981,customers!$A$1:$I$1001,3,0)=0," ",VLOOKUP(C981,customers!$A$1:$I$1001,3,0))</f>
        <v xml:space="preserve"> </v>
      </c>
      <c r="H981" s="2" t="str">
        <f>VLOOKUP(C981,customers!$A$1:$I$1001,7,0)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>
        <f>INDEX(products!$A$1:$G$49,MATCH(orders!$D981,products!$A$1:$A$49,0),MATCH(orders!K$1,products!$A$1:$G$1,0))</f>
        <v>0.5</v>
      </c>
      <c r="L981">
        <f>INDEX(products!$A$1:$G$49,MATCH(orders!$D981,products!$A$1:$A$49,0),MATCH(orders!L$1,products!$A$1:$G$1,0))</f>
        <v>5.3699999999999992</v>
      </c>
      <c r="M981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VLOOKUP(C982,customers!A981:$I$1001,2,0)</f>
        <v>Demetris Micheli</v>
      </c>
      <c r="G982" s="2" t="str">
        <f>IF(VLOOKUP(C982,customers!$A$1:$I$1001,3,0)=0," ",VLOOKUP(C982,customers!$A$1:$I$1001,3,0))</f>
        <v xml:space="preserve"> </v>
      </c>
      <c r="H982" s="2" t="str">
        <f>VLOOKUP(C982,customers!$A$1:$I$1001,7,0)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>
        <f>INDEX(products!$A$1:$G$49,MATCH(orders!$D982,products!$A$1:$A$49,0),MATCH(orders!K$1,products!$A$1:$G$1,0))</f>
        <v>2.5</v>
      </c>
      <c r="L982">
        <f>INDEX(products!$A$1:$G$49,MATCH(orders!$D982,products!$A$1:$A$49,0),MATCH(orders!L$1,products!$A$1:$G$1,0))</f>
        <v>27.945</v>
      </c>
      <c r="M982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VLOOKUP(C983,customers!A982:$I$1001,2,0)</f>
        <v>Chloette Bernardot</v>
      </c>
      <c r="G983" s="2" t="str">
        <f>IF(VLOOKUP(C983,customers!$A$1:$I$1001,3,0)=0," ",VLOOKUP(C983,customers!$A$1:$I$1001,3,0))</f>
        <v>cbernardotr9@wix.com</v>
      </c>
      <c r="H983" s="2" t="str">
        <f>VLOOKUP(C983,customers!$A$1:$I$1001,7,0)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>
        <f>INDEX(products!$A$1:$G$49,MATCH(orders!$D983,products!$A$1:$A$49,0),MATCH(orders!K$1,products!$A$1:$G$1,0))</f>
        <v>0.2</v>
      </c>
      <c r="L983">
        <f>INDEX(products!$A$1:$G$49,MATCH(orders!$D983,products!$A$1:$A$49,0),MATCH(orders!L$1,products!$A$1:$G$1,0))</f>
        <v>3.645</v>
      </c>
      <c r="M983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VLOOKUP(C984,customers!A983:$I$1001,2,0)</f>
        <v>Kim Kemery</v>
      </c>
      <c r="G984" s="2" t="str">
        <f>IF(VLOOKUP(C984,customers!$A$1:$I$1001,3,0)=0," ",VLOOKUP(C984,customers!$A$1:$I$1001,3,0))</f>
        <v>kkemeryra@t.co</v>
      </c>
      <c r="H984" s="2" t="str">
        <f>VLOOKUP(C984,customers!$A$1:$I$1001,7,0)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>
        <f>INDEX(products!$A$1:$G$49,MATCH(orders!$D984,products!$A$1:$A$49,0),MATCH(orders!K$1,products!$A$1:$G$1,0))</f>
        <v>1</v>
      </c>
      <c r="L984">
        <f>INDEX(products!$A$1:$G$49,MATCH(orders!$D984,products!$A$1:$A$49,0),MATCH(orders!L$1,products!$A$1:$G$1,0))</f>
        <v>11.95</v>
      </c>
      <c r="M984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VLOOKUP(C985,customers!A984:$I$1001,2,0)</f>
        <v>Fanchette Parlot</v>
      </c>
      <c r="G985" s="2" t="str">
        <f>IF(VLOOKUP(C985,customers!$A$1:$I$1001,3,0)=0," ",VLOOKUP(C985,customers!$A$1:$I$1001,3,0))</f>
        <v>fparlotrb@forbes.com</v>
      </c>
      <c r="H985" s="2" t="str">
        <f>VLOOKUP(C985,customers!$A$1:$I$1001,7,0)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>
        <f>INDEX(products!$A$1:$G$49,MATCH(orders!$D985,products!$A$1:$A$49,0),MATCH(orders!K$1,products!$A$1:$G$1,0))</f>
        <v>0.2</v>
      </c>
      <c r="L985">
        <f>INDEX(products!$A$1:$G$49,MATCH(orders!$D985,products!$A$1:$A$49,0),MATCH(orders!L$1,products!$A$1:$G$1,0))</f>
        <v>3.375</v>
      </c>
      <c r="M985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VLOOKUP(C986,customers!A985:$I$1001,2,0)</f>
        <v>Ramon Cheak</v>
      </c>
      <c r="G986" s="2" t="str">
        <f>IF(VLOOKUP(C986,customers!$A$1:$I$1001,3,0)=0," ",VLOOKUP(C986,customers!$A$1:$I$1001,3,0))</f>
        <v>rcheakrc@tripadvisor.com</v>
      </c>
      <c r="H986" s="2" t="str">
        <f>VLOOKUP(C986,customers!$A$1:$I$1001,7,0)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>
        <f>INDEX(products!$A$1:$G$49,MATCH(orders!$D986,products!$A$1:$A$49,0),MATCH(orders!K$1,products!$A$1:$G$1,0))</f>
        <v>2.5</v>
      </c>
      <c r="L986">
        <f>INDEX(products!$A$1:$G$49,MATCH(orders!$D986,products!$A$1:$A$49,0),MATCH(orders!L$1,products!$A$1:$G$1,0))</f>
        <v>31.624999999999996</v>
      </c>
      <c r="M986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VLOOKUP(C987,customers!A986:$I$1001,2,0)</f>
        <v>Koressa O'Geneay</v>
      </c>
      <c r="G987" s="2" t="str">
        <f>IF(VLOOKUP(C987,customers!$A$1:$I$1001,3,0)=0," ",VLOOKUP(C987,customers!$A$1:$I$1001,3,0))</f>
        <v>kogeneayrd@utexas.edu</v>
      </c>
      <c r="H987" s="2" t="str">
        <f>VLOOKUP(C987,customers!$A$1:$I$1001,7,0)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>
        <f>INDEX(products!$A$1:$G$49,MATCH(orders!$D987,products!$A$1:$A$49,0),MATCH(orders!K$1,products!$A$1:$G$1,0))</f>
        <v>1</v>
      </c>
      <c r="L987">
        <f>INDEX(products!$A$1:$G$49,MATCH(orders!$D987,products!$A$1:$A$49,0),MATCH(orders!L$1,products!$A$1:$G$1,0))</f>
        <v>11.95</v>
      </c>
      <c r="M987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VLOOKUP(C988,customers!A987:$I$1001,2,0)</f>
        <v>Claudell Ayre</v>
      </c>
      <c r="G988" s="2" t="str">
        <f>IF(VLOOKUP(C988,customers!$A$1:$I$1001,3,0)=0," ",VLOOKUP(C988,customers!$A$1:$I$1001,3,0))</f>
        <v>cayrere@symantec.com</v>
      </c>
      <c r="H988" s="2" t="str">
        <f>VLOOKUP(C988,customers!$A$1:$I$1001,7,0)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>
        <f>INDEX(products!$A$1:$G$49,MATCH(orders!$D988,products!$A$1:$A$49,0),MATCH(orders!K$1,products!$A$1:$G$1,0))</f>
        <v>2.5</v>
      </c>
      <c r="L988">
        <f>INDEX(products!$A$1:$G$49,MATCH(orders!$D988,products!$A$1:$A$49,0),MATCH(orders!L$1,products!$A$1:$G$1,0))</f>
        <v>33.464999999999996</v>
      </c>
      <c r="M988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VLOOKUP(C989,customers!A988:$I$1001,2,0)</f>
        <v>Lorianne Kyneton</v>
      </c>
      <c r="G989" s="2" t="str">
        <f>IF(VLOOKUP(C989,customers!$A$1:$I$1001,3,0)=0," ",VLOOKUP(C989,customers!$A$1:$I$1001,3,0))</f>
        <v>lkynetonrf@macromedia.com</v>
      </c>
      <c r="H989" s="2" t="str">
        <f>VLOOKUP(C989,customers!$A$1:$I$1001,7,0)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>
        <f>INDEX(products!$A$1:$G$49,MATCH(orders!$D989,products!$A$1:$A$49,0),MATCH(orders!K$1,products!$A$1:$G$1,0))</f>
        <v>0.5</v>
      </c>
      <c r="L989">
        <f>INDEX(products!$A$1:$G$49,MATCH(orders!$D989,products!$A$1:$A$49,0),MATCH(orders!L$1,products!$A$1:$G$1,0))</f>
        <v>5.97</v>
      </c>
      <c r="M989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VLOOKUP(C990,customers!A989:$I$1001,2,0)</f>
        <v>Adele McFayden</v>
      </c>
      <c r="G990" s="2" t="str">
        <f>IF(VLOOKUP(C990,customers!$A$1:$I$1001,3,0)=0," ",VLOOKUP(C990,customers!$A$1:$I$1001,3,0))</f>
        <v xml:space="preserve"> </v>
      </c>
      <c r="H990" s="2" t="str">
        <f>VLOOKUP(C990,customers!$A$1:$I$1001,7,0)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>
        <f>INDEX(products!$A$1:$G$49,MATCH(orders!$D990,products!$A$1:$A$49,0),MATCH(orders!K$1,products!$A$1:$G$1,0))</f>
        <v>1</v>
      </c>
      <c r="L990">
        <f>INDEX(products!$A$1:$G$49,MATCH(orders!$D990,products!$A$1:$A$49,0),MATCH(orders!L$1,products!$A$1:$G$1,0))</f>
        <v>9.9499999999999993</v>
      </c>
      <c r="M990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VLOOKUP(C991,customers!A990:$I$1001,2,0)</f>
        <v>Herta Layne</v>
      </c>
      <c r="G991" s="2" t="str">
        <f>IF(VLOOKUP(C991,customers!$A$1:$I$1001,3,0)=0," ",VLOOKUP(C991,customers!$A$1:$I$1001,3,0))</f>
        <v xml:space="preserve"> </v>
      </c>
      <c r="H991" s="2" t="str">
        <f>VLOOKUP(C991,customers!$A$1:$I$1001,7,0)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>
        <f>INDEX(products!$A$1:$G$49,MATCH(orders!$D991,products!$A$1:$A$49,0),MATCH(orders!K$1,products!$A$1:$G$1,0))</f>
        <v>2.5</v>
      </c>
      <c r="L991">
        <f>INDEX(products!$A$1:$G$49,MATCH(orders!$D991,products!$A$1:$A$49,0),MATCH(orders!L$1,products!$A$1:$G$1,0))</f>
        <v>25.874999999999996</v>
      </c>
      <c r="M991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VLOOKUP(C992,customers!A991:$I$1001,2,0)</f>
        <v>Marguerite Graves</v>
      </c>
      <c r="G992" s="2" t="str">
        <f>IF(VLOOKUP(C992,customers!$A$1:$I$1001,3,0)=0," ",VLOOKUP(C992,customers!$A$1:$I$1001,3,0))</f>
        <v xml:space="preserve"> </v>
      </c>
      <c r="H992" s="2" t="str">
        <f>VLOOKUP(C992,customers!$A$1:$I$1001,7,0)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>
        <f>INDEX(products!$A$1:$G$49,MATCH(orders!$D992,products!$A$1:$A$49,0),MATCH(orders!K$1,products!$A$1:$G$1,0))</f>
        <v>0.2</v>
      </c>
      <c r="L992">
        <f>INDEX(products!$A$1:$G$49,MATCH(orders!$D992,products!$A$1:$A$49,0),MATCH(orders!L$1,products!$A$1:$G$1,0))</f>
        <v>3.645</v>
      </c>
      <c r="M992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VLOOKUP(C993,customers!A992:$I$1001,2,0)</f>
        <v>Marguerite Graves</v>
      </c>
      <c r="G993" s="2" t="str">
        <f>IF(VLOOKUP(C993,customers!$A$1:$I$1001,3,0)=0," ",VLOOKUP(C993,customers!$A$1:$I$1001,3,0))</f>
        <v xml:space="preserve"> </v>
      </c>
      <c r="H993" s="2" t="str">
        <f>VLOOKUP(C993,customers!$A$1:$I$1001,7,0)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>
        <f>INDEX(products!$A$1:$G$49,MATCH(orders!$D993,products!$A$1:$A$49,0),MATCH(orders!K$1,products!$A$1:$G$1,0))</f>
        <v>0.5</v>
      </c>
      <c r="L993">
        <f>INDEX(products!$A$1:$G$49,MATCH(orders!$D993,products!$A$1:$A$49,0),MATCH(orders!L$1,products!$A$1:$G$1,0))</f>
        <v>7.77</v>
      </c>
      <c r="M993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VLOOKUP(C994,customers!A993:$I$1001,2,0)</f>
        <v>Desdemona Eye</v>
      </c>
      <c r="G994" s="2" t="str">
        <f>IF(VLOOKUP(C994,customers!$A$1:$I$1001,3,0)=0," ",VLOOKUP(C994,customers!$A$1:$I$1001,3,0))</f>
        <v xml:space="preserve"> </v>
      </c>
      <c r="H994" s="2" t="str">
        <f>VLOOKUP(C994,customers!$A$1:$I$1001,7,0)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>
        <f>INDEX(products!$A$1:$G$49,MATCH(orders!$D994,products!$A$1:$A$49,0),MATCH(orders!K$1,products!$A$1:$G$1,0))</f>
        <v>2.5</v>
      </c>
      <c r="L994">
        <f>INDEX(products!$A$1:$G$49,MATCH(orders!$D994,products!$A$1:$A$49,0),MATCH(orders!L$1,products!$A$1:$G$1,0))</f>
        <v>36.454999999999998</v>
      </c>
      <c r="M994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VLOOKUP(C995,customers!A994:$I$1001,2,0)</f>
        <v>Margarette Sterland</v>
      </c>
      <c r="G995" s="2" t="str">
        <f>IF(VLOOKUP(C995,customers!$A$1:$I$1001,3,0)=0," ",VLOOKUP(C995,customers!$A$1:$I$1001,3,0))</f>
        <v xml:space="preserve"> </v>
      </c>
      <c r="H995" s="2" t="str">
        <f>VLOOKUP(C995,customers!$A$1:$I$1001,7,0)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>
        <f>INDEX(products!$A$1:$G$49,MATCH(orders!$D995,products!$A$1:$A$49,0),MATCH(orders!K$1,products!$A$1:$G$1,0))</f>
        <v>1</v>
      </c>
      <c r="L995">
        <f>INDEX(products!$A$1:$G$49,MATCH(orders!$D995,products!$A$1:$A$49,0),MATCH(orders!L$1,products!$A$1:$G$1,0))</f>
        <v>12.95</v>
      </c>
      <c r="M995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VLOOKUP(C996,customers!A995:$I$1001,2,0)</f>
        <v>Catharine Scoines</v>
      </c>
      <c r="G996" s="2" t="str">
        <f>IF(VLOOKUP(C996,customers!$A$1:$I$1001,3,0)=0," ",VLOOKUP(C996,customers!$A$1:$I$1001,3,0))</f>
        <v xml:space="preserve"> </v>
      </c>
      <c r="H996" s="2" t="str">
        <f>VLOOKUP(C996,customers!$A$1:$I$1001,7,0)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>
        <f>INDEX(products!$A$1:$G$49,MATCH(orders!$D996,products!$A$1:$A$49,0),MATCH(orders!K$1,products!$A$1:$G$1,0))</f>
        <v>0.2</v>
      </c>
      <c r="L996">
        <f>INDEX(products!$A$1:$G$49,MATCH(orders!$D996,products!$A$1:$A$49,0),MATCH(orders!L$1,products!$A$1:$G$1,0))</f>
        <v>2.9849999999999999</v>
      </c>
      <c r="M996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VLOOKUP(C997,customers!A996:$I$1001,2,0)</f>
        <v>Jennica Tewelson</v>
      </c>
      <c r="G997" s="2" t="str">
        <f>IF(VLOOKUP(C997,customers!$A$1:$I$1001,3,0)=0," ",VLOOKUP(C997,customers!$A$1:$I$1001,3,0))</f>
        <v>jtewelsonrn@samsung.com</v>
      </c>
      <c r="H997" s="2" t="str">
        <f>VLOOKUP(C997,customers!$A$1:$I$1001,7,0)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>
        <f>INDEX(products!$A$1:$G$49,MATCH(orders!$D997,products!$A$1:$A$49,0),MATCH(orders!K$1,products!$A$1:$G$1,0))</f>
        <v>2.5</v>
      </c>
      <c r="L997">
        <f>INDEX(products!$A$1:$G$49,MATCH(orders!$D997,products!$A$1:$A$49,0),MATCH(orders!L$1,products!$A$1:$G$1,0))</f>
        <v>27.484999999999996</v>
      </c>
      <c r="M997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VLOOKUP(C998,customers!A997:$I$1001,2,0)</f>
        <v>Marguerite Graves</v>
      </c>
      <c r="G998" s="2" t="str">
        <f>IF(VLOOKUP(C998,customers!$A$1:$I$1001,3,0)=0," ",VLOOKUP(C998,customers!$A$1:$I$1001,3,0))</f>
        <v xml:space="preserve"> </v>
      </c>
      <c r="H998" s="2" t="str">
        <f>VLOOKUP(C998,customers!$A$1:$I$1001,7,0)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>
        <f>INDEX(products!$A$1:$G$49,MATCH(orders!$D998,products!$A$1:$A$49,0),MATCH(orders!K$1,products!$A$1:$G$1,0))</f>
        <v>0.5</v>
      </c>
      <c r="L998">
        <f>INDEX(products!$A$1:$G$49,MATCH(orders!$D998,products!$A$1:$A$49,0),MATCH(orders!L$1,products!$A$1:$G$1,0))</f>
        <v>5.97</v>
      </c>
      <c r="M998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VLOOKUP(C999,customers!A998:$I$1001,2,0)</f>
        <v>Marguerite Graves</v>
      </c>
      <c r="G999" s="2" t="str">
        <f>IF(VLOOKUP(C999,customers!$A$1:$I$1001,3,0)=0," ",VLOOKUP(C999,customers!$A$1:$I$1001,3,0))</f>
        <v xml:space="preserve"> </v>
      </c>
      <c r="H999" s="2" t="str">
        <f>VLOOKUP(C999,customers!$A$1:$I$1001,7,0)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>
        <f>INDEX(products!$A$1:$G$49,MATCH(orders!$D999,products!$A$1:$A$49,0),MATCH(orders!K$1,products!$A$1:$G$1,0))</f>
        <v>0.5</v>
      </c>
      <c r="L999">
        <f>INDEX(products!$A$1:$G$49,MATCH(orders!$D999,products!$A$1:$A$49,0),MATCH(orders!L$1,products!$A$1:$G$1,0))</f>
        <v>6.75</v>
      </c>
      <c r="M999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VLOOKUP(C1000,customers!A999:$I$1001,2,0)</f>
        <v>Nicolina Jenny</v>
      </c>
      <c r="G1000" s="2" t="str">
        <f>IF(VLOOKUP(C1000,customers!$A$1:$I$1001,3,0)=0," ",VLOOKUP(C1000,customers!$A$1:$I$1001,3,0))</f>
        <v>njennyrq@bigcartel.com</v>
      </c>
      <c r="H1000" s="2" t="str">
        <f>VLOOKUP(C1000,customers!$A$1:$I$1001,7,0)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>
        <f>INDEX(products!$A$1:$G$49,MATCH(orders!$D1000,products!$A$1:$A$49,0),MATCH(orders!K$1,products!$A$1:$G$1,0))</f>
        <v>1</v>
      </c>
      <c r="L1000">
        <f>INDEX(products!$A$1:$G$49,MATCH(orders!$D1000,products!$A$1:$A$49,0),MATCH(orders!L$1,products!$A$1:$G$1,0))</f>
        <v>9.9499999999999993</v>
      </c>
      <c r="M1000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VLOOKUP(C1001,customers!A1000:$I$1001,2,0)</f>
        <v>Vidovic Antonelli</v>
      </c>
      <c r="G1001" s="2" t="str">
        <f>IF(VLOOKUP(C1001,customers!$A$1:$I$1001,3,0)=0," ",VLOOKUP(C1001,customers!$A$1:$I$1001,3,0))</f>
        <v xml:space="preserve"> </v>
      </c>
      <c r="H1001" s="2" t="str">
        <f>VLOOKUP(C1001,customers!$A$1:$I$1001,7,0)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>
        <f>INDEX(products!$A$1:$G$49,MATCH(orders!$D1001,products!$A$1:$A$49,0),MATCH(orders!K$1,products!$A$1:$G$1,0))</f>
        <v>0.2</v>
      </c>
      <c r="L1001">
        <f>INDEX(products!$A$1:$G$49,MATCH(orders!$D1001,products!$A$1:$A$49,0),MATCH(orders!L$1,products!$A$1:$G$1,0))</f>
        <v>4.125</v>
      </c>
      <c r="M1001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75" workbookViewId="0">
      <selection activeCell="B1" sqref="B1"/>
    </sheetView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Ranjith Pillai</cp:lastModifiedBy>
  <cp:revision/>
  <dcterms:created xsi:type="dcterms:W3CDTF">2022-11-26T09:51:45Z</dcterms:created>
  <dcterms:modified xsi:type="dcterms:W3CDTF">2024-05-23T18:08:32Z</dcterms:modified>
  <cp:category/>
  <cp:contentStatus/>
</cp:coreProperties>
</file>