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ocuments\Mydocks\Diploma_git\Diploma\"/>
    </mc:Choice>
  </mc:AlternateContent>
  <xr:revisionPtr revIDLastSave="0" documentId="13_ncr:1_{809F7F56-CB8B-486A-9205-71C33DB1FF8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Спектрофотометр" sheetId="1" r:id="rId1"/>
    <sheet name="Малый стенд 2 лампы" sheetId="2" r:id="rId2"/>
    <sheet name="Малый стенд 1 лампа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4" i="2" l="1"/>
  <c r="P16" i="2"/>
  <c r="P18" i="2"/>
  <c r="N17" i="2"/>
  <c r="P17" i="2" s="1"/>
  <c r="O17" i="2"/>
  <c r="N18" i="2"/>
  <c r="O18" i="2"/>
  <c r="N19" i="2"/>
  <c r="O19" i="2"/>
  <c r="N20" i="2"/>
  <c r="O20" i="2"/>
  <c r="N21" i="2"/>
  <c r="O21" i="2"/>
  <c r="N14" i="2"/>
  <c r="O14" i="2"/>
  <c r="N15" i="2"/>
  <c r="P15" i="2" s="1"/>
  <c r="O15" i="2"/>
  <c r="N16" i="2"/>
  <c r="O16" i="2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O13" i="2"/>
  <c r="N13" i="2"/>
  <c r="P13" i="2" s="1"/>
  <c r="O12" i="2"/>
  <c r="N12" i="2"/>
  <c r="P12" i="2" s="1"/>
  <c r="P11" i="2"/>
  <c r="O10" i="2"/>
  <c r="N10" i="2"/>
  <c r="P10" i="2" s="1"/>
  <c r="P9" i="2"/>
  <c r="P8" i="2"/>
  <c r="O7" i="2"/>
  <c r="N7" i="2"/>
  <c r="P7" i="2" s="1"/>
  <c r="O6" i="2"/>
  <c r="N6" i="2"/>
  <c r="P6" i="2" s="1"/>
  <c r="O5" i="2"/>
  <c r="N5" i="2"/>
  <c r="P5" i="2" s="1"/>
  <c r="O4" i="2"/>
  <c r="N4" i="2"/>
  <c r="P4" i="2" s="1"/>
</calcChain>
</file>

<file path=xl/sharedStrings.xml><?xml version="1.0" encoding="utf-8"?>
<sst xmlns="http://schemas.openxmlformats.org/spreadsheetml/2006/main" count="36" uniqueCount="35">
  <si>
    <t>Пустышка</t>
  </si>
  <si>
    <t>Лампа</t>
  </si>
  <si>
    <t>Комментарий</t>
  </si>
  <si>
    <t>Разница небольшая, могла возникнуть из-за того, что использовался разный кварц для изготовления лампы</t>
  </si>
  <si>
    <t>измерения фона</t>
  </si>
  <si>
    <t>степень</t>
  </si>
  <si>
    <t>Измерения объектов</t>
  </si>
  <si>
    <t>дерево 2 щели</t>
  </si>
  <si>
    <t>дерево, щель ближе к датчику</t>
  </si>
  <si>
    <t>дерево, щель ближе к лампе</t>
  </si>
  <si>
    <t>далее все измерения на 2х щелях</t>
  </si>
  <si>
    <t>негорящая лампа перед горящей</t>
  </si>
  <si>
    <t>горящая лампа дальняя</t>
  </si>
  <si>
    <t xml:space="preserve">горящая лампа ближняя </t>
  </si>
  <si>
    <t>две горящие лампы</t>
  </si>
  <si>
    <t>Набор статистических данных</t>
  </si>
  <si>
    <t>№</t>
  </si>
  <si>
    <t>негорящая</t>
  </si>
  <si>
    <t>две лампы</t>
  </si>
  <si>
    <t>пропускание горящей</t>
  </si>
  <si>
    <t>пропускание негорящей</t>
  </si>
  <si>
    <t>Новый способ измерений</t>
  </si>
  <si>
    <t>попытка 1</t>
  </si>
  <si>
    <t>попытка 2</t>
  </si>
  <si>
    <t>попытка 3</t>
  </si>
  <si>
    <t>Что пишут по поглащению паров ртути на 254 нм</t>
  </si>
  <si>
    <t>Кузьменко</t>
  </si>
  <si>
    <t>попытка 4</t>
  </si>
  <si>
    <t>лампа д</t>
  </si>
  <si>
    <t>лампа б</t>
  </si>
  <si>
    <t>Ток 3,2А, оставил только одну щель (ближе к лампам)</t>
  </si>
  <si>
    <t>Ток 3,2А и две щели (у датчика и у ламп)</t>
  </si>
  <si>
    <t>нет измерений</t>
  </si>
  <si>
    <t>Ощущение, что щель размером 2мм слишком широкая, из-за этого происходит не только поглащение кварцевой трубкой, но и рассеяние, вносящее заметный вклад.</t>
  </si>
  <si>
    <t>Пробный запуск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</si>
</sst>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1" fillId="0" borderId="5" xfId="0" applyFont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16" xfId="0" applyFill="1" applyBorder="1"/>
    <xf numFmtId="0" fontId="0" fillId="2" borderId="11" xfId="0" applyFill="1" applyBorder="1"/>
    <xf numFmtId="0" fontId="0" fillId="2" borderId="17" xfId="0" applyFill="1" applyBorder="1"/>
    <xf numFmtId="0" fontId="0" fillId="2" borderId="12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0" xfId="0" applyFill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6" borderId="0" xfId="0" applyFill="1" applyAlignment="1">
      <alignment horizontal="center" wrapText="1"/>
    </xf>
    <xf numFmtId="0" fontId="0" fillId="3" borderId="19" xfId="0" applyFill="1" applyBorder="1"/>
    <xf numFmtId="0" fontId="0" fillId="3" borderId="32" xfId="0" applyFill="1" applyBorder="1"/>
    <xf numFmtId="0" fontId="0" fillId="4" borderId="33" xfId="0" applyFill="1" applyBorder="1"/>
    <xf numFmtId="0" fontId="0" fillId="5" borderId="33" xfId="0" applyFill="1" applyBorder="1"/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'Малый стенд 1 лампа'!$B$2:$B$26</c:f>
              <c:numCache>
                <c:formatCode>General</c:formatCode>
                <c:ptCount val="2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</c:numCache>
            </c:numRef>
          </c:xVal>
          <c:yVal>
            <c:numRef>
              <c:f>'Малый стенд 1 лампа'!$C$2:$C$26</c:f>
              <c:numCache>
                <c:formatCode>General</c:formatCode>
                <c:ptCount val="25"/>
                <c:pt idx="0">
                  <c:v>0.7</c:v>
                </c:pt>
                <c:pt idx="1">
                  <c:v>0.7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1.1000000000000001</c:v>
                </c:pt>
                <c:pt idx="6">
                  <c:v>4.5999999999999996</c:v>
                </c:pt>
                <c:pt idx="7">
                  <c:v>14.8</c:v>
                </c:pt>
                <c:pt idx="8">
                  <c:v>19.600000000000001</c:v>
                </c:pt>
                <c:pt idx="9">
                  <c:v>22.2</c:v>
                </c:pt>
                <c:pt idx="10">
                  <c:v>23.3</c:v>
                </c:pt>
                <c:pt idx="11">
                  <c:v>24.7</c:v>
                </c:pt>
                <c:pt idx="12">
                  <c:v>24.2</c:v>
                </c:pt>
                <c:pt idx="13">
                  <c:v>24.2</c:v>
                </c:pt>
                <c:pt idx="14">
                  <c:v>22.8</c:v>
                </c:pt>
                <c:pt idx="15">
                  <c:v>20.100000000000001</c:v>
                </c:pt>
                <c:pt idx="16">
                  <c:v>15.3</c:v>
                </c:pt>
                <c:pt idx="17">
                  <c:v>5.4</c:v>
                </c:pt>
                <c:pt idx="18">
                  <c:v>1.2</c:v>
                </c:pt>
                <c:pt idx="19">
                  <c:v>0.4</c:v>
                </c:pt>
                <c:pt idx="20">
                  <c:v>0.4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24-4A80-A03F-ED48B613165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'Малый стенд 1 лампа'!$B$2:$B$26</c:f>
              <c:numCache>
                <c:formatCode>General</c:formatCode>
                <c:ptCount val="2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</c:numCache>
            </c:numRef>
          </c:xVal>
          <c:yVal>
            <c:numRef>
              <c:f>'Малый стенд 1 лампа'!$D$2:$D$26</c:f>
              <c:numCache>
                <c:formatCode>General</c:formatCode>
                <c:ptCount val="25"/>
                <c:pt idx="0">
                  <c:v>0.8</c:v>
                </c:pt>
                <c:pt idx="1">
                  <c:v>0.8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1.3</c:v>
                </c:pt>
                <c:pt idx="6">
                  <c:v>5</c:v>
                </c:pt>
                <c:pt idx="7">
                  <c:v>16.3</c:v>
                </c:pt>
                <c:pt idx="8">
                  <c:v>22.3</c:v>
                </c:pt>
                <c:pt idx="9">
                  <c:v>26.7</c:v>
                </c:pt>
                <c:pt idx="10">
                  <c:v>29</c:v>
                </c:pt>
                <c:pt idx="11">
                  <c:v>30.7</c:v>
                </c:pt>
                <c:pt idx="12">
                  <c:v>30.8</c:v>
                </c:pt>
                <c:pt idx="13">
                  <c:v>29.7</c:v>
                </c:pt>
                <c:pt idx="14">
                  <c:v>27.3</c:v>
                </c:pt>
                <c:pt idx="15">
                  <c:v>22.9</c:v>
                </c:pt>
                <c:pt idx="16">
                  <c:v>17.2</c:v>
                </c:pt>
                <c:pt idx="17">
                  <c:v>7</c:v>
                </c:pt>
                <c:pt idx="18">
                  <c:v>1.9</c:v>
                </c:pt>
                <c:pt idx="19">
                  <c:v>0.5</c:v>
                </c:pt>
                <c:pt idx="20">
                  <c:v>0.5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B9-469B-A29E-96C6EAB78F2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'Малый стенд 1 лампа'!$B$2:$B$26</c:f>
              <c:numCache>
                <c:formatCode>General</c:formatCode>
                <c:ptCount val="2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</c:numCache>
            </c:numRef>
          </c:xVal>
          <c:yVal>
            <c:numRef>
              <c:f>'Малый стенд 1 лампа'!$E$2:$E$26</c:f>
              <c:numCache>
                <c:formatCode>General</c:formatCode>
                <c:ptCount val="25"/>
                <c:pt idx="0">
                  <c:v>0.8</c:v>
                </c:pt>
                <c:pt idx="1">
                  <c:v>0.8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1.3</c:v>
                </c:pt>
                <c:pt idx="6">
                  <c:v>4.8</c:v>
                </c:pt>
                <c:pt idx="7">
                  <c:v>16.2</c:v>
                </c:pt>
                <c:pt idx="8">
                  <c:v>22.3</c:v>
                </c:pt>
                <c:pt idx="9">
                  <c:v>26.8</c:v>
                </c:pt>
                <c:pt idx="10">
                  <c:v>29.1</c:v>
                </c:pt>
                <c:pt idx="11">
                  <c:v>30.8</c:v>
                </c:pt>
                <c:pt idx="12">
                  <c:v>30.9</c:v>
                </c:pt>
                <c:pt idx="13">
                  <c:v>29.6</c:v>
                </c:pt>
                <c:pt idx="14">
                  <c:v>27.3</c:v>
                </c:pt>
                <c:pt idx="15">
                  <c:v>22.8</c:v>
                </c:pt>
                <c:pt idx="16">
                  <c:v>17.5</c:v>
                </c:pt>
                <c:pt idx="17">
                  <c:v>7</c:v>
                </c:pt>
                <c:pt idx="18">
                  <c:v>2</c:v>
                </c:pt>
                <c:pt idx="19">
                  <c:v>0.7</c:v>
                </c:pt>
                <c:pt idx="20">
                  <c:v>0.5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BB9-469B-A29E-96C6EAB78F2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'Малый стенд 1 лампа'!$B$2:$B$26</c:f>
              <c:numCache>
                <c:formatCode>General</c:formatCode>
                <c:ptCount val="2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</c:numCache>
            </c:numRef>
          </c:xVal>
          <c:yVal>
            <c:numRef>
              <c:f>'Малый стенд 1 лампа'!$F$2:$F$26</c:f>
              <c:numCache>
                <c:formatCode>General</c:formatCode>
                <c:ptCount val="25"/>
                <c:pt idx="0">
                  <c:v>0.8</c:v>
                </c:pt>
                <c:pt idx="1">
                  <c:v>0.8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1.3</c:v>
                </c:pt>
                <c:pt idx="6">
                  <c:v>4.9000000000000004</c:v>
                </c:pt>
                <c:pt idx="7">
                  <c:v>16.3</c:v>
                </c:pt>
                <c:pt idx="8">
                  <c:v>22.4</c:v>
                </c:pt>
                <c:pt idx="9">
                  <c:v>26.8</c:v>
                </c:pt>
                <c:pt idx="10">
                  <c:v>29.2</c:v>
                </c:pt>
                <c:pt idx="11">
                  <c:v>30.9</c:v>
                </c:pt>
                <c:pt idx="12">
                  <c:v>30.9</c:v>
                </c:pt>
                <c:pt idx="13">
                  <c:v>29.7</c:v>
                </c:pt>
                <c:pt idx="14">
                  <c:v>27.2</c:v>
                </c:pt>
                <c:pt idx="15">
                  <c:v>22.8</c:v>
                </c:pt>
                <c:pt idx="16">
                  <c:v>17.3</c:v>
                </c:pt>
                <c:pt idx="17">
                  <c:v>7</c:v>
                </c:pt>
                <c:pt idx="18">
                  <c:v>2</c:v>
                </c:pt>
                <c:pt idx="19">
                  <c:v>0.7</c:v>
                </c:pt>
                <c:pt idx="20">
                  <c:v>0.5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BB9-469B-A29E-96C6EAB78F26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'Малый стенд 1 лампа'!$B$2:$B$26</c:f>
              <c:numCache>
                <c:formatCode>General</c:formatCode>
                <c:ptCount val="2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</c:numCache>
            </c:numRef>
          </c:xVal>
          <c:yVal>
            <c:numRef>
              <c:f>'Малый стенд 1 лампа'!$G$2:$G$26</c:f>
              <c:numCache>
                <c:formatCode>General</c:formatCode>
                <c:ptCount val="25"/>
                <c:pt idx="0">
                  <c:v>0.8</c:v>
                </c:pt>
                <c:pt idx="1">
                  <c:v>0.8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1.3</c:v>
                </c:pt>
                <c:pt idx="6">
                  <c:v>5</c:v>
                </c:pt>
                <c:pt idx="7">
                  <c:v>16.3</c:v>
                </c:pt>
                <c:pt idx="8">
                  <c:v>22.5</c:v>
                </c:pt>
                <c:pt idx="9">
                  <c:v>26.9</c:v>
                </c:pt>
                <c:pt idx="10">
                  <c:v>29.3</c:v>
                </c:pt>
                <c:pt idx="11">
                  <c:v>30.9</c:v>
                </c:pt>
                <c:pt idx="12">
                  <c:v>31</c:v>
                </c:pt>
                <c:pt idx="13">
                  <c:v>29.8</c:v>
                </c:pt>
                <c:pt idx="14">
                  <c:v>27.4</c:v>
                </c:pt>
                <c:pt idx="15">
                  <c:v>22</c:v>
                </c:pt>
                <c:pt idx="16">
                  <c:v>17.5</c:v>
                </c:pt>
                <c:pt idx="17">
                  <c:v>6.9</c:v>
                </c:pt>
                <c:pt idx="18">
                  <c:v>1.9</c:v>
                </c:pt>
                <c:pt idx="19">
                  <c:v>0.7</c:v>
                </c:pt>
                <c:pt idx="20">
                  <c:v>0.5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C3-49C3-A767-F986F60DB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934760"/>
        <c:axId val="406197024"/>
      </c:scatterChart>
      <c:valAx>
        <c:axId val="394934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197024"/>
        <c:crosses val="autoZero"/>
        <c:crossBetween val="midCat"/>
        <c:majorUnit val="1"/>
      </c:valAx>
      <c:valAx>
        <c:axId val="4061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4934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426720</xdr:colOff>
      <xdr:row>0</xdr:row>
      <xdr:rowOff>38100</xdr:rowOff>
    </xdr:from>
    <xdr:to>
      <xdr:col>29</xdr:col>
      <xdr:colOff>533400</xdr:colOff>
      <xdr:row>26</xdr:row>
      <xdr:rowOff>60960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21A56B1-4F11-39AA-EB1A-62C86256B2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"/>
    </sheetView>
  </sheetViews>
  <sheetFormatPr defaultRowHeight="14.4" x14ac:dyDescent="0.3"/>
  <cols>
    <col min="1" max="1" width="11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70</v>
      </c>
      <c r="B2">
        <v>74</v>
      </c>
    </row>
    <row r="3" spans="1:2" x14ac:dyDescent="0.3">
      <c r="A3" t="s">
        <v>2</v>
      </c>
    </row>
    <row r="4" spans="1:2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4E73-434F-44A5-B23B-2C57428BE0B9}">
  <dimension ref="A1:U24"/>
  <sheetViews>
    <sheetView tabSelected="1" zoomScaleNormal="100" workbookViewId="0">
      <selection activeCell="O18" sqref="O18"/>
    </sheetView>
  </sheetViews>
  <sheetFormatPr defaultRowHeight="14.4" x14ac:dyDescent="0.3"/>
  <cols>
    <col min="1" max="1" width="15.5546875" bestFit="1" customWidth="1"/>
    <col min="2" max="2" width="7.6640625" bestFit="1" customWidth="1"/>
    <col min="3" max="3" width="30.6640625" bestFit="1" customWidth="1"/>
    <col min="4" max="4" width="19.109375" customWidth="1"/>
    <col min="5" max="5" width="7.6640625" bestFit="1" customWidth="1"/>
    <col min="9" max="9" width="3" bestFit="1" customWidth="1"/>
    <col min="12" max="12" width="10.33203125" bestFit="1" customWidth="1"/>
    <col min="13" max="13" width="10.21875" bestFit="1" customWidth="1"/>
    <col min="14" max="14" width="21.77734375" bestFit="1" customWidth="1"/>
    <col min="15" max="15" width="20" bestFit="1" customWidth="1"/>
  </cols>
  <sheetData>
    <row r="1" spans="1:16" ht="15" thickBot="1" x14ac:dyDescent="0.35">
      <c r="A1" s="33" t="s">
        <v>34</v>
      </c>
      <c r="B1" s="33"/>
      <c r="C1" s="33"/>
      <c r="D1" s="33"/>
      <c r="E1" s="33"/>
    </row>
    <row r="2" spans="1:16" ht="15" thickBot="1" x14ac:dyDescent="0.35">
      <c r="A2" s="6" t="s">
        <v>4</v>
      </c>
      <c r="B2" s="7" t="s">
        <v>5</v>
      </c>
      <c r="C2" s="7"/>
      <c r="D2" s="7" t="s">
        <v>6</v>
      </c>
      <c r="E2" s="8" t="s">
        <v>5</v>
      </c>
      <c r="I2" s="30" t="s">
        <v>15</v>
      </c>
      <c r="J2" s="31"/>
      <c r="K2" s="31"/>
      <c r="L2" s="31"/>
      <c r="M2" s="32"/>
    </row>
    <row r="3" spans="1:16" ht="15" thickBot="1" x14ac:dyDescent="0.35">
      <c r="A3" s="2">
        <v>3</v>
      </c>
      <c r="B3" s="2">
        <v>-8</v>
      </c>
      <c r="C3" s="2" t="s">
        <v>7</v>
      </c>
      <c r="D3" s="2">
        <v>2.5</v>
      </c>
      <c r="E3" s="2">
        <v>-8</v>
      </c>
      <c r="I3" s="5" t="s">
        <v>16</v>
      </c>
      <c r="J3" s="5" t="s">
        <v>29</v>
      </c>
      <c r="K3" s="16" t="s">
        <v>28</v>
      </c>
      <c r="L3" s="5" t="s">
        <v>17</v>
      </c>
      <c r="M3" s="17" t="s">
        <v>18</v>
      </c>
      <c r="N3" s="18" t="s">
        <v>20</v>
      </c>
      <c r="O3" s="5" t="s">
        <v>19</v>
      </c>
    </row>
    <row r="4" spans="1:16" ht="15" thickBot="1" x14ac:dyDescent="0.35">
      <c r="A4" s="1"/>
      <c r="B4" s="1"/>
      <c r="C4" s="1" t="s">
        <v>8</v>
      </c>
      <c r="D4" s="1">
        <v>4.8</v>
      </c>
      <c r="E4" s="1">
        <v>-7</v>
      </c>
      <c r="I4" s="9">
        <v>1</v>
      </c>
      <c r="J4" s="12">
        <v>7.6</v>
      </c>
      <c r="K4" s="13">
        <v>6.8</v>
      </c>
      <c r="L4" s="13">
        <v>3.8</v>
      </c>
      <c r="M4" s="14">
        <v>8.1</v>
      </c>
      <c r="N4" s="12">
        <f>ROUND(L4/K4*100,1)</f>
        <v>55.9</v>
      </c>
      <c r="O4" s="14">
        <f>ROUND((M4-J4)/K4*100,1)</f>
        <v>7.4</v>
      </c>
      <c r="P4">
        <f>SQRT(N4/100)</f>
        <v>0.74766302570074972</v>
      </c>
    </row>
    <row r="5" spans="1:16" ht="15" thickBot="1" x14ac:dyDescent="0.35">
      <c r="A5" s="3"/>
      <c r="B5" s="3"/>
      <c r="C5" s="3" t="s">
        <v>9</v>
      </c>
      <c r="D5" s="3">
        <v>1.2</v>
      </c>
      <c r="E5" s="3">
        <v>-7</v>
      </c>
      <c r="I5" s="5">
        <v>2</v>
      </c>
      <c r="J5" s="15">
        <v>8</v>
      </c>
      <c r="K5" s="1">
        <v>7.7</v>
      </c>
      <c r="L5" s="1">
        <v>4</v>
      </c>
      <c r="M5" s="11">
        <v>9</v>
      </c>
      <c r="N5" s="15">
        <f t="shared" ref="N5:N10" si="0">ROUND(L5/K5*100,1)</f>
        <v>51.9</v>
      </c>
      <c r="O5" s="11">
        <f t="shared" ref="O5:O10" si="1">ROUND((M5-J5)/K5*100,1)</f>
        <v>13</v>
      </c>
      <c r="P5">
        <f t="shared" ref="P5:P18" si="2">SQRT(N5/100)</f>
        <v>0.72041654617311501</v>
      </c>
    </row>
    <row r="6" spans="1:16" ht="15" thickBot="1" x14ac:dyDescent="0.35">
      <c r="A6" s="4"/>
      <c r="B6" s="4"/>
      <c r="C6" s="10" t="s">
        <v>10</v>
      </c>
      <c r="D6" s="4"/>
      <c r="E6" s="4"/>
      <c r="I6" s="5">
        <v>3</v>
      </c>
      <c r="J6" s="15">
        <v>8.3000000000000007</v>
      </c>
      <c r="K6" s="1">
        <v>7.2</v>
      </c>
      <c r="L6" s="1">
        <v>3.7</v>
      </c>
      <c r="M6" s="11">
        <v>9.4</v>
      </c>
      <c r="N6" s="15">
        <f t="shared" si="0"/>
        <v>51.4</v>
      </c>
      <c r="O6" s="11">
        <f t="shared" si="1"/>
        <v>15.3</v>
      </c>
      <c r="P6">
        <f t="shared" si="2"/>
        <v>0.71693793315739685</v>
      </c>
    </row>
    <row r="7" spans="1:16" ht="15" thickBot="1" x14ac:dyDescent="0.35">
      <c r="A7" s="2"/>
      <c r="B7" s="2"/>
      <c r="C7" s="2" t="s">
        <v>11</v>
      </c>
      <c r="D7" s="2">
        <v>3.9</v>
      </c>
      <c r="E7" s="2">
        <v>-6</v>
      </c>
      <c r="I7" s="9">
        <v>4</v>
      </c>
      <c r="J7" s="15">
        <v>7.6</v>
      </c>
      <c r="K7" s="1">
        <v>6.8</v>
      </c>
      <c r="L7" s="1">
        <v>3.9</v>
      </c>
      <c r="M7" s="11">
        <v>8.6999999999999993</v>
      </c>
      <c r="N7" s="15">
        <f t="shared" si="0"/>
        <v>57.4</v>
      </c>
      <c r="O7" s="11">
        <f t="shared" si="1"/>
        <v>16.2</v>
      </c>
      <c r="P7">
        <f t="shared" si="2"/>
        <v>0.75762787699503242</v>
      </c>
    </row>
    <row r="8" spans="1:16" ht="15" thickBot="1" x14ac:dyDescent="0.35">
      <c r="A8" s="1"/>
      <c r="B8" s="1"/>
      <c r="C8" s="1" t="s">
        <v>12</v>
      </c>
      <c r="D8" s="1">
        <v>6.9</v>
      </c>
      <c r="E8" s="1">
        <v>-6</v>
      </c>
      <c r="I8" s="5">
        <v>5</v>
      </c>
      <c r="J8" s="15">
        <v>8.4</v>
      </c>
      <c r="K8" s="1">
        <v>8</v>
      </c>
      <c r="L8" s="1">
        <v>3.8</v>
      </c>
      <c r="M8" s="11">
        <v>10.6</v>
      </c>
      <c r="N8" s="19"/>
      <c r="O8" s="20"/>
      <c r="P8">
        <f t="shared" si="2"/>
        <v>0</v>
      </c>
    </row>
    <row r="9" spans="1:16" ht="15" thickBot="1" x14ac:dyDescent="0.35">
      <c r="A9" s="1"/>
      <c r="B9" s="1"/>
      <c r="C9" s="1" t="s">
        <v>13</v>
      </c>
      <c r="D9" s="1">
        <v>7.7</v>
      </c>
      <c r="E9" s="1">
        <v>-6</v>
      </c>
      <c r="I9" s="9">
        <v>6</v>
      </c>
      <c r="J9" s="15">
        <v>8</v>
      </c>
      <c r="K9" s="1">
        <v>7.8</v>
      </c>
      <c r="L9" s="1">
        <v>3.4</v>
      </c>
      <c r="M9" s="11">
        <v>10</v>
      </c>
      <c r="N9" s="19"/>
      <c r="O9" s="20"/>
      <c r="P9">
        <f t="shared" si="2"/>
        <v>0</v>
      </c>
    </row>
    <row r="10" spans="1:16" ht="15" thickBot="1" x14ac:dyDescent="0.35">
      <c r="A10" s="1"/>
      <c r="B10" s="1"/>
      <c r="C10" s="1" t="s">
        <v>14</v>
      </c>
      <c r="D10" s="1">
        <v>8.6</v>
      </c>
      <c r="E10" s="1">
        <v>-6</v>
      </c>
      <c r="I10" s="5">
        <v>7</v>
      </c>
      <c r="J10" s="15">
        <v>8.6999999999999993</v>
      </c>
      <c r="K10" s="1">
        <v>8.3000000000000007</v>
      </c>
      <c r="L10" s="1">
        <v>4.4000000000000004</v>
      </c>
      <c r="M10" s="11">
        <v>10.199999999999999</v>
      </c>
      <c r="N10" s="15">
        <f t="shared" si="0"/>
        <v>53</v>
      </c>
      <c r="O10" s="11">
        <f t="shared" si="1"/>
        <v>18.100000000000001</v>
      </c>
      <c r="P10">
        <f t="shared" si="2"/>
        <v>0.72801098892805183</v>
      </c>
    </row>
    <row r="11" spans="1:16" ht="15" thickBot="1" x14ac:dyDescent="0.35">
      <c r="I11" s="5">
        <v>8</v>
      </c>
      <c r="J11" s="23">
        <v>8</v>
      </c>
      <c r="K11" s="24">
        <v>7.9</v>
      </c>
      <c r="L11" s="24">
        <v>3.9</v>
      </c>
      <c r="M11" s="25">
        <v>9.5</v>
      </c>
      <c r="N11" s="21"/>
      <c r="O11" s="22"/>
      <c r="P11">
        <f t="shared" si="2"/>
        <v>0</v>
      </c>
    </row>
    <row r="12" spans="1:16" ht="15" thickBot="1" x14ac:dyDescent="0.35">
      <c r="G12" s="53" t="s">
        <v>21</v>
      </c>
      <c r="H12" s="53"/>
      <c r="I12" s="49">
        <v>9</v>
      </c>
      <c r="J12" s="26">
        <v>11</v>
      </c>
      <c r="K12" s="27">
        <v>10.8</v>
      </c>
      <c r="L12" s="27">
        <v>6</v>
      </c>
      <c r="M12" s="28">
        <v>12.4</v>
      </c>
      <c r="N12" s="26">
        <f>ROUND(L12/K12*100,1)</f>
        <v>55.6</v>
      </c>
      <c r="O12" s="28">
        <f>ROUND((M12-J12)/K12*100,1)</f>
        <v>13</v>
      </c>
      <c r="P12">
        <f t="shared" si="2"/>
        <v>0.74565407529229</v>
      </c>
    </row>
    <row r="13" spans="1:16" x14ac:dyDescent="0.3">
      <c r="G13" s="53"/>
      <c r="H13" s="53"/>
      <c r="I13" s="50">
        <v>10</v>
      </c>
      <c r="J13" s="34">
        <v>8.9</v>
      </c>
      <c r="K13" s="35">
        <v>11.6</v>
      </c>
      <c r="L13" s="35">
        <v>6.1</v>
      </c>
      <c r="M13" s="36">
        <v>11.3</v>
      </c>
      <c r="N13" s="34">
        <f>ROUND(L13/K13*100,1)</f>
        <v>52.6</v>
      </c>
      <c r="O13" s="36">
        <f>ROUND((M13-J13)/K13*100,1)</f>
        <v>20.7</v>
      </c>
      <c r="P13">
        <f t="shared" si="2"/>
        <v>0.72525857457874987</v>
      </c>
    </row>
    <row r="14" spans="1:16" x14ac:dyDescent="0.3">
      <c r="G14" s="53" t="s">
        <v>30</v>
      </c>
      <c r="H14" s="53"/>
      <c r="I14" s="51">
        <v>11</v>
      </c>
      <c r="J14" s="37">
        <v>30.4</v>
      </c>
      <c r="K14" s="37">
        <v>30.6</v>
      </c>
      <c r="L14" s="37">
        <v>14.2</v>
      </c>
      <c r="M14" s="37">
        <v>35</v>
      </c>
      <c r="N14" s="37">
        <f t="shared" ref="N14:N16" si="3">ROUND(L14/K14*100,1)</f>
        <v>46.4</v>
      </c>
      <c r="O14" s="37">
        <f t="shared" ref="O14:O16" si="4">ROUND((M14-J14)/K14*100,1)</f>
        <v>15</v>
      </c>
      <c r="P14">
        <f t="shared" si="2"/>
        <v>0.68117545463705598</v>
      </c>
    </row>
    <row r="15" spans="1:16" x14ac:dyDescent="0.3">
      <c r="G15" s="53"/>
      <c r="H15" s="53"/>
      <c r="I15" s="51">
        <v>12</v>
      </c>
      <c r="J15" s="37">
        <v>30.4</v>
      </c>
      <c r="K15" s="37">
        <v>31</v>
      </c>
      <c r="L15" s="37">
        <v>14.3</v>
      </c>
      <c r="M15" s="37">
        <v>35.200000000000003</v>
      </c>
      <c r="N15" s="37">
        <f t="shared" si="3"/>
        <v>46.1</v>
      </c>
      <c r="O15" s="37">
        <f t="shared" si="4"/>
        <v>15.5</v>
      </c>
      <c r="P15">
        <f t="shared" si="2"/>
        <v>0.67896980787071826</v>
      </c>
    </row>
    <row r="16" spans="1:16" x14ac:dyDescent="0.3">
      <c r="G16" s="53"/>
      <c r="H16" s="53"/>
      <c r="I16" s="51">
        <v>13</v>
      </c>
      <c r="J16" s="37">
        <v>30.5</v>
      </c>
      <c r="K16" s="37">
        <v>30.2</v>
      </c>
      <c r="L16" s="37">
        <v>14</v>
      </c>
      <c r="M16" s="37">
        <v>34.1</v>
      </c>
      <c r="N16" s="37">
        <f t="shared" si="3"/>
        <v>46.4</v>
      </c>
      <c r="O16" s="37">
        <f t="shared" si="4"/>
        <v>11.9</v>
      </c>
      <c r="P16">
        <f t="shared" si="2"/>
        <v>0.68117545463705598</v>
      </c>
    </row>
    <row r="17" spans="4:21" x14ac:dyDescent="0.3">
      <c r="D17" s="53" t="s">
        <v>25</v>
      </c>
      <c r="G17" s="54" t="s">
        <v>31</v>
      </c>
      <c r="H17" s="54"/>
      <c r="I17" s="52">
        <v>14</v>
      </c>
      <c r="J17" s="38">
        <v>10.7</v>
      </c>
      <c r="K17" s="38">
        <v>10.9</v>
      </c>
      <c r="L17" s="38">
        <v>4.9000000000000004</v>
      </c>
      <c r="M17" s="38">
        <v>12.4</v>
      </c>
      <c r="N17" s="38">
        <f>ROUND(L17/K17*100,1)</f>
        <v>45</v>
      </c>
      <c r="O17" s="38">
        <f>ROUND((M17-J17)/K17*100,1)</f>
        <v>15.6</v>
      </c>
      <c r="P17">
        <f t="shared" si="2"/>
        <v>0.67082039324993692</v>
      </c>
    </row>
    <row r="18" spans="4:21" x14ac:dyDescent="0.3">
      <c r="D18" s="53"/>
      <c r="G18" s="54"/>
      <c r="H18" s="54"/>
      <c r="I18" s="52">
        <v>15</v>
      </c>
      <c r="J18" s="38">
        <v>10.7</v>
      </c>
      <c r="K18" s="38">
        <v>10.9</v>
      </c>
      <c r="L18" s="38">
        <v>5</v>
      </c>
      <c r="M18" s="38">
        <v>12.2</v>
      </c>
      <c r="N18" s="38">
        <f t="shared" ref="N18:N21" si="5">ROUND(L18/K18*100,1)</f>
        <v>45.9</v>
      </c>
      <c r="O18" s="38">
        <f t="shared" ref="O18:O21" si="6">ROUND((M18-J18)/K18*100,1)</f>
        <v>13.8</v>
      </c>
      <c r="P18">
        <f t="shared" si="2"/>
        <v>0.67749538743817284</v>
      </c>
    </row>
    <row r="19" spans="4:21" x14ac:dyDescent="0.3">
      <c r="D19" s="53"/>
      <c r="G19" s="54"/>
      <c r="H19" s="54"/>
      <c r="I19" s="52">
        <v>16</v>
      </c>
      <c r="J19" s="39" t="s">
        <v>32</v>
      </c>
      <c r="K19" s="40"/>
      <c r="L19" s="40"/>
      <c r="M19" s="41"/>
      <c r="N19" s="38" t="e">
        <f t="shared" si="5"/>
        <v>#DIV/0!</v>
      </c>
      <c r="O19" s="38" t="e">
        <f t="shared" si="6"/>
        <v>#VALUE!</v>
      </c>
    </row>
    <row r="20" spans="4:21" x14ac:dyDescent="0.3">
      <c r="D20" s="55" t="s">
        <v>26</v>
      </c>
      <c r="G20" s="54"/>
      <c r="H20" s="54"/>
      <c r="I20" s="52">
        <v>17</v>
      </c>
      <c r="J20" s="42"/>
      <c r="K20" s="43"/>
      <c r="L20" s="43"/>
      <c r="M20" s="44"/>
      <c r="N20" s="38" t="e">
        <f t="shared" si="5"/>
        <v>#DIV/0!</v>
      </c>
      <c r="O20" s="38" t="e">
        <f t="shared" si="6"/>
        <v>#DIV/0!</v>
      </c>
    </row>
    <row r="21" spans="4:21" x14ac:dyDescent="0.3">
      <c r="G21" s="54"/>
      <c r="H21" s="54"/>
      <c r="I21" s="52">
        <v>18</v>
      </c>
      <c r="J21" s="45"/>
      <c r="K21" s="46"/>
      <c r="L21" s="46"/>
      <c r="M21" s="47"/>
      <c r="N21" s="38" t="e">
        <f t="shared" si="5"/>
        <v>#DIV/0!</v>
      </c>
      <c r="O21" s="38" t="e">
        <f t="shared" si="6"/>
        <v>#DIV/0!</v>
      </c>
      <c r="Q21" s="48" t="s">
        <v>33</v>
      </c>
      <c r="R21" s="48"/>
      <c r="S21" s="48"/>
      <c r="T21" s="48"/>
      <c r="U21" s="48"/>
    </row>
    <row r="22" spans="4:21" x14ac:dyDescent="0.3">
      <c r="Q22" s="48"/>
      <c r="R22" s="48"/>
      <c r="S22" s="48"/>
      <c r="T22" s="48"/>
      <c r="U22" s="48"/>
    </row>
    <row r="23" spans="4:21" x14ac:dyDescent="0.3">
      <c r="Q23" s="48"/>
      <c r="R23" s="48"/>
      <c r="S23" s="48"/>
      <c r="T23" s="48"/>
      <c r="U23" s="48"/>
    </row>
    <row r="24" spans="4:21" x14ac:dyDescent="0.3">
      <c r="Q24" s="48"/>
      <c r="R24" s="48"/>
      <c r="S24" s="48"/>
      <c r="T24" s="48"/>
      <c r="U24" s="48"/>
    </row>
  </sheetData>
  <mergeCells count="8">
    <mergeCell ref="G14:H16"/>
    <mergeCell ref="G17:H21"/>
    <mergeCell ref="J19:M21"/>
    <mergeCell ref="Q21:U24"/>
    <mergeCell ref="D17:D19"/>
    <mergeCell ref="I2:M2"/>
    <mergeCell ref="A1:E1"/>
    <mergeCell ref="G12:H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F2E3-881E-4E20-9144-59BCEAF01975}">
  <dimension ref="A1:G26"/>
  <sheetViews>
    <sheetView workbookViewId="0">
      <selection activeCell="H15" sqref="H15"/>
    </sheetView>
  </sheetViews>
  <sheetFormatPr defaultRowHeight="14.4" x14ac:dyDescent="0.3"/>
  <cols>
    <col min="1" max="2" width="3" bestFit="1" customWidth="1"/>
    <col min="3" max="6" width="9.5546875" bestFit="1" customWidth="1"/>
  </cols>
  <sheetData>
    <row r="1" spans="1:7" x14ac:dyDescent="0.3">
      <c r="C1" t="s">
        <v>22</v>
      </c>
      <c r="D1" t="s">
        <v>23</v>
      </c>
      <c r="E1" t="s">
        <v>24</v>
      </c>
      <c r="F1" t="s">
        <v>27</v>
      </c>
    </row>
    <row r="2" spans="1:7" x14ac:dyDescent="0.3">
      <c r="A2">
        <v>1</v>
      </c>
      <c r="B2">
        <f>2*(A2-1)</f>
        <v>0</v>
      </c>
      <c r="C2">
        <v>0.7</v>
      </c>
      <c r="D2">
        <v>0.8</v>
      </c>
      <c r="E2">
        <v>0.8</v>
      </c>
      <c r="F2">
        <v>0.8</v>
      </c>
      <c r="G2">
        <v>0.8</v>
      </c>
    </row>
    <row r="3" spans="1:7" x14ac:dyDescent="0.3">
      <c r="A3">
        <v>2</v>
      </c>
      <c r="B3">
        <f t="shared" ref="B3:B26" si="0">2*(A3-1)</f>
        <v>2</v>
      </c>
      <c r="C3">
        <v>0.7</v>
      </c>
      <c r="D3">
        <v>0.8</v>
      </c>
      <c r="E3">
        <v>0.8</v>
      </c>
      <c r="F3">
        <v>0.8</v>
      </c>
      <c r="G3">
        <v>0.8</v>
      </c>
    </row>
    <row r="4" spans="1:7" x14ac:dyDescent="0.3">
      <c r="A4">
        <v>3</v>
      </c>
      <c r="B4">
        <f t="shared" si="0"/>
        <v>4</v>
      </c>
      <c r="C4">
        <v>0.6</v>
      </c>
      <c r="D4">
        <v>0.7</v>
      </c>
      <c r="E4">
        <v>0.7</v>
      </c>
      <c r="F4">
        <v>0.7</v>
      </c>
      <c r="G4">
        <v>0.7</v>
      </c>
    </row>
    <row r="5" spans="1:7" x14ac:dyDescent="0.3">
      <c r="A5">
        <v>4</v>
      </c>
      <c r="B5">
        <f t="shared" si="0"/>
        <v>6</v>
      </c>
      <c r="C5">
        <v>0.6</v>
      </c>
      <c r="D5">
        <v>0.7</v>
      </c>
      <c r="E5">
        <v>0.7</v>
      </c>
      <c r="F5">
        <v>0.7</v>
      </c>
      <c r="G5">
        <v>0.7</v>
      </c>
    </row>
    <row r="6" spans="1:7" x14ac:dyDescent="0.3">
      <c r="A6">
        <v>5</v>
      </c>
      <c r="B6">
        <f t="shared" si="0"/>
        <v>8</v>
      </c>
      <c r="C6" s="29">
        <v>0.6</v>
      </c>
      <c r="D6" s="29">
        <v>0.7</v>
      </c>
      <c r="E6" s="29">
        <v>0.7</v>
      </c>
      <c r="F6" s="29">
        <v>0.7</v>
      </c>
      <c r="G6" s="29">
        <v>0.7</v>
      </c>
    </row>
    <row r="7" spans="1:7" x14ac:dyDescent="0.3">
      <c r="A7">
        <v>6</v>
      </c>
      <c r="B7">
        <f t="shared" si="0"/>
        <v>10</v>
      </c>
      <c r="C7">
        <v>1.1000000000000001</v>
      </c>
      <c r="D7">
        <v>1.3</v>
      </c>
      <c r="E7">
        <v>1.3</v>
      </c>
      <c r="F7">
        <v>1.3</v>
      </c>
      <c r="G7">
        <v>1.3</v>
      </c>
    </row>
    <row r="8" spans="1:7" x14ac:dyDescent="0.3">
      <c r="A8">
        <v>7</v>
      </c>
      <c r="B8">
        <f t="shared" si="0"/>
        <v>12</v>
      </c>
      <c r="C8">
        <v>4.5999999999999996</v>
      </c>
      <c r="D8">
        <v>5</v>
      </c>
      <c r="E8">
        <v>4.8</v>
      </c>
      <c r="F8">
        <v>4.9000000000000004</v>
      </c>
      <c r="G8">
        <v>5</v>
      </c>
    </row>
    <row r="9" spans="1:7" x14ac:dyDescent="0.3">
      <c r="A9">
        <v>8</v>
      </c>
      <c r="B9">
        <f t="shared" si="0"/>
        <v>14</v>
      </c>
      <c r="C9">
        <v>14.8</v>
      </c>
      <c r="D9">
        <v>16.3</v>
      </c>
      <c r="E9">
        <v>16.2</v>
      </c>
      <c r="F9">
        <v>16.3</v>
      </c>
      <c r="G9">
        <v>16.3</v>
      </c>
    </row>
    <row r="10" spans="1:7" x14ac:dyDescent="0.3">
      <c r="A10">
        <v>9</v>
      </c>
      <c r="B10">
        <f t="shared" si="0"/>
        <v>16</v>
      </c>
      <c r="C10">
        <v>19.600000000000001</v>
      </c>
      <c r="D10">
        <v>22.3</v>
      </c>
      <c r="E10">
        <v>22.3</v>
      </c>
      <c r="F10">
        <v>22.4</v>
      </c>
      <c r="G10">
        <v>22.5</v>
      </c>
    </row>
    <row r="11" spans="1:7" x14ac:dyDescent="0.3">
      <c r="A11">
        <v>10</v>
      </c>
      <c r="B11">
        <f t="shared" si="0"/>
        <v>18</v>
      </c>
      <c r="C11">
        <v>22.2</v>
      </c>
      <c r="D11">
        <v>26.7</v>
      </c>
      <c r="E11">
        <v>26.8</v>
      </c>
      <c r="F11">
        <v>26.8</v>
      </c>
      <c r="G11">
        <v>26.9</v>
      </c>
    </row>
    <row r="12" spans="1:7" x14ac:dyDescent="0.3">
      <c r="A12">
        <v>11</v>
      </c>
      <c r="B12">
        <f t="shared" si="0"/>
        <v>20</v>
      </c>
      <c r="C12">
        <v>23.3</v>
      </c>
      <c r="D12">
        <v>29</v>
      </c>
      <c r="E12">
        <v>29.1</v>
      </c>
      <c r="F12">
        <v>29.2</v>
      </c>
      <c r="G12">
        <v>29.3</v>
      </c>
    </row>
    <row r="13" spans="1:7" x14ac:dyDescent="0.3">
      <c r="A13">
        <v>12</v>
      </c>
      <c r="B13">
        <f t="shared" si="0"/>
        <v>22</v>
      </c>
      <c r="C13">
        <v>24.7</v>
      </c>
      <c r="D13">
        <v>30.7</v>
      </c>
      <c r="E13">
        <v>30.8</v>
      </c>
      <c r="F13">
        <v>30.9</v>
      </c>
      <c r="G13">
        <v>30.9</v>
      </c>
    </row>
    <row r="14" spans="1:7" x14ac:dyDescent="0.3">
      <c r="A14">
        <v>13</v>
      </c>
      <c r="B14">
        <f t="shared" si="0"/>
        <v>24</v>
      </c>
      <c r="C14">
        <v>24.2</v>
      </c>
      <c r="D14">
        <v>30.8</v>
      </c>
      <c r="E14">
        <v>30.9</v>
      </c>
      <c r="F14">
        <v>30.9</v>
      </c>
      <c r="G14">
        <v>31</v>
      </c>
    </row>
    <row r="15" spans="1:7" x14ac:dyDescent="0.3">
      <c r="A15">
        <v>14</v>
      </c>
      <c r="B15">
        <f t="shared" si="0"/>
        <v>26</v>
      </c>
      <c r="C15">
        <v>24.2</v>
      </c>
      <c r="D15">
        <v>29.7</v>
      </c>
      <c r="E15">
        <v>29.6</v>
      </c>
      <c r="F15">
        <v>29.7</v>
      </c>
      <c r="G15">
        <v>29.8</v>
      </c>
    </row>
    <row r="16" spans="1:7" x14ac:dyDescent="0.3">
      <c r="A16">
        <v>15</v>
      </c>
      <c r="B16">
        <f t="shared" si="0"/>
        <v>28</v>
      </c>
      <c r="C16">
        <v>22.8</v>
      </c>
      <c r="D16">
        <v>27.3</v>
      </c>
      <c r="E16">
        <v>27.3</v>
      </c>
      <c r="F16">
        <v>27.2</v>
      </c>
      <c r="G16">
        <v>27.4</v>
      </c>
    </row>
    <row r="17" spans="1:7" x14ac:dyDescent="0.3">
      <c r="A17">
        <v>16</v>
      </c>
      <c r="B17">
        <f t="shared" si="0"/>
        <v>30</v>
      </c>
      <c r="C17">
        <v>20.100000000000001</v>
      </c>
      <c r="D17">
        <v>22.9</v>
      </c>
      <c r="E17">
        <v>22.8</v>
      </c>
      <c r="F17">
        <v>22.8</v>
      </c>
      <c r="G17">
        <v>22</v>
      </c>
    </row>
    <row r="18" spans="1:7" x14ac:dyDescent="0.3">
      <c r="A18">
        <v>17</v>
      </c>
      <c r="B18">
        <f t="shared" si="0"/>
        <v>32</v>
      </c>
      <c r="C18">
        <v>15.3</v>
      </c>
      <c r="D18">
        <v>17.2</v>
      </c>
      <c r="E18">
        <v>17.5</v>
      </c>
      <c r="F18">
        <v>17.3</v>
      </c>
      <c r="G18">
        <v>17.5</v>
      </c>
    </row>
    <row r="19" spans="1:7" x14ac:dyDescent="0.3">
      <c r="A19">
        <v>18</v>
      </c>
      <c r="B19">
        <f t="shared" si="0"/>
        <v>34</v>
      </c>
      <c r="C19">
        <v>5.4</v>
      </c>
      <c r="D19">
        <v>7</v>
      </c>
      <c r="E19">
        <v>7</v>
      </c>
      <c r="F19">
        <v>7</v>
      </c>
      <c r="G19">
        <v>6.9</v>
      </c>
    </row>
    <row r="20" spans="1:7" x14ac:dyDescent="0.3">
      <c r="A20">
        <v>19</v>
      </c>
      <c r="B20">
        <f t="shared" si="0"/>
        <v>36</v>
      </c>
      <c r="C20">
        <v>1.2</v>
      </c>
      <c r="D20">
        <v>1.9</v>
      </c>
      <c r="E20">
        <v>2</v>
      </c>
      <c r="F20">
        <v>2</v>
      </c>
      <c r="G20">
        <v>1.9</v>
      </c>
    </row>
    <row r="21" spans="1:7" x14ac:dyDescent="0.3">
      <c r="A21">
        <v>20</v>
      </c>
      <c r="B21">
        <f t="shared" si="0"/>
        <v>38</v>
      </c>
      <c r="C21" s="29">
        <v>0.4</v>
      </c>
      <c r="D21" s="29">
        <v>0.5</v>
      </c>
      <c r="E21" s="29">
        <v>0.7</v>
      </c>
      <c r="F21" s="29">
        <v>0.7</v>
      </c>
      <c r="G21" s="29">
        <v>0.7</v>
      </c>
    </row>
    <row r="22" spans="1:7" x14ac:dyDescent="0.3">
      <c r="A22">
        <v>21</v>
      </c>
      <c r="B22">
        <f t="shared" si="0"/>
        <v>40</v>
      </c>
      <c r="C22">
        <v>0.4</v>
      </c>
      <c r="D22">
        <v>0.5</v>
      </c>
      <c r="E22">
        <v>0.5</v>
      </c>
      <c r="F22">
        <v>0.5</v>
      </c>
      <c r="G22">
        <v>0.5</v>
      </c>
    </row>
    <row r="23" spans="1:7" x14ac:dyDescent="0.3">
      <c r="A23">
        <v>22</v>
      </c>
      <c r="B23">
        <f t="shared" si="0"/>
        <v>42</v>
      </c>
      <c r="C23">
        <v>0.3</v>
      </c>
      <c r="D23">
        <v>0.4</v>
      </c>
      <c r="E23">
        <v>0.4</v>
      </c>
      <c r="F23">
        <v>0.4</v>
      </c>
      <c r="G23">
        <v>0.4</v>
      </c>
    </row>
    <row r="24" spans="1:7" x14ac:dyDescent="0.3">
      <c r="A24">
        <v>23</v>
      </c>
      <c r="B24">
        <f t="shared" si="0"/>
        <v>44</v>
      </c>
      <c r="C24">
        <v>0.3</v>
      </c>
      <c r="D24">
        <v>0.4</v>
      </c>
      <c r="E24">
        <v>0.4</v>
      </c>
      <c r="F24">
        <v>0.4</v>
      </c>
      <c r="G24">
        <v>0.4</v>
      </c>
    </row>
    <row r="25" spans="1:7" x14ac:dyDescent="0.3">
      <c r="A25">
        <v>24</v>
      </c>
      <c r="B25">
        <f t="shared" si="0"/>
        <v>46</v>
      </c>
      <c r="C25">
        <v>0.3</v>
      </c>
      <c r="D25">
        <v>0.4</v>
      </c>
      <c r="E25">
        <v>0.4</v>
      </c>
      <c r="F25">
        <v>0.4</v>
      </c>
      <c r="G25">
        <v>0.4</v>
      </c>
    </row>
    <row r="26" spans="1:7" x14ac:dyDescent="0.3">
      <c r="A26">
        <v>25</v>
      </c>
      <c r="B26">
        <f t="shared" si="0"/>
        <v>48</v>
      </c>
      <c r="C26">
        <v>0.3</v>
      </c>
      <c r="D26">
        <v>0.4</v>
      </c>
      <c r="E26">
        <v>0.4</v>
      </c>
      <c r="F26">
        <v>0.4</v>
      </c>
      <c r="G26">
        <v>0.4</v>
      </c>
    </row>
  </sheetData>
  <sortState xmlns:xlrd2="http://schemas.microsoft.com/office/spreadsheetml/2017/richdata2" ref="D2:E26">
    <sortCondition descending="1" ref="E2:E26"/>
  </sortState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Спектрофотометр</vt:lpstr>
      <vt:lpstr>Малый стенд 2 лампы</vt:lpstr>
      <vt:lpstr>Малый стенд 1 лампа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 науменко</dc:creator>
  <cp:lastModifiedBy>данила науменко</cp:lastModifiedBy>
  <dcterms:created xsi:type="dcterms:W3CDTF">2015-06-05T18:19:34Z</dcterms:created>
  <dcterms:modified xsi:type="dcterms:W3CDTF">2023-10-09T11:31:52Z</dcterms:modified>
</cp:coreProperties>
</file>